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24226"/>
  <xr:revisionPtr revIDLastSave="0" documentId="13_ncr:1_{9D022720-1D1C-4C5B-9A52-C6E94A39066A}" xr6:coauthVersionLast="36" xr6:coauthVersionMax="47" xr10:uidLastSave="{00000000-0000-0000-0000-000000000000}"/>
  <bookViews>
    <workbookView xWindow="0" yWindow="0" windowWidth="14370" windowHeight="11985" tabRatio="566" xr2:uid="{00000000-000D-0000-FFFF-FFFF00000000}"/>
  </bookViews>
  <sheets>
    <sheet name="年度別_透析患者数" sheetId="65" r:id="rId1"/>
    <sheet name="年齢階層別_透析患者数" sheetId="42" r:id="rId2"/>
    <sheet name="男女別_透析患者数" sheetId="64" r:id="rId3"/>
    <sheet name="市区町村別_透析患者数" sheetId="39" r:id="rId4"/>
    <sheet name="市区町村別_透析患者割合グラフ" sheetId="38" r:id="rId5"/>
    <sheet name="透析の起因" sheetId="54" r:id="rId6"/>
    <sheet name="市区町村別_透析の起因" sheetId="47" r:id="rId7"/>
    <sheet name="市区町村別_新規透析患者数" sheetId="66" r:id="rId8"/>
    <sheet name="市区町村別_新規透析患者数グラフ" sheetId="67" r:id="rId9"/>
    <sheet name="透析患者の生活習慣病" sheetId="55" r:id="rId10"/>
    <sheet name="市区町村別_透析患者の生活習慣病" sheetId="33" r:id="rId11"/>
    <sheet name="重症化予防対象者分析" sheetId="35" r:id="rId12"/>
    <sheet name="市区町村別_重症化予防対象者分析" sheetId="36" r:id="rId13"/>
    <sheet name="市区町村別_指導対象者割合グラフ" sheetId="41" r:id="rId14"/>
  </sheets>
  <definedNames>
    <definedName name="_xlnm._FilterDatabase" localSheetId="7" hidden="1">市区町村別_新規透析患者数!$B$1:$AA$79</definedName>
    <definedName name="_xlnm._FilterDatabase" localSheetId="6" hidden="1">市区町村別_透析の起因!$B$5:$AV$680</definedName>
    <definedName name="_xlnm._FilterDatabase" localSheetId="3" hidden="1">市区町村別_透析患者数!$B$1:$AA$79</definedName>
    <definedName name="_xlnm._FilterDatabase" localSheetId="0" hidden="1">年度別_透析患者数!$B$1:$R$79</definedName>
    <definedName name="_Order1" hidden="1">255</definedName>
    <definedName name="_xlnm.Print_Area" localSheetId="13">市区町村別_指導対象者割合グラフ!$A$1:$R$78</definedName>
    <definedName name="_xlnm.Print_Area" localSheetId="12">市区町村別_重症化予防対象者分析!$A$1:$L$79</definedName>
    <definedName name="_xlnm.Print_Area" localSheetId="7">市区町村別_新規透析患者数!$A$1:$AA$82</definedName>
    <definedName name="_xlnm.Print_Area" localSheetId="8">市区町村別_新規透析患者数グラフ!$A$1:$I$78</definedName>
    <definedName name="_xlnm.Print_Area" localSheetId="6">市区町村別_透析の起因!$A$1:$AK$680</definedName>
    <definedName name="_xlnm.Print_Area" localSheetId="10">市区町村別_透析患者の生活習慣病!$A$1:$AJ$304</definedName>
    <definedName name="_xlnm.Print_Area" localSheetId="4">市区町村別_透析患者割合グラフ!$A$1:$R$78</definedName>
    <definedName name="_xlnm.Print_Area" localSheetId="3">市区町村別_透析患者数!$A$1:$AA$79</definedName>
    <definedName name="_xlnm.Print_Area" localSheetId="11">重症化予防対象者分析!$A$1:$BZ$52</definedName>
    <definedName name="_xlnm.Print_Area" localSheetId="2">男女別_透析患者数!$A$1:$G$6</definedName>
    <definedName name="_xlnm.Print_Area" localSheetId="5">透析の起因!$A$1:$M$63</definedName>
    <definedName name="_xlnm.Print_Area" localSheetId="9">透析患者の生活習慣病!$A$1:$K$53</definedName>
    <definedName name="_xlnm.Print_Area" localSheetId="0">年度別_透析患者数!$A$1:$T$120</definedName>
    <definedName name="_xlnm.Print_Area" localSheetId="1">年齢階層別_透析患者数!$A$1:$J$45</definedName>
    <definedName name="_xlnm.Print_Titles" localSheetId="12">市区町村別_重症化予防対象者分析!$1:$4</definedName>
    <definedName name="_xlnm.Print_Titles" localSheetId="7">市区町村別_新規透析患者数!$B:$C,市区町村別_新規透析患者数!$1:$4</definedName>
    <definedName name="_xlnm.Print_Titles" localSheetId="6">市区町村別_透析の起因!$A:$E,市区町村別_透析の起因!$1:$5</definedName>
    <definedName name="_xlnm.Print_Titles" localSheetId="10">市区町村別_透析患者の生活習慣病!$A:$D,市区町村別_透析患者の生活習慣病!$1:$4</definedName>
    <definedName name="_xlnm.Print_Titles" localSheetId="3">市区町村別_透析患者数!$B:$C,市区町村別_透析患者数!$1:$4</definedName>
    <definedName name="_xlnm.Print_Titles" localSheetId="0">年度別_透析患者数!$B:$C</definedName>
  </definedNames>
  <calcPr calcId="191029"/>
</workbook>
</file>

<file path=xl/calcChain.xml><?xml version="1.0" encoding="utf-8"?>
<calcChain xmlns="http://schemas.openxmlformats.org/spreadsheetml/2006/main">
  <c r="O28" i="54" l="1"/>
  <c r="P28" i="54"/>
  <c r="AE5" i="66" l="1"/>
  <c r="V6" i="66"/>
  <c r="V7" i="66"/>
  <c r="V8" i="66"/>
  <c r="V9" i="66"/>
  <c r="V10" i="66"/>
  <c r="V11" i="66"/>
  <c r="V12" i="66"/>
  <c r="V13" i="66"/>
  <c r="V14" i="66"/>
  <c r="V15" i="66"/>
  <c r="V16" i="66"/>
  <c r="V17" i="66"/>
  <c r="V18" i="66"/>
  <c r="V19" i="66"/>
  <c r="V20" i="66"/>
  <c r="V21" i="66"/>
  <c r="V22" i="66"/>
  <c r="V23" i="66"/>
  <c r="V24" i="66"/>
  <c r="V25" i="66"/>
  <c r="V26" i="66"/>
  <c r="V27" i="66"/>
  <c r="V28" i="66"/>
  <c r="V29" i="66"/>
  <c r="V30" i="66"/>
  <c r="V31" i="66"/>
  <c r="V32" i="66"/>
  <c r="V33" i="66"/>
  <c r="V34" i="66"/>
  <c r="V35" i="66"/>
  <c r="V36" i="66"/>
  <c r="V37" i="66"/>
  <c r="V38" i="66"/>
  <c r="V39" i="66"/>
  <c r="V40" i="66"/>
  <c r="V41" i="66"/>
  <c r="V42" i="66"/>
  <c r="V43" i="66"/>
  <c r="V44" i="66"/>
  <c r="V45" i="66"/>
  <c r="V46" i="66"/>
  <c r="V47" i="66"/>
  <c r="V48" i="66"/>
  <c r="V49" i="66"/>
  <c r="V50" i="66"/>
  <c r="V51" i="66"/>
  <c r="V52" i="66"/>
  <c r="V53" i="66"/>
  <c r="V54" i="66"/>
  <c r="V55" i="66"/>
  <c r="V56" i="66"/>
  <c r="V57" i="66"/>
  <c r="V58" i="66"/>
  <c r="V59" i="66"/>
  <c r="V60" i="66"/>
  <c r="V61" i="66"/>
  <c r="V62" i="66"/>
  <c r="V63" i="66"/>
  <c r="V64" i="66"/>
  <c r="V65" i="66"/>
  <c r="V66" i="66"/>
  <c r="V67" i="66"/>
  <c r="V68" i="66"/>
  <c r="V69" i="66"/>
  <c r="V70" i="66"/>
  <c r="V71" i="66"/>
  <c r="V72" i="66"/>
  <c r="V73" i="66"/>
  <c r="V74" i="66"/>
  <c r="V75" i="66"/>
  <c r="V76" i="66"/>
  <c r="V77" i="66"/>
  <c r="V78" i="66"/>
  <c r="V79" i="66"/>
  <c r="V5" i="66"/>
  <c r="S6" i="66"/>
  <c r="S7" i="66"/>
  <c r="S8" i="66"/>
  <c r="S9" i="66"/>
  <c r="S10" i="66"/>
  <c r="S11" i="66"/>
  <c r="S12" i="66"/>
  <c r="S13" i="66"/>
  <c r="S14" i="66"/>
  <c r="S15" i="66"/>
  <c r="S16" i="66"/>
  <c r="S17" i="66"/>
  <c r="S18" i="66"/>
  <c r="S19" i="66"/>
  <c r="S20" i="66"/>
  <c r="S21" i="66"/>
  <c r="S22" i="66"/>
  <c r="S23" i="66"/>
  <c r="S24" i="66"/>
  <c r="S25" i="66"/>
  <c r="S26" i="66"/>
  <c r="S27" i="66"/>
  <c r="S28" i="66"/>
  <c r="S29" i="66"/>
  <c r="S30" i="66"/>
  <c r="S31" i="66"/>
  <c r="S32" i="66"/>
  <c r="S33" i="66"/>
  <c r="S34" i="66"/>
  <c r="S35" i="66"/>
  <c r="S36" i="66"/>
  <c r="S37" i="66"/>
  <c r="S38" i="66"/>
  <c r="S39" i="66"/>
  <c r="S40" i="66"/>
  <c r="S41" i="66"/>
  <c r="S42" i="66"/>
  <c r="S43" i="66"/>
  <c r="S44" i="66"/>
  <c r="S45" i="66"/>
  <c r="S46" i="66"/>
  <c r="S47" i="66"/>
  <c r="S48" i="66"/>
  <c r="S49" i="66"/>
  <c r="S50" i="66"/>
  <c r="S51" i="66"/>
  <c r="S52" i="66"/>
  <c r="S53" i="66"/>
  <c r="S54" i="66"/>
  <c r="S55" i="66"/>
  <c r="S56" i="66"/>
  <c r="S57" i="66"/>
  <c r="S58" i="66"/>
  <c r="S59" i="66"/>
  <c r="S60" i="66"/>
  <c r="S61" i="66"/>
  <c r="S62" i="66"/>
  <c r="S63" i="66"/>
  <c r="S64" i="66"/>
  <c r="S65" i="66"/>
  <c r="S66" i="66"/>
  <c r="S67" i="66"/>
  <c r="S68" i="66"/>
  <c r="S69" i="66"/>
  <c r="S70" i="66"/>
  <c r="S71" i="66"/>
  <c r="S72" i="66"/>
  <c r="S73" i="66"/>
  <c r="S74" i="66"/>
  <c r="S75" i="66"/>
  <c r="S76" i="66"/>
  <c r="S77" i="66"/>
  <c r="S78" i="66"/>
  <c r="S79" i="66"/>
  <c r="S5" i="66"/>
  <c r="P6" i="66"/>
  <c r="P7" i="66"/>
  <c r="P8" i="66"/>
  <c r="P9" i="66"/>
  <c r="P10" i="66"/>
  <c r="P11" i="66"/>
  <c r="P12" i="66"/>
  <c r="P13" i="66"/>
  <c r="P14" i="66"/>
  <c r="P15" i="66"/>
  <c r="P16" i="66"/>
  <c r="P17" i="66"/>
  <c r="P18" i="66"/>
  <c r="P19" i="66"/>
  <c r="P20" i="66"/>
  <c r="P21" i="66"/>
  <c r="P22" i="66"/>
  <c r="P23" i="66"/>
  <c r="P24" i="66"/>
  <c r="P25" i="66"/>
  <c r="P26" i="66"/>
  <c r="P27" i="66"/>
  <c r="P28" i="66"/>
  <c r="P29" i="66"/>
  <c r="P30" i="66"/>
  <c r="P31" i="66"/>
  <c r="P32" i="66"/>
  <c r="P33" i="66"/>
  <c r="P34" i="66"/>
  <c r="P35" i="66"/>
  <c r="P36" i="66"/>
  <c r="P37" i="66"/>
  <c r="P38" i="66"/>
  <c r="P39" i="66"/>
  <c r="P40" i="66"/>
  <c r="P41" i="66"/>
  <c r="P42" i="66"/>
  <c r="P43" i="66"/>
  <c r="P44" i="66"/>
  <c r="P45" i="66"/>
  <c r="P46" i="66"/>
  <c r="P47" i="66"/>
  <c r="P48" i="66"/>
  <c r="P49" i="66"/>
  <c r="P50" i="66"/>
  <c r="P51" i="66"/>
  <c r="P52" i="66"/>
  <c r="P53" i="66"/>
  <c r="P54" i="66"/>
  <c r="P55" i="66"/>
  <c r="P56" i="66"/>
  <c r="P57" i="66"/>
  <c r="P58" i="66"/>
  <c r="P59" i="66"/>
  <c r="P60" i="66"/>
  <c r="P61" i="66"/>
  <c r="P62" i="66"/>
  <c r="P63" i="66"/>
  <c r="P64" i="66"/>
  <c r="P65" i="66"/>
  <c r="P66" i="66"/>
  <c r="P67" i="66"/>
  <c r="P68" i="66"/>
  <c r="P69" i="66"/>
  <c r="P70" i="66"/>
  <c r="P71" i="66"/>
  <c r="P72" i="66"/>
  <c r="P73" i="66"/>
  <c r="P74" i="66"/>
  <c r="P75" i="66"/>
  <c r="P76" i="66"/>
  <c r="P77" i="66"/>
  <c r="P78" i="66"/>
  <c r="P79" i="66"/>
  <c r="P5" i="66"/>
  <c r="M6" i="66"/>
  <c r="M7" i="66"/>
  <c r="M8" i="66"/>
  <c r="M9" i="66"/>
  <c r="M10" i="66"/>
  <c r="M11" i="66"/>
  <c r="M12" i="66"/>
  <c r="M13" i="66"/>
  <c r="M14" i="66"/>
  <c r="M15" i="66"/>
  <c r="M16" i="66"/>
  <c r="M17" i="66"/>
  <c r="M18" i="66"/>
  <c r="M19" i="66"/>
  <c r="M20" i="66"/>
  <c r="M21" i="66"/>
  <c r="M22" i="66"/>
  <c r="M23" i="66"/>
  <c r="M24" i="66"/>
  <c r="M25" i="66"/>
  <c r="M26" i="66"/>
  <c r="M27" i="66"/>
  <c r="M28" i="66"/>
  <c r="M29" i="66"/>
  <c r="M30" i="66"/>
  <c r="M31" i="66"/>
  <c r="M32" i="66"/>
  <c r="M33" i="66"/>
  <c r="M34" i="66"/>
  <c r="M35" i="66"/>
  <c r="M36" i="66"/>
  <c r="M37" i="66"/>
  <c r="M38" i="66"/>
  <c r="M39" i="66"/>
  <c r="M40" i="66"/>
  <c r="M41" i="66"/>
  <c r="M42" i="66"/>
  <c r="M43" i="66"/>
  <c r="M44" i="66"/>
  <c r="M45" i="66"/>
  <c r="M46" i="66"/>
  <c r="M47" i="66"/>
  <c r="M48" i="66"/>
  <c r="M49" i="66"/>
  <c r="M50" i="66"/>
  <c r="M51" i="66"/>
  <c r="M52" i="66"/>
  <c r="M53" i="66"/>
  <c r="M54" i="66"/>
  <c r="M55" i="66"/>
  <c r="M56" i="66"/>
  <c r="M57" i="66"/>
  <c r="M58" i="66"/>
  <c r="M59" i="66"/>
  <c r="M60" i="66"/>
  <c r="M61" i="66"/>
  <c r="M62" i="66"/>
  <c r="M63" i="66"/>
  <c r="M64" i="66"/>
  <c r="M65" i="66"/>
  <c r="M66" i="66"/>
  <c r="M67" i="66"/>
  <c r="M68" i="66"/>
  <c r="M69" i="66"/>
  <c r="M70" i="66"/>
  <c r="M71" i="66"/>
  <c r="M72" i="66"/>
  <c r="M73" i="66"/>
  <c r="M74" i="66"/>
  <c r="M75" i="66"/>
  <c r="M76" i="66"/>
  <c r="M77" i="66"/>
  <c r="M78" i="66"/>
  <c r="M79" i="66"/>
  <c r="M5" i="66"/>
  <c r="J6" i="66"/>
  <c r="J7" i="66"/>
  <c r="J8" i="66"/>
  <c r="J9" i="66"/>
  <c r="J10" i="66"/>
  <c r="J11" i="66"/>
  <c r="J12" i="66"/>
  <c r="J13" i="66"/>
  <c r="J14" i="66"/>
  <c r="J15" i="66"/>
  <c r="J16" i="66"/>
  <c r="J17" i="66"/>
  <c r="J18" i="66"/>
  <c r="J19" i="66"/>
  <c r="J20" i="66"/>
  <c r="J21" i="66"/>
  <c r="J22" i="66"/>
  <c r="J23" i="66"/>
  <c r="J24" i="66"/>
  <c r="J25" i="66"/>
  <c r="J26" i="66"/>
  <c r="J27" i="66"/>
  <c r="J28" i="66"/>
  <c r="J29" i="66"/>
  <c r="J30" i="66"/>
  <c r="J31" i="66"/>
  <c r="J32" i="66"/>
  <c r="J33" i="66"/>
  <c r="J34" i="66"/>
  <c r="J35" i="66"/>
  <c r="J36" i="66"/>
  <c r="J37" i="66"/>
  <c r="J38" i="66"/>
  <c r="J39" i="66"/>
  <c r="J40" i="66"/>
  <c r="J41" i="66"/>
  <c r="J42" i="66"/>
  <c r="J43" i="66"/>
  <c r="J44" i="66"/>
  <c r="J45" i="66"/>
  <c r="J46" i="66"/>
  <c r="J47" i="66"/>
  <c r="J48" i="66"/>
  <c r="J49" i="66"/>
  <c r="J50" i="66"/>
  <c r="J51" i="66"/>
  <c r="J52" i="66"/>
  <c r="J53" i="66"/>
  <c r="J54" i="66"/>
  <c r="J55" i="66"/>
  <c r="J56" i="66"/>
  <c r="J57" i="66"/>
  <c r="J58" i="66"/>
  <c r="J59" i="66"/>
  <c r="J60" i="66"/>
  <c r="J61" i="66"/>
  <c r="J62" i="66"/>
  <c r="J63" i="66"/>
  <c r="J64" i="66"/>
  <c r="J65" i="66"/>
  <c r="J66" i="66"/>
  <c r="J67" i="66"/>
  <c r="J68" i="66"/>
  <c r="J69" i="66"/>
  <c r="J70" i="66"/>
  <c r="J71" i="66"/>
  <c r="J72" i="66"/>
  <c r="J73" i="66"/>
  <c r="J74" i="66"/>
  <c r="J75" i="66"/>
  <c r="J76" i="66"/>
  <c r="J77" i="66"/>
  <c r="J78" i="66"/>
  <c r="J79" i="66"/>
  <c r="J5" i="66"/>
  <c r="G6" i="66"/>
  <c r="G7" i="66"/>
  <c r="G8" i="66"/>
  <c r="G9" i="66"/>
  <c r="G10" i="66"/>
  <c r="G11" i="66"/>
  <c r="G12" i="66"/>
  <c r="G13" i="66"/>
  <c r="G14" i="66"/>
  <c r="G15" i="66"/>
  <c r="G16" i="66"/>
  <c r="G17" i="66"/>
  <c r="G18" i="66"/>
  <c r="G19" i="66"/>
  <c r="G20" i="66"/>
  <c r="G21" i="66"/>
  <c r="G22" i="66"/>
  <c r="G23" i="66"/>
  <c r="G24" i="66"/>
  <c r="G25" i="66"/>
  <c r="G26" i="66"/>
  <c r="G27" i="66"/>
  <c r="G28" i="66"/>
  <c r="G29" i="66"/>
  <c r="G30" i="66"/>
  <c r="G31" i="66"/>
  <c r="G32" i="66"/>
  <c r="G33" i="66"/>
  <c r="G34" i="66"/>
  <c r="G35" i="66"/>
  <c r="G36" i="66"/>
  <c r="G37" i="66"/>
  <c r="G38" i="66"/>
  <c r="G39" i="66"/>
  <c r="G40" i="66"/>
  <c r="G41" i="66"/>
  <c r="G42" i="66"/>
  <c r="G43" i="66"/>
  <c r="G44" i="66"/>
  <c r="G45" i="66"/>
  <c r="G46" i="66"/>
  <c r="G47" i="66"/>
  <c r="G48" i="66"/>
  <c r="G49" i="66"/>
  <c r="G50" i="66"/>
  <c r="G51" i="66"/>
  <c r="G52" i="66"/>
  <c r="G53" i="66"/>
  <c r="G54" i="66"/>
  <c r="G55" i="66"/>
  <c r="G56" i="66"/>
  <c r="G57" i="66"/>
  <c r="G58" i="66"/>
  <c r="G59" i="66"/>
  <c r="G60" i="66"/>
  <c r="G61" i="66"/>
  <c r="G62" i="66"/>
  <c r="G63" i="66"/>
  <c r="G64" i="66"/>
  <c r="G65" i="66"/>
  <c r="G66" i="66"/>
  <c r="G67" i="66"/>
  <c r="G68" i="66"/>
  <c r="G69" i="66"/>
  <c r="G70" i="66"/>
  <c r="G71" i="66"/>
  <c r="G72" i="66"/>
  <c r="G73" i="66"/>
  <c r="G74" i="66"/>
  <c r="G75" i="66"/>
  <c r="G76" i="66"/>
  <c r="G77" i="66"/>
  <c r="G78" i="66"/>
  <c r="G79" i="66"/>
  <c r="G5" i="66"/>
  <c r="D6" i="66"/>
  <c r="D7" i="66"/>
  <c r="D8" i="66"/>
  <c r="D9" i="66"/>
  <c r="D10" i="66"/>
  <c r="D11" i="66"/>
  <c r="D12" i="66"/>
  <c r="D13" i="66"/>
  <c r="D14" i="66"/>
  <c r="D15" i="66"/>
  <c r="D16" i="66"/>
  <c r="D17" i="66"/>
  <c r="D18" i="66"/>
  <c r="D19" i="66"/>
  <c r="D20" i="66"/>
  <c r="D21" i="66"/>
  <c r="D22" i="66"/>
  <c r="D23" i="66"/>
  <c r="D24" i="66"/>
  <c r="D25" i="66"/>
  <c r="D26" i="66"/>
  <c r="D27" i="66"/>
  <c r="D28" i="66"/>
  <c r="D29" i="66"/>
  <c r="D30" i="66"/>
  <c r="D31" i="66"/>
  <c r="D32" i="66"/>
  <c r="D33" i="66"/>
  <c r="D34" i="66"/>
  <c r="D35" i="66"/>
  <c r="D36" i="66"/>
  <c r="D37" i="66"/>
  <c r="D38" i="66"/>
  <c r="D39" i="66"/>
  <c r="D40" i="66"/>
  <c r="D41" i="66"/>
  <c r="D42" i="66"/>
  <c r="D43" i="66"/>
  <c r="D44" i="66"/>
  <c r="D45" i="66"/>
  <c r="D46" i="66"/>
  <c r="D47" i="66"/>
  <c r="D48" i="66"/>
  <c r="D49" i="66"/>
  <c r="D50" i="66"/>
  <c r="D51" i="66"/>
  <c r="D52" i="66"/>
  <c r="D53" i="66"/>
  <c r="D54" i="66"/>
  <c r="D55" i="66"/>
  <c r="D56" i="66"/>
  <c r="D57" i="66"/>
  <c r="D58" i="66"/>
  <c r="D59" i="66"/>
  <c r="D60" i="66"/>
  <c r="D61" i="66"/>
  <c r="D62" i="66"/>
  <c r="D63" i="66"/>
  <c r="D64" i="66"/>
  <c r="D65" i="66"/>
  <c r="D66" i="66"/>
  <c r="D67" i="66"/>
  <c r="D68" i="66"/>
  <c r="D69" i="66"/>
  <c r="D70" i="66"/>
  <c r="D71" i="66"/>
  <c r="D72" i="66"/>
  <c r="D73" i="66"/>
  <c r="D74" i="66"/>
  <c r="D75" i="66"/>
  <c r="D76" i="66"/>
  <c r="D77" i="66"/>
  <c r="D78" i="66"/>
  <c r="D79" i="66"/>
  <c r="D5" i="66"/>
  <c r="P79" i="65"/>
  <c r="Q79" i="65"/>
  <c r="Z88" i="65" s="1"/>
  <c r="R79" i="65"/>
  <c r="Z89" i="65" s="1"/>
  <c r="Y89" i="65"/>
  <c r="Y88" i="65"/>
  <c r="X89" i="65"/>
  <c r="X88" i="65"/>
  <c r="W89" i="65"/>
  <c r="W88" i="65"/>
  <c r="V89" i="65"/>
  <c r="V88" i="65"/>
  <c r="X6" i="66"/>
  <c r="X7" i="66"/>
  <c r="X8" i="66"/>
  <c r="X9" i="66"/>
  <c r="X10" i="66"/>
  <c r="X11" i="66"/>
  <c r="X12" i="66"/>
  <c r="X13" i="66"/>
  <c r="X14" i="66"/>
  <c r="X15" i="66"/>
  <c r="X16" i="66"/>
  <c r="X17" i="66"/>
  <c r="X18" i="66"/>
  <c r="X19" i="66"/>
  <c r="X20" i="66"/>
  <c r="X21" i="66"/>
  <c r="X22" i="66"/>
  <c r="X23" i="66"/>
  <c r="X24" i="66"/>
  <c r="X25" i="66"/>
  <c r="X26" i="66"/>
  <c r="X27" i="66"/>
  <c r="X28" i="66"/>
  <c r="X29" i="66"/>
  <c r="X30" i="66"/>
  <c r="X31" i="66"/>
  <c r="X32" i="66"/>
  <c r="X33" i="66"/>
  <c r="X34" i="66"/>
  <c r="X35" i="66"/>
  <c r="X36" i="66"/>
  <c r="X37" i="66"/>
  <c r="X38" i="66"/>
  <c r="X39" i="66"/>
  <c r="X40" i="66"/>
  <c r="X41" i="66"/>
  <c r="X42" i="66"/>
  <c r="X43" i="66"/>
  <c r="X44" i="66"/>
  <c r="X45" i="66"/>
  <c r="X46" i="66"/>
  <c r="X47" i="66"/>
  <c r="X48" i="66"/>
  <c r="X49" i="66"/>
  <c r="X50" i="66"/>
  <c r="X51" i="66"/>
  <c r="X52" i="66"/>
  <c r="X53" i="66"/>
  <c r="X54" i="66"/>
  <c r="X55" i="66"/>
  <c r="X56" i="66"/>
  <c r="X57" i="66"/>
  <c r="X58" i="66"/>
  <c r="X59" i="66"/>
  <c r="X60" i="66"/>
  <c r="X61" i="66"/>
  <c r="X62" i="66"/>
  <c r="X63" i="66"/>
  <c r="X64" i="66"/>
  <c r="X65" i="66"/>
  <c r="X66" i="66"/>
  <c r="X67" i="66"/>
  <c r="X68" i="66"/>
  <c r="X69" i="66"/>
  <c r="X70" i="66"/>
  <c r="X71" i="66"/>
  <c r="X72" i="66"/>
  <c r="X73" i="66"/>
  <c r="X74" i="66"/>
  <c r="X75" i="66"/>
  <c r="X76" i="66"/>
  <c r="X77" i="66"/>
  <c r="X78" i="66"/>
  <c r="X79" i="66"/>
  <c r="X5" i="66"/>
  <c r="U6" i="66"/>
  <c r="U7" i="66"/>
  <c r="U8" i="66"/>
  <c r="U9" i="66"/>
  <c r="U10" i="66"/>
  <c r="U11" i="66"/>
  <c r="U12" i="66"/>
  <c r="U13" i="66"/>
  <c r="U14" i="66"/>
  <c r="U15" i="66"/>
  <c r="U16" i="66"/>
  <c r="U17" i="66"/>
  <c r="U18" i="66"/>
  <c r="U19" i="66"/>
  <c r="U20" i="66"/>
  <c r="U21" i="66"/>
  <c r="U22" i="66"/>
  <c r="U23" i="66"/>
  <c r="U24" i="66"/>
  <c r="U25" i="66"/>
  <c r="U26" i="66"/>
  <c r="U27" i="66"/>
  <c r="U28" i="66"/>
  <c r="U29" i="66"/>
  <c r="U30" i="66"/>
  <c r="U31" i="66"/>
  <c r="U32" i="66"/>
  <c r="U33" i="66"/>
  <c r="U34" i="66"/>
  <c r="U35" i="66"/>
  <c r="U36" i="66"/>
  <c r="U37" i="66"/>
  <c r="U38" i="66"/>
  <c r="U39" i="66"/>
  <c r="U40" i="66"/>
  <c r="U41" i="66"/>
  <c r="U42" i="66"/>
  <c r="U43" i="66"/>
  <c r="U44" i="66"/>
  <c r="U45" i="66"/>
  <c r="U46" i="66"/>
  <c r="U47" i="66"/>
  <c r="U48" i="66"/>
  <c r="U49" i="66"/>
  <c r="U50" i="66"/>
  <c r="U51" i="66"/>
  <c r="U52" i="66"/>
  <c r="U53" i="66"/>
  <c r="U54" i="66"/>
  <c r="U55" i="66"/>
  <c r="U56" i="66"/>
  <c r="U57" i="66"/>
  <c r="U58" i="66"/>
  <c r="U59" i="66"/>
  <c r="U60" i="66"/>
  <c r="U61" i="66"/>
  <c r="U62" i="66"/>
  <c r="U63" i="66"/>
  <c r="U64" i="66"/>
  <c r="U65" i="66"/>
  <c r="U66" i="66"/>
  <c r="U67" i="66"/>
  <c r="U68" i="66"/>
  <c r="U69" i="66"/>
  <c r="U70" i="66"/>
  <c r="U71" i="66"/>
  <c r="U72" i="66"/>
  <c r="U73" i="66"/>
  <c r="U74" i="66"/>
  <c r="U75" i="66"/>
  <c r="U76" i="66"/>
  <c r="U77" i="66"/>
  <c r="U78" i="66"/>
  <c r="U79" i="66"/>
  <c r="U5" i="66"/>
  <c r="R6" i="66"/>
  <c r="R7" i="66"/>
  <c r="R8" i="66"/>
  <c r="R9" i="66"/>
  <c r="R10" i="66"/>
  <c r="R11" i="66"/>
  <c r="R12" i="66"/>
  <c r="R13" i="66"/>
  <c r="R14" i="66"/>
  <c r="R15" i="66"/>
  <c r="R16" i="66"/>
  <c r="R17" i="66"/>
  <c r="R18" i="66"/>
  <c r="R19" i="66"/>
  <c r="R20" i="66"/>
  <c r="R21" i="66"/>
  <c r="R22" i="66"/>
  <c r="R23" i="66"/>
  <c r="R24" i="66"/>
  <c r="R25" i="66"/>
  <c r="R26" i="66"/>
  <c r="R27" i="66"/>
  <c r="R28" i="66"/>
  <c r="R29" i="66"/>
  <c r="R30" i="66"/>
  <c r="R31" i="66"/>
  <c r="R32" i="66"/>
  <c r="R33" i="66"/>
  <c r="R34" i="66"/>
  <c r="R35" i="66"/>
  <c r="R36" i="66"/>
  <c r="R37" i="66"/>
  <c r="R38" i="66"/>
  <c r="R39" i="66"/>
  <c r="R40" i="66"/>
  <c r="R41" i="66"/>
  <c r="R42" i="66"/>
  <c r="R43" i="66"/>
  <c r="R44" i="66"/>
  <c r="R45" i="66"/>
  <c r="R46" i="66"/>
  <c r="R47" i="66"/>
  <c r="R48" i="66"/>
  <c r="R49" i="66"/>
  <c r="R50" i="66"/>
  <c r="R51" i="66"/>
  <c r="R52" i="66"/>
  <c r="R53" i="66"/>
  <c r="R54" i="66"/>
  <c r="R55" i="66"/>
  <c r="R56" i="66"/>
  <c r="R57" i="66"/>
  <c r="R58" i="66"/>
  <c r="R59" i="66"/>
  <c r="R60" i="66"/>
  <c r="R61" i="66"/>
  <c r="R62" i="66"/>
  <c r="R63" i="66"/>
  <c r="R64" i="66"/>
  <c r="R65" i="66"/>
  <c r="R66" i="66"/>
  <c r="R67" i="66"/>
  <c r="R68" i="66"/>
  <c r="R69" i="66"/>
  <c r="R70" i="66"/>
  <c r="R71" i="66"/>
  <c r="R72" i="66"/>
  <c r="R73" i="66"/>
  <c r="R74" i="66"/>
  <c r="R75" i="66"/>
  <c r="R76" i="66"/>
  <c r="R77" i="66"/>
  <c r="R78" i="66"/>
  <c r="R79" i="66"/>
  <c r="R5" i="66"/>
  <c r="O6" i="66"/>
  <c r="O7" i="66"/>
  <c r="O8" i="66"/>
  <c r="O9" i="66"/>
  <c r="O10" i="66"/>
  <c r="O11" i="66"/>
  <c r="O12" i="66"/>
  <c r="O13" i="66"/>
  <c r="O14" i="66"/>
  <c r="O15" i="66"/>
  <c r="O16" i="66"/>
  <c r="O17" i="66"/>
  <c r="O18" i="66"/>
  <c r="O19" i="66"/>
  <c r="O20" i="66"/>
  <c r="O21" i="66"/>
  <c r="O22" i="66"/>
  <c r="O23" i="66"/>
  <c r="O24" i="66"/>
  <c r="O25" i="66"/>
  <c r="O26" i="66"/>
  <c r="O27" i="66"/>
  <c r="O28" i="66"/>
  <c r="O29" i="66"/>
  <c r="O30" i="66"/>
  <c r="O31" i="66"/>
  <c r="O32" i="66"/>
  <c r="O33" i="66"/>
  <c r="O34" i="66"/>
  <c r="O35" i="66"/>
  <c r="O36" i="66"/>
  <c r="O37" i="66"/>
  <c r="O38" i="66"/>
  <c r="O39" i="66"/>
  <c r="O40" i="66"/>
  <c r="O41" i="66"/>
  <c r="O42" i="66"/>
  <c r="O43" i="66"/>
  <c r="O44" i="66"/>
  <c r="O45" i="66"/>
  <c r="O46" i="66"/>
  <c r="O47" i="66"/>
  <c r="O48" i="66"/>
  <c r="O49" i="66"/>
  <c r="O50" i="66"/>
  <c r="O51" i="66"/>
  <c r="O52" i="66"/>
  <c r="O53" i="66"/>
  <c r="O54" i="66"/>
  <c r="O55" i="66"/>
  <c r="O56" i="66"/>
  <c r="O57" i="66"/>
  <c r="O58" i="66"/>
  <c r="O59" i="66"/>
  <c r="O60" i="66"/>
  <c r="O61" i="66"/>
  <c r="O62" i="66"/>
  <c r="O63" i="66"/>
  <c r="O64" i="66"/>
  <c r="O65" i="66"/>
  <c r="O66" i="66"/>
  <c r="O67" i="66"/>
  <c r="O68" i="66"/>
  <c r="O69" i="66"/>
  <c r="O70" i="66"/>
  <c r="O71" i="66"/>
  <c r="O72" i="66"/>
  <c r="O73" i="66"/>
  <c r="O74" i="66"/>
  <c r="O75" i="66"/>
  <c r="O76" i="66"/>
  <c r="O77" i="66"/>
  <c r="O78" i="66"/>
  <c r="O79" i="66"/>
  <c r="O5" i="66"/>
  <c r="L6" i="66"/>
  <c r="L7" i="66"/>
  <c r="L8" i="66"/>
  <c r="L9" i="66"/>
  <c r="L10" i="66"/>
  <c r="L11" i="66"/>
  <c r="L12" i="66"/>
  <c r="L13" i="66"/>
  <c r="L14" i="66"/>
  <c r="L15" i="66"/>
  <c r="L16" i="66"/>
  <c r="L17" i="66"/>
  <c r="L18" i="66"/>
  <c r="L19" i="66"/>
  <c r="L20" i="66"/>
  <c r="L21" i="66"/>
  <c r="L22" i="66"/>
  <c r="L23" i="66"/>
  <c r="L24" i="66"/>
  <c r="L25" i="66"/>
  <c r="L26" i="66"/>
  <c r="L27" i="66"/>
  <c r="L28" i="66"/>
  <c r="L29" i="66"/>
  <c r="L30" i="66"/>
  <c r="L31" i="66"/>
  <c r="L32" i="66"/>
  <c r="L33" i="66"/>
  <c r="L34" i="66"/>
  <c r="L35" i="66"/>
  <c r="L36" i="66"/>
  <c r="L37" i="66"/>
  <c r="L38" i="66"/>
  <c r="L39" i="66"/>
  <c r="L40" i="66"/>
  <c r="L41" i="66"/>
  <c r="L42" i="66"/>
  <c r="L43" i="66"/>
  <c r="L44" i="66"/>
  <c r="L45" i="66"/>
  <c r="L46" i="66"/>
  <c r="L47" i="66"/>
  <c r="L48" i="66"/>
  <c r="L49" i="66"/>
  <c r="L50" i="66"/>
  <c r="L51" i="66"/>
  <c r="L52" i="66"/>
  <c r="L53" i="66"/>
  <c r="L54" i="66"/>
  <c r="L55" i="66"/>
  <c r="L56" i="66"/>
  <c r="L57" i="66"/>
  <c r="L58" i="66"/>
  <c r="L59" i="66"/>
  <c r="L60" i="66"/>
  <c r="L61" i="66"/>
  <c r="L62" i="66"/>
  <c r="L63" i="66"/>
  <c r="L64" i="66"/>
  <c r="L65" i="66"/>
  <c r="L66" i="66"/>
  <c r="L67" i="66"/>
  <c r="L68" i="66"/>
  <c r="L69" i="66"/>
  <c r="L70" i="66"/>
  <c r="L71" i="66"/>
  <c r="L72" i="66"/>
  <c r="L73" i="66"/>
  <c r="L74" i="66"/>
  <c r="L75" i="66"/>
  <c r="L76" i="66"/>
  <c r="L77" i="66"/>
  <c r="L78" i="66"/>
  <c r="L79" i="66"/>
  <c r="L5" i="66"/>
  <c r="I6" i="66"/>
  <c r="I7" i="66"/>
  <c r="I8" i="66"/>
  <c r="I9" i="66"/>
  <c r="I10" i="66"/>
  <c r="I11" i="66"/>
  <c r="I12" i="66"/>
  <c r="I13" i="66"/>
  <c r="I14" i="66"/>
  <c r="I15" i="66"/>
  <c r="I16" i="66"/>
  <c r="I17" i="66"/>
  <c r="I18" i="66"/>
  <c r="I19" i="66"/>
  <c r="I20" i="66"/>
  <c r="I21" i="66"/>
  <c r="I22" i="66"/>
  <c r="I23" i="66"/>
  <c r="I24" i="66"/>
  <c r="I25" i="66"/>
  <c r="I26" i="66"/>
  <c r="I27" i="66"/>
  <c r="I28" i="66"/>
  <c r="I29" i="66"/>
  <c r="I30" i="66"/>
  <c r="I31" i="66"/>
  <c r="I32" i="66"/>
  <c r="I33" i="66"/>
  <c r="I34" i="66"/>
  <c r="I35" i="66"/>
  <c r="I36" i="66"/>
  <c r="I37" i="66"/>
  <c r="I38" i="66"/>
  <c r="I39" i="66"/>
  <c r="I40" i="66"/>
  <c r="I41" i="66"/>
  <c r="I42" i="66"/>
  <c r="I43" i="66"/>
  <c r="I44" i="66"/>
  <c r="I45" i="66"/>
  <c r="I46" i="66"/>
  <c r="I47" i="66"/>
  <c r="I48" i="66"/>
  <c r="I49" i="66"/>
  <c r="I50" i="66"/>
  <c r="I51" i="66"/>
  <c r="I52" i="66"/>
  <c r="I53" i="66"/>
  <c r="I54" i="66"/>
  <c r="I55" i="66"/>
  <c r="I56" i="66"/>
  <c r="I57" i="66"/>
  <c r="I58" i="66"/>
  <c r="I59" i="66"/>
  <c r="I60" i="66"/>
  <c r="I61" i="66"/>
  <c r="I62" i="66"/>
  <c r="I63" i="66"/>
  <c r="I64" i="66"/>
  <c r="I65" i="66"/>
  <c r="I66" i="66"/>
  <c r="I67" i="66"/>
  <c r="I68" i="66"/>
  <c r="I69" i="66"/>
  <c r="I70" i="66"/>
  <c r="I71" i="66"/>
  <c r="I72" i="66"/>
  <c r="I73" i="66"/>
  <c r="I74" i="66"/>
  <c r="I75" i="66"/>
  <c r="I76" i="66"/>
  <c r="I77" i="66"/>
  <c r="I78" i="66"/>
  <c r="I79" i="66"/>
  <c r="I5" i="66"/>
  <c r="F6" i="66"/>
  <c r="F7" i="66"/>
  <c r="F8" i="66"/>
  <c r="F9" i="66"/>
  <c r="F10" i="66"/>
  <c r="F11" i="66"/>
  <c r="F12" i="66"/>
  <c r="F13" i="66"/>
  <c r="F14" i="66"/>
  <c r="F15" i="66"/>
  <c r="F16" i="66"/>
  <c r="F17" i="66"/>
  <c r="F18" i="66"/>
  <c r="F19" i="66"/>
  <c r="F20" i="66"/>
  <c r="F21" i="66"/>
  <c r="F22" i="66"/>
  <c r="F23" i="66"/>
  <c r="F24" i="66"/>
  <c r="F25" i="66"/>
  <c r="F26" i="66"/>
  <c r="F27" i="66"/>
  <c r="F28" i="66"/>
  <c r="F29" i="66"/>
  <c r="F30" i="66"/>
  <c r="F31" i="66"/>
  <c r="F32" i="66"/>
  <c r="F33" i="66"/>
  <c r="F34" i="66"/>
  <c r="F35" i="66"/>
  <c r="F36" i="66"/>
  <c r="F37" i="66"/>
  <c r="F38" i="66"/>
  <c r="F39" i="66"/>
  <c r="F40" i="66"/>
  <c r="F41" i="66"/>
  <c r="F42" i="66"/>
  <c r="F43" i="66"/>
  <c r="F44" i="66"/>
  <c r="F45" i="66"/>
  <c r="F46" i="66"/>
  <c r="F47" i="66"/>
  <c r="F48" i="66"/>
  <c r="F49" i="66"/>
  <c r="F50" i="66"/>
  <c r="F51" i="66"/>
  <c r="F52" i="66"/>
  <c r="F53" i="66"/>
  <c r="F54" i="66"/>
  <c r="F55" i="66"/>
  <c r="F56" i="66"/>
  <c r="F57" i="66"/>
  <c r="F58" i="66"/>
  <c r="F59" i="66"/>
  <c r="F60" i="66"/>
  <c r="F61" i="66"/>
  <c r="F62" i="66"/>
  <c r="F63" i="66"/>
  <c r="F64" i="66"/>
  <c r="F65" i="66"/>
  <c r="F66" i="66"/>
  <c r="F67" i="66"/>
  <c r="F68" i="66"/>
  <c r="F69" i="66"/>
  <c r="F70" i="66"/>
  <c r="F71" i="66"/>
  <c r="F72" i="66"/>
  <c r="F73" i="66"/>
  <c r="F74" i="66"/>
  <c r="F75" i="66"/>
  <c r="F76" i="66"/>
  <c r="F77" i="66"/>
  <c r="F78" i="66"/>
  <c r="F79" i="66"/>
  <c r="F5" i="66"/>
  <c r="Z79" i="66"/>
  <c r="Z78" i="66"/>
  <c r="Z77" i="66"/>
  <c r="Z76" i="66"/>
  <c r="Z75" i="66"/>
  <c r="Z74" i="66"/>
  <c r="Z73" i="66"/>
  <c r="Z72" i="66"/>
  <c r="Z71" i="66"/>
  <c r="Z70" i="66"/>
  <c r="Z69" i="66"/>
  <c r="Z68" i="66"/>
  <c r="Z67" i="66"/>
  <c r="Z66" i="66"/>
  <c r="Z65" i="66"/>
  <c r="Z64" i="66"/>
  <c r="Z63" i="66"/>
  <c r="Z62" i="66"/>
  <c r="Z61" i="66"/>
  <c r="Z60" i="66"/>
  <c r="Z59" i="66"/>
  <c r="Z58" i="66"/>
  <c r="Z57" i="66"/>
  <c r="Z56" i="66"/>
  <c r="Z55" i="66"/>
  <c r="Z54" i="66"/>
  <c r="Z53" i="66"/>
  <c r="Z52" i="66"/>
  <c r="Z51" i="66"/>
  <c r="Z50" i="66"/>
  <c r="Z49" i="66"/>
  <c r="Z48" i="66"/>
  <c r="Z47" i="66"/>
  <c r="Z46" i="66"/>
  <c r="Z45" i="66"/>
  <c r="Z44" i="66"/>
  <c r="Z43" i="66"/>
  <c r="Z42" i="66"/>
  <c r="Z41" i="66"/>
  <c r="Z40" i="66"/>
  <c r="Z39" i="66"/>
  <c r="Z38" i="66"/>
  <c r="Z37" i="66"/>
  <c r="Z36" i="66"/>
  <c r="Z35" i="66"/>
  <c r="Z34" i="66"/>
  <c r="Z33" i="66"/>
  <c r="Z32" i="66"/>
  <c r="Z31" i="66"/>
  <c r="Z30" i="66"/>
  <c r="Z29" i="66"/>
  <c r="Z28" i="66"/>
  <c r="Z27" i="66"/>
  <c r="Z26" i="66"/>
  <c r="Z25" i="66"/>
  <c r="Z24" i="66"/>
  <c r="Z23" i="66"/>
  <c r="Z22" i="66"/>
  <c r="Z21" i="66"/>
  <c r="Z20" i="66"/>
  <c r="Z19" i="66"/>
  <c r="Z18" i="66"/>
  <c r="Z17" i="66"/>
  <c r="Z16" i="66"/>
  <c r="Z15" i="66"/>
  <c r="Z14" i="66"/>
  <c r="Z13" i="66"/>
  <c r="Z12" i="66"/>
  <c r="Z11" i="66"/>
  <c r="Z10" i="66"/>
  <c r="Z9" i="66"/>
  <c r="Z8" i="66"/>
  <c r="Z7" i="66"/>
  <c r="Z6" i="66"/>
  <c r="Z5" i="66"/>
  <c r="Y79" i="66"/>
  <c r="AA79" i="66"/>
  <c r="Y78" i="66"/>
  <c r="AA78" i="66"/>
  <c r="Y77" i="66"/>
  <c r="AA77" i="66"/>
  <c r="Y76" i="66"/>
  <c r="AA76" i="66"/>
  <c r="Y75" i="66"/>
  <c r="AA75" i="66"/>
  <c r="Y74" i="66"/>
  <c r="AA74" i="66"/>
  <c r="Y73" i="66"/>
  <c r="AA73" i="66"/>
  <c r="Y72" i="66"/>
  <c r="AA72" i="66"/>
  <c r="Y71" i="66"/>
  <c r="AA71" i="66"/>
  <c r="Y70" i="66"/>
  <c r="AA70" i="66"/>
  <c r="Y69" i="66"/>
  <c r="AA69" i="66"/>
  <c r="Y68" i="66"/>
  <c r="AA68" i="66"/>
  <c r="Y67" i="66"/>
  <c r="AA67" i="66"/>
  <c r="Y66" i="66"/>
  <c r="AA66" i="66"/>
  <c r="Y65" i="66"/>
  <c r="AA65" i="66"/>
  <c r="Y64" i="66"/>
  <c r="AA64" i="66"/>
  <c r="Y63" i="66"/>
  <c r="AA63" i="66"/>
  <c r="Y62" i="66"/>
  <c r="AA62" i="66"/>
  <c r="Y61" i="66"/>
  <c r="AA61" i="66"/>
  <c r="Y60" i="66"/>
  <c r="AA60" i="66"/>
  <c r="Y59" i="66"/>
  <c r="AA59" i="66"/>
  <c r="Y58" i="66"/>
  <c r="AA58" i="66"/>
  <c r="Y57" i="66"/>
  <c r="AA57" i="66"/>
  <c r="Y56" i="66"/>
  <c r="AA56" i="66"/>
  <c r="Y55" i="66"/>
  <c r="AA55" i="66"/>
  <c r="Y54" i="66"/>
  <c r="AA54" i="66"/>
  <c r="Y53" i="66"/>
  <c r="AA53" i="66"/>
  <c r="Y52" i="66"/>
  <c r="AA52" i="66"/>
  <c r="Y51" i="66"/>
  <c r="AA51" i="66"/>
  <c r="Y50" i="66"/>
  <c r="AA50" i="66"/>
  <c r="Y49" i="66"/>
  <c r="AA49" i="66"/>
  <c r="Y48" i="66"/>
  <c r="AA48" i="66"/>
  <c r="Y47" i="66"/>
  <c r="AA47" i="66"/>
  <c r="Y46" i="66"/>
  <c r="AA46" i="66"/>
  <c r="Y45" i="66"/>
  <c r="AA45" i="66"/>
  <c r="Y44" i="66"/>
  <c r="AA44" i="66"/>
  <c r="Y43" i="66"/>
  <c r="AA43" i="66"/>
  <c r="Y42" i="66"/>
  <c r="AA42" i="66"/>
  <c r="Y41" i="66"/>
  <c r="AA41" i="66"/>
  <c r="Y40" i="66"/>
  <c r="AA40" i="66"/>
  <c r="Y39" i="66"/>
  <c r="AA39" i="66"/>
  <c r="Y38" i="66"/>
  <c r="AA38" i="66"/>
  <c r="Y37" i="66"/>
  <c r="AA37" i="66"/>
  <c r="Y36" i="66"/>
  <c r="AA36" i="66"/>
  <c r="Y35" i="66"/>
  <c r="AA35" i="66"/>
  <c r="Y34" i="66"/>
  <c r="AA34" i="66"/>
  <c r="Y33" i="66"/>
  <c r="AA33" i="66"/>
  <c r="Y32" i="66"/>
  <c r="AA32" i="66"/>
  <c r="Y31" i="66"/>
  <c r="AA31" i="66"/>
  <c r="Y30" i="66"/>
  <c r="AA30" i="66"/>
  <c r="Y29" i="66"/>
  <c r="AA29" i="66"/>
  <c r="Y28" i="66"/>
  <c r="AA28" i="66"/>
  <c r="Y27" i="66"/>
  <c r="AA27" i="66"/>
  <c r="Y26" i="66"/>
  <c r="AA26" i="66"/>
  <c r="Y25" i="66"/>
  <c r="AA25" i="66"/>
  <c r="Y24" i="66"/>
  <c r="AA24" i="66"/>
  <c r="Y23" i="66"/>
  <c r="AA23" i="66"/>
  <c r="Y22" i="66"/>
  <c r="AA22" i="66"/>
  <c r="Y21" i="66"/>
  <c r="AA21" i="66"/>
  <c r="Y20" i="66"/>
  <c r="AA20" i="66"/>
  <c r="Y19" i="66"/>
  <c r="AA19" i="66"/>
  <c r="Y18" i="66"/>
  <c r="AA18" i="66"/>
  <c r="Y17" i="66"/>
  <c r="AA17" i="66"/>
  <c r="Y16" i="66"/>
  <c r="AA16" i="66"/>
  <c r="Y15" i="66"/>
  <c r="AA15" i="66"/>
  <c r="Y14" i="66"/>
  <c r="AA14" i="66"/>
  <c r="Y13" i="66"/>
  <c r="AA13" i="66"/>
  <c r="Y12" i="66"/>
  <c r="AA12" i="66"/>
  <c r="Y11" i="66"/>
  <c r="AA11" i="66"/>
  <c r="Y10" i="66"/>
  <c r="AA10" i="66"/>
  <c r="Y9" i="66"/>
  <c r="AA9" i="66"/>
  <c r="Y8" i="66"/>
  <c r="AA8" i="66"/>
  <c r="Y7" i="66"/>
  <c r="AA7" i="66"/>
  <c r="Y6" i="66"/>
  <c r="AA6" i="66"/>
  <c r="Y5" i="66"/>
  <c r="AA5" i="66"/>
  <c r="AD5" i="66"/>
  <c r="AE6" i="66"/>
  <c r="AD6" i="66"/>
  <c r="AE78" i="66"/>
  <c r="AE77" i="66"/>
  <c r="AD77" i="66"/>
  <c r="AE76" i="66"/>
  <c r="AD76" i="66"/>
  <c r="AE75" i="66"/>
  <c r="AD75" i="66"/>
  <c r="AE74" i="66"/>
  <c r="AD74" i="66"/>
  <c r="AE73" i="66"/>
  <c r="AD73" i="66"/>
  <c r="AE72" i="66"/>
  <c r="AD72" i="66"/>
  <c r="AE71" i="66"/>
  <c r="AD71" i="66"/>
  <c r="AE70" i="66"/>
  <c r="AD70" i="66"/>
  <c r="AE69" i="66"/>
  <c r="AD69" i="66"/>
  <c r="AE68" i="66"/>
  <c r="AD68" i="66"/>
  <c r="AE67" i="66"/>
  <c r="AD67" i="66"/>
  <c r="AE66" i="66"/>
  <c r="AD66" i="66"/>
  <c r="AE65" i="66"/>
  <c r="AD65" i="66"/>
  <c r="AE64" i="66"/>
  <c r="AD64" i="66"/>
  <c r="AE63" i="66"/>
  <c r="AD63" i="66"/>
  <c r="AE62" i="66"/>
  <c r="AD62" i="66"/>
  <c r="AE61" i="66"/>
  <c r="AD61" i="66"/>
  <c r="AE60" i="66"/>
  <c r="AD60" i="66"/>
  <c r="AE59" i="66"/>
  <c r="AD59" i="66"/>
  <c r="AE58" i="66"/>
  <c r="AD58" i="66"/>
  <c r="AE57" i="66"/>
  <c r="AD57" i="66"/>
  <c r="AE56" i="66"/>
  <c r="AD56" i="66"/>
  <c r="AE55" i="66"/>
  <c r="AD55" i="66"/>
  <c r="AE54" i="66"/>
  <c r="AD54" i="66"/>
  <c r="AE53" i="66"/>
  <c r="AD53" i="66"/>
  <c r="AE52" i="66"/>
  <c r="AD52" i="66"/>
  <c r="AE51" i="66"/>
  <c r="AE50" i="66"/>
  <c r="AE49" i="66"/>
  <c r="AD49" i="66"/>
  <c r="AE48" i="66"/>
  <c r="AD48" i="66"/>
  <c r="AE47" i="66"/>
  <c r="AD47" i="66"/>
  <c r="AE46" i="66"/>
  <c r="AD46" i="66"/>
  <c r="AE45" i="66"/>
  <c r="AD45" i="66"/>
  <c r="AE44" i="66"/>
  <c r="AD44" i="66"/>
  <c r="AE43" i="66"/>
  <c r="AD43" i="66"/>
  <c r="AE42" i="66"/>
  <c r="AD42" i="66"/>
  <c r="AE41" i="66"/>
  <c r="AD41" i="66"/>
  <c r="AE40" i="66"/>
  <c r="AD40" i="66"/>
  <c r="AE39" i="66"/>
  <c r="AD39" i="66"/>
  <c r="AE38" i="66"/>
  <c r="AD38" i="66"/>
  <c r="AE37" i="66"/>
  <c r="AD37" i="66"/>
  <c r="AE36" i="66"/>
  <c r="AD36" i="66"/>
  <c r="AE35" i="66"/>
  <c r="AD35" i="66"/>
  <c r="AE34" i="66"/>
  <c r="AD34" i="66"/>
  <c r="AE33" i="66"/>
  <c r="AE32" i="66"/>
  <c r="AD32" i="66"/>
  <c r="AE31" i="66"/>
  <c r="AD31" i="66"/>
  <c r="AE30" i="66"/>
  <c r="AD30" i="66"/>
  <c r="AE29" i="66"/>
  <c r="AD29" i="66"/>
  <c r="AE28" i="66"/>
  <c r="AD28" i="66"/>
  <c r="AE27" i="66"/>
  <c r="AD27" i="66"/>
  <c r="AE26" i="66"/>
  <c r="AD26" i="66"/>
  <c r="AE25" i="66"/>
  <c r="AD25" i="66"/>
  <c r="AE24" i="66"/>
  <c r="AD24" i="66"/>
  <c r="AE23" i="66"/>
  <c r="AD23" i="66"/>
  <c r="AE22" i="66"/>
  <c r="AD22" i="66"/>
  <c r="AE21" i="66"/>
  <c r="AD21" i="66"/>
  <c r="AE20" i="66"/>
  <c r="AD20" i="66"/>
  <c r="AE19" i="66"/>
  <c r="AD19" i="66"/>
  <c r="AE18" i="66"/>
  <c r="AD18" i="66"/>
  <c r="AE17" i="66"/>
  <c r="AD17" i="66"/>
  <c r="AE16" i="66"/>
  <c r="AD16" i="66"/>
  <c r="AE15" i="66"/>
  <c r="AD15" i="66"/>
  <c r="AE14" i="66"/>
  <c r="AD14" i="66"/>
  <c r="AE13" i="66"/>
  <c r="AD13" i="66"/>
  <c r="AE12" i="66"/>
  <c r="AE11" i="66"/>
  <c r="AD11" i="66"/>
  <c r="AE10" i="66"/>
  <c r="AD10" i="66"/>
  <c r="AE9" i="66"/>
  <c r="AD9" i="66"/>
  <c r="AE8" i="66"/>
  <c r="AD8" i="66"/>
  <c r="AE7" i="66"/>
  <c r="AD7" i="66"/>
  <c r="AG18" i="66"/>
  <c r="AG5" i="66"/>
  <c r="AG13" i="66"/>
  <c r="AG17" i="66"/>
  <c r="AG16" i="66"/>
  <c r="AG78" i="66"/>
  <c r="AG77" i="66"/>
  <c r="AG76" i="66"/>
  <c r="AG75" i="66"/>
  <c r="AG74" i="66"/>
  <c r="AG73" i="66"/>
  <c r="AG72" i="66"/>
  <c r="AG71" i="66"/>
  <c r="AG70" i="66"/>
  <c r="AG69" i="66"/>
  <c r="AG68" i="66"/>
  <c r="AG67" i="66"/>
  <c r="AG66" i="66"/>
  <c r="AG65" i="66"/>
  <c r="AG64" i="66"/>
  <c r="AG63" i="66"/>
  <c r="AG62" i="66"/>
  <c r="AG61" i="66"/>
  <c r="AG60" i="66"/>
  <c r="AG59" i="66"/>
  <c r="AG58" i="66"/>
  <c r="AG57" i="66"/>
  <c r="AG56" i="66"/>
  <c r="AG55" i="66"/>
  <c r="AG54" i="66"/>
  <c r="AG53" i="66"/>
  <c r="AG52" i="66"/>
  <c r="AG51" i="66"/>
  <c r="AG50" i="66"/>
  <c r="AG49" i="66"/>
  <c r="AG48" i="66"/>
  <c r="AG47" i="66"/>
  <c r="AG46" i="66"/>
  <c r="AG45" i="66"/>
  <c r="AG44" i="66"/>
  <c r="AG43" i="66"/>
  <c r="AG42" i="66"/>
  <c r="AG41" i="66"/>
  <c r="AG40" i="66"/>
  <c r="AG39" i="66"/>
  <c r="AG38" i="66"/>
  <c r="AG37" i="66"/>
  <c r="AG36" i="66"/>
  <c r="AG35" i="66"/>
  <c r="AG34" i="66"/>
  <c r="AG33" i="66"/>
  <c r="AG32" i="66"/>
  <c r="AG31" i="66"/>
  <c r="AG30" i="66"/>
  <c r="AG29" i="66"/>
  <c r="AG28" i="66"/>
  <c r="AG27" i="66"/>
  <c r="AG26" i="66"/>
  <c r="AG25" i="66"/>
  <c r="AG24" i="66"/>
  <c r="AG23" i="66"/>
  <c r="AG22" i="66"/>
  <c r="AG21" i="66"/>
  <c r="AG19" i="66"/>
  <c r="AG15" i="66"/>
  <c r="AG14" i="66"/>
  <c r="AG12" i="66"/>
  <c r="AG11" i="66"/>
  <c r="AG10" i="66"/>
  <c r="AG9" i="66"/>
  <c r="AG7" i="66"/>
  <c r="AG6" i="66"/>
  <c r="AG20" i="66"/>
  <c r="AG8" i="66"/>
  <c r="E4" i="64"/>
  <c r="AO80" i="47"/>
  <c r="AP80" i="47"/>
  <c r="AQ80" i="47"/>
  <c r="AR80" i="47"/>
  <c r="AS80" i="47"/>
  <c r="AT80" i="47"/>
  <c r="AU80" i="47"/>
  <c r="AV80" i="47"/>
  <c r="AO78" i="39"/>
  <c r="AN77" i="39"/>
  <c r="AN78" i="39"/>
  <c r="Y5" i="36"/>
  <c r="E5" i="64"/>
  <c r="K79" i="36"/>
  <c r="J79" i="36"/>
  <c r="I79" i="36"/>
  <c r="H79" i="36"/>
  <c r="G79" i="36"/>
  <c r="E79" i="36"/>
  <c r="L79" i="36"/>
  <c r="C47" i="35"/>
  <c r="V36" i="35"/>
  <c r="E27" i="35"/>
  <c r="M22" i="35"/>
  <c r="F79" i="36"/>
  <c r="V48" i="35"/>
  <c r="BQ14" i="35"/>
  <c r="AC15" i="35"/>
  <c r="W14" i="47"/>
  <c r="AA14" i="47"/>
  <c r="AE14" i="47"/>
  <c r="AE299" i="33"/>
  <c r="AE298" i="33"/>
  <c r="AE297" i="33"/>
  <c r="AE295" i="33"/>
  <c r="AE294" i="33"/>
  <c r="AE293" i="33"/>
  <c r="AE291" i="33"/>
  <c r="AE290" i="33"/>
  <c r="AE289" i="33"/>
  <c r="AE287" i="33"/>
  <c r="AE286" i="33"/>
  <c r="AE285" i="33"/>
  <c r="AE283" i="33"/>
  <c r="AE282" i="33"/>
  <c r="AE281" i="33"/>
  <c r="AE279" i="33"/>
  <c r="AE278" i="33"/>
  <c r="AE277" i="33"/>
  <c r="AE275" i="33"/>
  <c r="AE274" i="33"/>
  <c r="AE273" i="33"/>
  <c r="AE271" i="33"/>
  <c r="AE270" i="33"/>
  <c r="AE269" i="33"/>
  <c r="AE267" i="33"/>
  <c r="AE266" i="33"/>
  <c r="AE265" i="33"/>
  <c r="AE263" i="33"/>
  <c r="AE262" i="33"/>
  <c r="AE261" i="33"/>
  <c r="AE259" i="33"/>
  <c r="AE258" i="33"/>
  <c r="AE257" i="33"/>
  <c r="AE255" i="33"/>
  <c r="AE254" i="33"/>
  <c r="AE253" i="33"/>
  <c r="AE251" i="33"/>
  <c r="AE250" i="33"/>
  <c r="AE249" i="33"/>
  <c r="AE247" i="33"/>
  <c r="AE246" i="33"/>
  <c r="AE245" i="33"/>
  <c r="AE243" i="33"/>
  <c r="AE242" i="33"/>
  <c r="AE241" i="33"/>
  <c r="AE239" i="33"/>
  <c r="AE238" i="33"/>
  <c r="AE237" i="33"/>
  <c r="AE235" i="33"/>
  <c r="AE234" i="33"/>
  <c r="AE233" i="33"/>
  <c r="AE231" i="33"/>
  <c r="AE230" i="33"/>
  <c r="AE229" i="33"/>
  <c r="AE227" i="33"/>
  <c r="AE226" i="33"/>
  <c r="AE225" i="33"/>
  <c r="AE223" i="33"/>
  <c r="AE222" i="33"/>
  <c r="AE221" i="33"/>
  <c r="AE219" i="33"/>
  <c r="AE218" i="33"/>
  <c r="AE217" i="33"/>
  <c r="AE215" i="33"/>
  <c r="AE214" i="33"/>
  <c r="AE213" i="33"/>
  <c r="AE211" i="33"/>
  <c r="AE210" i="33"/>
  <c r="AE209" i="33"/>
  <c r="AE207" i="33"/>
  <c r="AE206" i="33"/>
  <c r="AE205" i="33"/>
  <c r="AE203" i="33"/>
  <c r="AE202" i="33"/>
  <c r="AE201" i="33"/>
  <c r="AE199" i="33"/>
  <c r="AE198" i="33"/>
  <c r="AE197" i="33"/>
  <c r="AE195" i="33"/>
  <c r="AE194" i="33"/>
  <c r="AE193" i="33"/>
  <c r="AE191" i="33"/>
  <c r="AE190" i="33"/>
  <c r="AE189" i="33"/>
  <c r="AE187" i="33"/>
  <c r="AE186" i="33"/>
  <c r="AE185" i="33"/>
  <c r="AE183" i="33"/>
  <c r="AE182" i="33"/>
  <c r="AE181" i="33"/>
  <c r="AE179" i="33"/>
  <c r="AE178" i="33"/>
  <c r="AE177" i="33"/>
  <c r="AE175" i="33"/>
  <c r="AE174" i="33"/>
  <c r="AE173" i="33"/>
  <c r="AE171" i="33"/>
  <c r="AE170" i="33"/>
  <c r="AE169" i="33"/>
  <c r="AE167" i="33"/>
  <c r="AE166" i="33"/>
  <c r="AE165" i="33"/>
  <c r="AE163" i="33"/>
  <c r="AE162" i="33"/>
  <c r="AE161" i="33"/>
  <c r="AE159" i="33"/>
  <c r="AE158" i="33"/>
  <c r="AE157" i="33"/>
  <c r="AE155" i="33"/>
  <c r="AE154" i="33"/>
  <c r="AE153" i="33"/>
  <c r="AE151" i="33"/>
  <c r="AE150" i="33"/>
  <c r="AE149" i="33"/>
  <c r="AE147" i="33"/>
  <c r="AE146" i="33"/>
  <c r="AE145" i="33"/>
  <c r="AE143" i="33"/>
  <c r="AE142" i="33"/>
  <c r="AE141" i="33"/>
  <c r="AE139" i="33"/>
  <c r="AE138" i="33"/>
  <c r="AE137" i="33"/>
  <c r="AE135" i="33"/>
  <c r="AE134" i="33"/>
  <c r="AE133" i="33"/>
  <c r="AE131" i="33"/>
  <c r="AE130" i="33"/>
  <c r="AE129" i="33"/>
  <c r="AE127" i="33"/>
  <c r="AE126" i="33"/>
  <c r="AE125" i="33"/>
  <c r="AE123" i="33"/>
  <c r="AE122" i="33"/>
  <c r="AE121" i="33"/>
  <c r="AE119" i="33"/>
  <c r="AE118" i="33"/>
  <c r="AE117" i="33"/>
  <c r="AE115" i="33"/>
  <c r="AE114" i="33"/>
  <c r="AE113" i="33"/>
  <c r="AE111" i="33"/>
  <c r="AE110" i="33"/>
  <c r="AE109" i="33"/>
  <c r="AE107" i="33"/>
  <c r="AE106" i="33"/>
  <c r="AE105" i="33"/>
  <c r="AE103" i="33"/>
  <c r="AE102" i="33"/>
  <c r="AE101" i="33"/>
  <c r="AE99" i="33"/>
  <c r="AE98" i="33"/>
  <c r="AE97" i="33"/>
  <c r="AE95" i="33"/>
  <c r="AE94" i="33"/>
  <c r="AE93" i="33"/>
  <c r="AE91" i="33"/>
  <c r="AE90" i="33"/>
  <c r="AE89" i="33"/>
  <c r="AE87" i="33"/>
  <c r="AE86" i="33"/>
  <c r="AE85" i="33"/>
  <c r="AE83" i="33"/>
  <c r="AE82" i="33"/>
  <c r="AE81" i="33"/>
  <c r="AE79" i="33"/>
  <c r="AE78" i="33"/>
  <c r="AE77" i="33"/>
  <c r="AE75" i="33"/>
  <c r="AE74" i="33"/>
  <c r="AE73" i="33"/>
  <c r="AE71" i="33"/>
  <c r="AE70" i="33"/>
  <c r="AE69" i="33"/>
  <c r="AE67" i="33"/>
  <c r="AE66" i="33"/>
  <c r="AE65" i="33"/>
  <c r="AE63" i="33"/>
  <c r="AE62" i="33"/>
  <c r="AE61" i="33"/>
  <c r="AE59" i="33"/>
  <c r="AE58" i="33"/>
  <c r="AE57" i="33"/>
  <c r="AE55" i="33"/>
  <c r="AE54" i="33"/>
  <c r="AE53" i="33"/>
  <c r="AE51" i="33"/>
  <c r="AE50" i="33"/>
  <c r="AE49" i="33"/>
  <c r="AE47" i="33"/>
  <c r="AE46" i="33"/>
  <c r="AE45" i="33"/>
  <c r="AE43" i="33"/>
  <c r="AE42" i="33"/>
  <c r="AE41" i="33"/>
  <c r="AE39" i="33"/>
  <c r="AE38" i="33"/>
  <c r="AE37" i="33"/>
  <c r="AE35" i="33"/>
  <c r="AE34" i="33"/>
  <c r="AE33" i="33"/>
  <c r="AE31" i="33"/>
  <c r="AE30" i="33"/>
  <c r="AE29" i="33"/>
  <c r="AE27" i="33"/>
  <c r="AE26" i="33"/>
  <c r="AE25" i="33"/>
  <c r="AE23" i="33"/>
  <c r="AE22" i="33"/>
  <c r="AE21" i="33"/>
  <c r="AE19" i="33"/>
  <c r="AE18" i="33"/>
  <c r="AE17" i="33"/>
  <c r="AE15" i="33"/>
  <c r="AE14" i="33"/>
  <c r="AE13" i="33"/>
  <c r="AE11" i="33"/>
  <c r="AE10" i="33"/>
  <c r="AE9" i="33"/>
  <c r="AE7" i="33"/>
  <c r="AE6" i="33"/>
  <c r="AE5" i="33"/>
  <c r="AA299" i="33"/>
  <c r="AA298" i="33"/>
  <c r="AA297" i="33"/>
  <c r="AA295" i="33"/>
  <c r="AA294" i="33"/>
  <c r="AA293" i="33"/>
  <c r="AA291" i="33"/>
  <c r="AA290" i="33"/>
  <c r="AA289" i="33"/>
  <c r="AA287" i="33"/>
  <c r="AA286" i="33"/>
  <c r="AA285" i="33"/>
  <c r="AA283" i="33"/>
  <c r="AA282" i="33"/>
  <c r="AA281" i="33"/>
  <c r="AA279" i="33"/>
  <c r="AA278" i="33"/>
  <c r="AA277" i="33"/>
  <c r="AA275" i="33"/>
  <c r="AA274" i="33"/>
  <c r="AA273" i="33"/>
  <c r="AA271" i="33"/>
  <c r="AA270" i="33"/>
  <c r="AA269" i="33"/>
  <c r="AA267" i="33"/>
  <c r="AA266" i="33"/>
  <c r="AA265" i="33"/>
  <c r="AA263" i="33"/>
  <c r="AA262" i="33"/>
  <c r="AA261" i="33"/>
  <c r="AA259" i="33"/>
  <c r="AA258" i="33"/>
  <c r="AA257" i="33"/>
  <c r="AA255" i="33"/>
  <c r="AA254" i="33"/>
  <c r="AA253" i="33"/>
  <c r="AA251" i="33"/>
  <c r="AA250" i="33"/>
  <c r="AA249" i="33"/>
  <c r="AA247" i="33"/>
  <c r="AA246" i="33"/>
  <c r="AA245" i="33"/>
  <c r="AA243" i="33"/>
  <c r="AA242" i="33"/>
  <c r="AA241" i="33"/>
  <c r="AA239" i="33"/>
  <c r="AA238" i="33"/>
  <c r="AA237" i="33"/>
  <c r="AA235" i="33"/>
  <c r="AA234" i="33"/>
  <c r="AA233" i="33"/>
  <c r="AA231" i="33"/>
  <c r="AA230" i="33"/>
  <c r="AA229" i="33"/>
  <c r="AA227" i="33"/>
  <c r="AA226" i="33"/>
  <c r="AA225" i="33"/>
  <c r="AA223" i="33"/>
  <c r="AA222" i="33"/>
  <c r="AA221" i="33"/>
  <c r="AA219" i="33"/>
  <c r="AA218" i="33"/>
  <c r="AA217" i="33"/>
  <c r="AA215" i="33"/>
  <c r="AA214" i="33"/>
  <c r="AA213" i="33"/>
  <c r="AA211" i="33"/>
  <c r="AA210" i="33"/>
  <c r="AA209" i="33"/>
  <c r="AA207" i="33"/>
  <c r="AA206" i="33"/>
  <c r="AA205" i="33"/>
  <c r="AA203" i="33"/>
  <c r="AA202" i="33"/>
  <c r="AA201" i="33"/>
  <c r="AA199" i="33"/>
  <c r="AA198" i="33"/>
  <c r="AA197" i="33"/>
  <c r="AA195" i="33"/>
  <c r="AA194" i="33"/>
  <c r="AA193" i="33"/>
  <c r="AA191" i="33"/>
  <c r="AA190" i="33"/>
  <c r="AA189" i="33"/>
  <c r="AA187" i="33"/>
  <c r="AA186" i="33"/>
  <c r="AA185" i="33"/>
  <c r="AA183" i="33"/>
  <c r="AA182" i="33"/>
  <c r="AA181" i="33"/>
  <c r="AA179" i="33"/>
  <c r="AA178" i="33"/>
  <c r="AA177" i="33"/>
  <c r="AA175" i="33"/>
  <c r="AA174" i="33"/>
  <c r="AA173" i="33"/>
  <c r="AA171" i="33"/>
  <c r="AA170" i="33"/>
  <c r="AA169" i="33"/>
  <c r="AA167" i="33"/>
  <c r="AA166" i="33"/>
  <c r="AA165" i="33"/>
  <c r="AA163" i="33"/>
  <c r="AA162" i="33"/>
  <c r="AA161" i="33"/>
  <c r="AA159" i="33"/>
  <c r="AA158" i="33"/>
  <c r="AA157" i="33"/>
  <c r="AA155" i="33"/>
  <c r="AA154" i="33"/>
  <c r="AA153" i="33"/>
  <c r="AA151" i="33"/>
  <c r="AA150" i="33"/>
  <c r="AA149" i="33"/>
  <c r="AA147" i="33"/>
  <c r="AA146" i="33"/>
  <c r="AA145" i="33"/>
  <c r="AA143" i="33"/>
  <c r="AA142" i="33"/>
  <c r="AA141" i="33"/>
  <c r="AA139" i="33"/>
  <c r="AA138" i="33"/>
  <c r="AA137" i="33"/>
  <c r="AA135" i="33"/>
  <c r="AA134" i="33"/>
  <c r="AA133" i="33"/>
  <c r="AA131" i="33"/>
  <c r="AA130" i="33"/>
  <c r="AA129" i="33"/>
  <c r="AA127" i="33"/>
  <c r="AA126" i="33"/>
  <c r="AA125" i="33"/>
  <c r="AA123" i="33"/>
  <c r="AA122" i="33"/>
  <c r="AA121" i="33"/>
  <c r="AA119" i="33"/>
  <c r="AA118" i="33"/>
  <c r="AA117" i="33"/>
  <c r="AA115" i="33"/>
  <c r="AA114" i="33"/>
  <c r="AA113" i="33"/>
  <c r="AA111" i="33"/>
  <c r="AA110" i="33"/>
  <c r="AA109" i="33"/>
  <c r="AA107" i="33"/>
  <c r="AA106" i="33"/>
  <c r="AA105" i="33"/>
  <c r="AA103" i="33"/>
  <c r="AA102" i="33"/>
  <c r="AA101" i="33"/>
  <c r="AA99" i="33"/>
  <c r="AA98" i="33"/>
  <c r="AA97" i="33"/>
  <c r="AA95" i="33"/>
  <c r="AA94" i="33"/>
  <c r="AA93" i="33"/>
  <c r="AA91" i="33"/>
  <c r="AA90" i="33"/>
  <c r="AA89" i="33"/>
  <c r="AA87" i="33"/>
  <c r="AA86" i="33"/>
  <c r="AA85" i="33"/>
  <c r="AA83" i="33"/>
  <c r="AA82" i="33"/>
  <c r="AA81" i="33"/>
  <c r="AA79" i="33"/>
  <c r="AA78" i="33"/>
  <c r="AA77" i="33"/>
  <c r="AA75" i="33"/>
  <c r="AA74" i="33"/>
  <c r="AA73" i="33"/>
  <c r="AA71" i="33"/>
  <c r="AA70" i="33"/>
  <c r="AA69" i="33"/>
  <c r="AA67" i="33"/>
  <c r="AA66" i="33"/>
  <c r="AA65" i="33"/>
  <c r="AA63" i="33"/>
  <c r="AA62" i="33"/>
  <c r="AA61" i="33"/>
  <c r="AA59" i="33"/>
  <c r="AA58" i="33"/>
  <c r="AA57" i="33"/>
  <c r="AA55" i="33"/>
  <c r="AA54" i="33"/>
  <c r="AA53" i="33"/>
  <c r="AA51" i="33"/>
  <c r="AA50" i="33"/>
  <c r="AA49" i="33"/>
  <c r="AA47" i="33"/>
  <c r="AA46" i="33"/>
  <c r="AA45" i="33"/>
  <c r="AA43" i="33"/>
  <c r="AA42" i="33"/>
  <c r="AA41" i="33"/>
  <c r="AA39" i="33"/>
  <c r="AA38" i="33"/>
  <c r="AA37" i="33"/>
  <c r="AA35" i="33"/>
  <c r="AA34" i="33"/>
  <c r="AA33" i="33"/>
  <c r="AA31" i="33"/>
  <c r="AA30" i="33"/>
  <c r="AA29" i="33"/>
  <c r="AA27" i="33"/>
  <c r="AA26" i="33"/>
  <c r="AA25" i="33"/>
  <c r="AA23" i="33"/>
  <c r="AA22" i="33"/>
  <c r="AA21" i="33"/>
  <c r="AA19" i="33"/>
  <c r="AA18" i="33"/>
  <c r="AA17" i="33"/>
  <c r="AA15" i="33"/>
  <c r="AA14" i="33"/>
  <c r="AA13" i="33"/>
  <c r="AA11" i="33"/>
  <c r="AA10" i="33"/>
  <c r="AA9" i="33"/>
  <c r="AA7" i="33"/>
  <c r="AA6" i="33"/>
  <c r="AA5" i="33"/>
  <c r="W299" i="33"/>
  <c r="W298" i="33"/>
  <c r="W297" i="33"/>
  <c r="W295" i="33"/>
  <c r="W294" i="33"/>
  <c r="W293" i="33"/>
  <c r="W291" i="33"/>
  <c r="W290" i="33"/>
  <c r="W289" i="33"/>
  <c r="W287" i="33"/>
  <c r="W286" i="33"/>
  <c r="W285" i="33"/>
  <c r="W283" i="33"/>
  <c r="W282" i="33"/>
  <c r="W281" i="33"/>
  <c r="W279" i="33"/>
  <c r="W278" i="33"/>
  <c r="W277" i="33"/>
  <c r="W275" i="33"/>
  <c r="W274" i="33"/>
  <c r="W273" i="33"/>
  <c r="W271" i="33"/>
  <c r="W270" i="33"/>
  <c r="W269" i="33"/>
  <c r="W267" i="33"/>
  <c r="W266" i="33"/>
  <c r="W265" i="33"/>
  <c r="W263" i="33"/>
  <c r="W262" i="33"/>
  <c r="W261" i="33"/>
  <c r="W259" i="33"/>
  <c r="W258" i="33"/>
  <c r="W257" i="33"/>
  <c r="W255" i="33"/>
  <c r="W254" i="33"/>
  <c r="W253" i="33"/>
  <c r="W251" i="33"/>
  <c r="W250" i="33"/>
  <c r="W249" i="33"/>
  <c r="W247" i="33"/>
  <c r="W246" i="33"/>
  <c r="W245" i="33"/>
  <c r="W243" i="33"/>
  <c r="W242" i="33"/>
  <c r="W241" i="33"/>
  <c r="W239" i="33"/>
  <c r="W238" i="33"/>
  <c r="W237" i="33"/>
  <c r="W235" i="33"/>
  <c r="W234" i="33"/>
  <c r="W233" i="33"/>
  <c r="W231" i="33"/>
  <c r="W230" i="33"/>
  <c r="W229" i="33"/>
  <c r="W227" i="33"/>
  <c r="W226" i="33"/>
  <c r="W225" i="33"/>
  <c r="W223" i="33"/>
  <c r="W222" i="33"/>
  <c r="W221" i="33"/>
  <c r="W219" i="33"/>
  <c r="W218" i="33"/>
  <c r="W217" i="33"/>
  <c r="W215" i="33"/>
  <c r="W214" i="33"/>
  <c r="W213" i="33"/>
  <c r="W211" i="33"/>
  <c r="W210" i="33"/>
  <c r="W209" i="33"/>
  <c r="W207" i="33"/>
  <c r="W206" i="33"/>
  <c r="W205" i="33"/>
  <c r="W203" i="33"/>
  <c r="W202" i="33"/>
  <c r="W201" i="33"/>
  <c r="W199" i="33"/>
  <c r="W198" i="33"/>
  <c r="W197" i="33"/>
  <c r="W195" i="33"/>
  <c r="W194" i="33"/>
  <c r="W193" i="33"/>
  <c r="W191" i="33"/>
  <c r="W190" i="33"/>
  <c r="W189" i="33"/>
  <c r="W187" i="33"/>
  <c r="W186" i="33"/>
  <c r="W185" i="33"/>
  <c r="W183" i="33"/>
  <c r="W182" i="33"/>
  <c r="W181" i="33"/>
  <c r="W179" i="33"/>
  <c r="W178" i="33"/>
  <c r="W177" i="33"/>
  <c r="W175" i="33"/>
  <c r="W174" i="33"/>
  <c r="W173" i="33"/>
  <c r="W171" i="33"/>
  <c r="W170" i="33"/>
  <c r="W169" i="33"/>
  <c r="W167" i="33"/>
  <c r="W166" i="33"/>
  <c r="W165" i="33"/>
  <c r="W163" i="33"/>
  <c r="W162" i="33"/>
  <c r="W161" i="33"/>
  <c r="W159" i="33"/>
  <c r="W158" i="33"/>
  <c r="W157" i="33"/>
  <c r="W155" i="33"/>
  <c r="W154" i="33"/>
  <c r="W153" i="33"/>
  <c r="W151" i="33"/>
  <c r="W150" i="33"/>
  <c r="W149" i="33"/>
  <c r="W147" i="33"/>
  <c r="W146" i="33"/>
  <c r="W145" i="33"/>
  <c r="W143" i="33"/>
  <c r="W142" i="33"/>
  <c r="W141" i="33"/>
  <c r="W139" i="33"/>
  <c r="W138" i="33"/>
  <c r="W137" i="33"/>
  <c r="W135" i="33"/>
  <c r="W134" i="33"/>
  <c r="W133" i="33"/>
  <c r="W131" i="33"/>
  <c r="W130" i="33"/>
  <c r="W129" i="33"/>
  <c r="W127" i="33"/>
  <c r="W126" i="33"/>
  <c r="W125" i="33"/>
  <c r="W123" i="33"/>
  <c r="W122" i="33"/>
  <c r="W121" i="33"/>
  <c r="W119" i="33"/>
  <c r="W118" i="33"/>
  <c r="W117" i="33"/>
  <c r="W115" i="33"/>
  <c r="W114" i="33"/>
  <c r="W113" i="33"/>
  <c r="W111" i="33"/>
  <c r="W110" i="33"/>
  <c r="W109" i="33"/>
  <c r="W107" i="33"/>
  <c r="W106" i="33"/>
  <c r="W105" i="33"/>
  <c r="W103" i="33"/>
  <c r="W102" i="33"/>
  <c r="W101" i="33"/>
  <c r="W99" i="33"/>
  <c r="W98" i="33"/>
  <c r="W97" i="33"/>
  <c r="W95" i="33"/>
  <c r="W94" i="33"/>
  <c r="W93" i="33"/>
  <c r="W91" i="33"/>
  <c r="W90" i="33"/>
  <c r="W89" i="33"/>
  <c r="W87" i="33"/>
  <c r="W86" i="33"/>
  <c r="W85" i="33"/>
  <c r="W83" i="33"/>
  <c r="W82" i="33"/>
  <c r="W81" i="33"/>
  <c r="W79" i="33"/>
  <c r="W78" i="33"/>
  <c r="W77" i="33"/>
  <c r="W75" i="33"/>
  <c r="W74" i="33"/>
  <c r="W73" i="33"/>
  <c r="W71" i="33"/>
  <c r="W70" i="33"/>
  <c r="W69" i="33"/>
  <c r="W67" i="33"/>
  <c r="W66" i="33"/>
  <c r="W65" i="33"/>
  <c r="W63" i="33"/>
  <c r="W62" i="33"/>
  <c r="W61" i="33"/>
  <c r="W59" i="33"/>
  <c r="W58" i="33"/>
  <c r="W57" i="33"/>
  <c r="W55" i="33"/>
  <c r="W54" i="33"/>
  <c r="W53" i="33"/>
  <c r="W51" i="33"/>
  <c r="W50" i="33"/>
  <c r="W49" i="33"/>
  <c r="W47" i="33"/>
  <c r="W46" i="33"/>
  <c r="W45" i="33"/>
  <c r="W43" i="33"/>
  <c r="W42" i="33"/>
  <c r="W41" i="33"/>
  <c r="W39" i="33"/>
  <c r="W38" i="33"/>
  <c r="W37" i="33"/>
  <c r="W35" i="33"/>
  <c r="W34" i="33"/>
  <c r="W33" i="33"/>
  <c r="W31" i="33"/>
  <c r="W30" i="33"/>
  <c r="W29" i="33"/>
  <c r="W27" i="33"/>
  <c r="W26" i="33"/>
  <c r="W25" i="33"/>
  <c r="W23" i="33"/>
  <c r="W22" i="33"/>
  <c r="W21" i="33"/>
  <c r="W19" i="33"/>
  <c r="W18" i="33"/>
  <c r="W17" i="33"/>
  <c r="W15" i="33"/>
  <c r="W14" i="33"/>
  <c r="W13" i="33"/>
  <c r="W11" i="33"/>
  <c r="W10" i="33"/>
  <c r="W9" i="33"/>
  <c r="W7" i="33"/>
  <c r="W6" i="33"/>
  <c r="W5" i="33"/>
  <c r="S299" i="33"/>
  <c r="S298" i="33"/>
  <c r="S297" i="33"/>
  <c r="S295" i="33"/>
  <c r="S294" i="33"/>
  <c r="S293" i="33"/>
  <c r="S291" i="33"/>
  <c r="S290" i="33"/>
  <c r="S289" i="33"/>
  <c r="S287" i="33"/>
  <c r="S286" i="33"/>
  <c r="S285" i="33"/>
  <c r="S283" i="33"/>
  <c r="S282" i="33"/>
  <c r="S281" i="33"/>
  <c r="S279" i="33"/>
  <c r="S278" i="33"/>
  <c r="S277" i="33"/>
  <c r="S275" i="33"/>
  <c r="S274" i="33"/>
  <c r="S273" i="33"/>
  <c r="S271" i="33"/>
  <c r="S270" i="33"/>
  <c r="S269" i="33"/>
  <c r="S267" i="33"/>
  <c r="S266" i="33"/>
  <c r="S265" i="33"/>
  <c r="S263" i="33"/>
  <c r="S262" i="33"/>
  <c r="S261" i="33"/>
  <c r="S259" i="33"/>
  <c r="S258" i="33"/>
  <c r="S257" i="33"/>
  <c r="S255" i="33"/>
  <c r="S254" i="33"/>
  <c r="S253" i="33"/>
  <c r="S251" i="33"/>
  <c r="S250" i="33"/>
  <c r="S249" i="33"/>
  <c r="S247" i="33"/>
  <c r="S246" i="33"/>
  <c r="S245" i="33"/>
  <c r="S243" i="33"/>
  <c r="S242" i="33"/>
  <c r="S241" i="33"/>
  <c r="S239" i="33"/>
  <c r="S238" i="33"/>
  <c r="S237" i="33"/>
  <c r="S235" i="33"/>
  <c r="S234" i="33"/>
  <c r="S233" i="33"/>
  <c r="S231" i="33"/>
  <c r="S230" i="33"/>
  <c r="S229" i="33"/>
  <c r="S227" i="33"/>
  <c r="S226" i="33"/>
  <c r="S225" i="33"/>
  <c r="S223" i="33"/>
  <c r="S222" i="33"/>
  <c r="S221" i="33"/>
  <c r="S219" i="33"/>
  <c r="S218" i="33"/>
  <c r="S217" i="33"/>
  <c r="S215" i="33"/>
  <c r="S214" i="33"/>
  <c r="S213" i="33"/>
  <c r="S211" i="33"/>
  <c r="S210" i="33"/>
  <c r="S209" i="33"/>
  <c r="S207" i="33"/>
  <c r="S206" i="33"/>
  <c r="S205" i="33"/>
  <c r="S203" i="33"/>
  <c r="S202" i="33"/>
  <c r="S201" i="33"/>
  <c r="S199" i="33"/>
  <c r="S198" i="33"/>
  <c r="S197" i="33"/>
  <c r="S195" i="33"/>
  <c r="S194" i="33"/>
  <c r="S193" i="33"/>
  <c r="S191" i="33"/>
  <c r="S190" i="33"/>
  <c r="S189" i="33"/>
  <c r="S187" i="33"/>
  <c r="S186" i="33"/>
  <c r="S185" i="33"/>
  <c r="S183" i="33"/>
  <c r="S182" i="33"/>
  <c r="S181" i="33"/>
  <c r="S179" i="33"/>
  <c r="S178" i="33"/>
  <c r="S177" i="33"/>
  <c r="S175" i="33"/>
  <c r="S174" i="33"/>
  <c r="S173" i="33"/>
  <c r="S171" i="33"/>
  <c r="S170" i="33"/>
  <c r="S169" i="33"/>
  <c r="S167" i="33"/>
  <c r="S166" i="33"/>
  <c r="S165" i="33"/>
  <c r="S163" i="33"/>
  <c r="S162" i="33"/>
  <c r="S161" i="33"/>
  <c r="S159" i="33"/>
  <c r="S158" i="33"/>
  <c r="S157" i="33"/>
  <c r="S155" i="33"/>
  <c r="S154" i="33"/>
  <c r="S153" i="33"/>
  <c r="S151" i="33"/>
  <c r="S150" i="33"/>
  <c r="S149" i="33"/>
  <c r="S147" i="33"/>
  <c r="S146" i="33"/>
  <c r="S145" i="33"/>
  <c r="S143" i="33"/>
  <c r="S142" i="33"/>
  <c r="S141" i="33"/>
  <c r="S139" i="33"/>
  <c r="S138" i="33"/>
  <c r="S137" i="33"/>
  <c r="S135" i="33"/>
  <c r="S134" i="33"/>
  <c r="S133" i="33"/>
  <c r="S131" i="33"/>
  <c r="S130" i="33"/>
  <c r="S129" i="33"/>
  <c r="S127" i="33"/>
  <c r="S126" i="33"/>
  <c r="S125" i="33"/>
  <c r="S123" i="33"/>
  <c r="S122" i="33"/>
  <c r="S121" i="33"/>
  <c r="S119" i="33"/>
  <c r="S118" i="33"/>
  <c r="S117" i="33"/>
  <c r="S115" i="33"/>
  <c r="S114" i="33"/>
  <c r="S113" i="33"/>
  <c r="S111" i="33"/>
  <c r="S110" i="33"/>
  <c r="S109" i="33"/>
  <c r="S107" i="33"/>
  <c r="S106" i="33"/>
  <c r="S105" i="33"/>
  <c r="S103" i="33"/>
  <c r="S102" i="33"/>
  <c r="S101" i="33"/>
  <c r="S99" i="33"/>
  <c r="S98" i="33"/>
  <c r="S97" i="33"/>
  <c r="S95" i="33"/>
  <c r="S94" i="33"/>
  <c r="S93" i="33"/>
  <c r="S91" i="33"/>
  <c r="S90" i="33"/>
  <c r="S89" i="33"/>
  <c r="S87" i="33"/>
  <c r="S86" i="33"/>
  <c r="S85" i="33"/>
  <c r="S83" i="33"/>
  <c r="S82" i="33"/>
  <c r="S81" i="33"/>
  <c r="S79" i="33"/>
  <c r="S78" i="33"/>
  <c r="S77" i="33"/>
  <c r="S75" i="33"/>
  <c r="S74" i="33"/>
  <c r="S73" i="33"/>
  <c r="S71" i="33"/>
  <c r="S70" i="33"/>
  <c r="S69" i="33"/>
  <c r="S67" i="33"/>
  <c r="S66" i="33"/>
  <c r="S65" i="33"/>
  <c r="S63" i="33"/>
  <c r="S62" i="33"/>
  <c r="S61" i="33"/>
  <c r="S59" i="33"/>
  <c r="S58" i="33"/>
  <c r="S57" i="33"/>
  <c r="S55" i="33"/>
  <c r="S54" i="33"/>
  <c r="S53" i="33"/>
  <c r="S51" i="33"/>
  <c r="S50" i="33"/>
  <c r="S49" i="33"/>
  <c r="S47" i="33"/>
  <c r="S46" i="33"/>
  <c r="S45" i="33"/>
  <c r="S43" i="33"/>
  <c r="S42" i="33"/>
  <c r="S41" i="33"/>
  <c r="S39" i="33"/>
  <c r="S38" i="33"/>
  <c r="S37" i="33"/>
  <c r="S35" i="33"/>
  <c r="S34" i="33"/>
  <c r="S33" i="33"/>
  <c r="S31" i="33"/>
  <c r="S30" i="33"/>
  <c r="S29" i="33"/>
  <c r="S27" i="33"/>
  <c r="S26" i="33"/>
  <c r="S25" i="33"/>
  <c r="S23" i="33"/>
  <c r="S22" i="33"/>
  <c r="S21" i="33"/>
  <c r="S19" i="33"/>
  <c r="S18" i="33"/>
  <c r="S17" i="33"/>
  <c r="S15" i="33"/>
  <c r="S14" i="33"/>
  <c r="S13" i="33"/>
  <c r="S11" i="33"/>
  <c r="S10" i="33"/>
  <c r="S9" i="33"/>
  <c r="S7" i="33"/>
  <c r="S6" i="33"/>
  <c r="S5" i="33"/>
  <c r="O299" i="33"/>
  <c r="O298" i="33"/>
  <c r="O297" i="33"/>
  <c r="O295" i="33"/>
  <c r="O294" i="33"/>
  <c r="O293" i="33"/>
  <c r="O291" i="33"/>
  <c r="O290" i="33"/>
  <c r="O289" i="33"/>
  <c r="O287" i="33"/>
  <c r="O286" i="33"/>
  <c r="O285" i="33"/>
  <c r="O283" i="33"/>
  <c r="O282" i="33"/>
  <c r="O281" i="33"/>
  <c r="O279" i="33"/>
  <c r="O278" i="33"/>
  <c r="O277" i="33"/>
  <c r="O275" i="33"/>
  <c r="O274" i="33"/>
  <c r="O273" i="33"/>
  <c r="O271" i="33"/>
  <c r="O270" i="33"/>
  <c r="O269" i="33"/>
  <c r="O267" i="33"/>
  <c r="O266" i="33"/>
  <c r="O265" i="33"/>
  <c r="O263" i="33"/>
  <c r="O262" i="33"/>
  <c r="O261" i="33"/>
  <c r="O259" i="33"/>
  <c r="O258" i="33"/>
  <c r="O257" i="33"/>
  <c r="O255" i="33"/>
  <c r="O254" i="33"/>
  <c r="O253" i="33"/>
  <c r="O251" i="33"/>
  <c r="O250" i="33"/>
  <c r="O249" i="33"/>
  <c r="O247" i="33"/>
  <c r="O246" i="33"/>
  <c r="O245" i="33"/>
  <c r="O243" i="33"/>
  <c r="O242" i="33"/>
  <c r="O241" i="33"/>
  <c r="O239" i="33"/>
  <c r="O238" i="33"/>
  <c r="O237" i="33"/>
  <c r="O235" i="33"/>
  <c r="O234" i="33"/>
  <c r="O233" i="33"/>
  <c r="O231" i="33"/>
  <c r="O230" i="33"/>
  <c r="O229" i="33"/>
  <c r="O227" i="33"/>
  <c r="O226" i="33"/>
  <c r="O225" i="33"/>
  <c r="O223" i="33"/>
  <c r="O222" i="33"/>
  <c r="O221" i="33"/>
  <c r="O219" i="33"/>
  <c r="O218" i="33"/>
  <c r="O217" i="33"/>
  <c r="O215" i="33"/>
  <c r="O214" i="33"/>
  <c r="O213" i="33"/>
  <c r="O211" i="33"/>
  <c r="O210" i="33"/>
  <c r="O209" i="33"/>
  <c r="O207" i="33"/>
  <c r="O206" i="33"/>
  <c r="O205" i="33"/>
  <c r="O203" i="33"/>
  <c r="O202" i="33"/>
  <c r="O201" i="33"/>
  <c r="O199" i="33"/>
  <c r="O198" i="33"/>
  <c r="O197" i="33"/>
  <c r="O195" i="33"/>
  <c r="O194" i="33"/>
  <c r="O193" i="33"/>
  <c r="O191" i="33"/>
  <c r="O190" i="33"/>
  <c r="O189" i="33"/>
  <c r="O187" i="33"/>
  <c r="O186" i="33"/>
  <c r="O185" i="33"/>
  <c r="O183" i="33"/>
  <c r="O182" i="33"/>
  <c r="O181" i="33"/>
  <c r="O179" i="33"/>
  <c r="O178" i="33"/>
  <c r="O177" i="33"/>
  <c r="O175" i="33"/>
  <c r="O174" i="33"/>
  <c r="O173" i="33"/>
  <c r="O171" i="33"/>
  <c r="O170" i="33"/>
  <c r="O169" i="33"/>
  <c r="O167" i="33"/>
  <c r="O166" i="33"/>
  <c r="O165" i="33"/>
  <c r="O163" i="33"/>
  <c r="O162" i="33"/>
  <c r="O161" i="33"/>
  <c r="O159" i="33"/>
  <c r="O158" i="33"/>
  <c r="O157" i="33"/>
  <c r="O155" i="33"/>
  <c r="O154" i="33"/>
  <c r="O153" i="33"/>
  <c r="O151" i="33"/>
  <c r="O150" i="33"/>
  <c r="O149" i="33"/>
  <c r="O147" i="33"/>
  <c r="O146" i="33"/>
  <c r="O145" i="33"/>
  <c r="O143" i="33"/>
  <c r="O142" i="33"/>
  <c r="O141" i="33"/>
  <c r="O139" i="33"/>
  <c r="O138" i="33"/>
  <c r="O137" i="33"/>
  <c r="O135" i="33"/>
  <c r="O134" i="33"/>
  <c r="O133" i="33"/>
  <c r="O131" i="33"/>
  <c r="O130" i="33"/>
  <c r="O129" i="33"/>
  <c r="O127" i="33"/>
  <c r="O126" i="33"/>
  <c r="O125" i="33"/>
  <c r="O123" i="33"/>
  <c r="O122" i="33"/>
  <c r="O121" i="33"/>
  <c r="O119" i="33"/>
  <c r="O118" i="33"/>
  <c r="O117" i="33"/>
  <c r="O115" i="33"/>
  <c r="O114" i="33"/>
  <c r="O113" i="33"/>
  <c r="O111" i="33"/>
  <c r="O110" i="33"/>
  <c r="O109" i="33"/>
  <c r="O107" i="33"/>
  <c r="O106" i="33"/>
  <c r="O105" i="33"/>
  <c r="O103" i="33"/>
  <c r="O102" i="33"/>
  <c r="O101" i="33"/>
  <c r="O99" i="33"/>
  <c r="O98" i="33"/>
  <c r="O97" i="33"/>
  <c r="O95" i="33"/>
  <c r="O94" i="33"/>
  <c r="O93" i="33"/>
  <c r="O91" i="33"/>
  <c r="O90" i="33"/>
  <c r="O89" i="33"/>
  <c r="O87" i="33"/>
  <c r="O86" i="33"/>
  <c r="O85" i="33"/>
  <c r="O83" i="33"/>
  <c r="O82" i="33"/>
  <c r="O81" i="33"/>
  <c r="O79" i="33"/>
  <c r="O78" i="33"/>
  <c r="O77" i="33"/>
  <c r="O75" i="33"/>
  <c r="O74" i="33"/>
  <c r="O73" i="33"/>
  <c r="O71" i="33"/>
  <c r="O70" i="33"/>
  <c r="O69" i="33"/>
  <c r="O67" i="33"/>
  <c r="O66" i="33"/>
  <c r="O65" i="33"/>
  <c r="O63" i="33"/>
  <c r="O62" i="33"/>
  <c r="O61" i="33"/>
  <c r="O59" i="33"/>
  <c r="O58" i="33"/>
  <c r="O57" i="33"/>
  <c r="O55" i="33"/>
  <c r="O54" i="33"/>
  <c r="O53" i="33"/>
  <c r="O51" i="33"/>
  <c r="O50" i="33"/>
  <c r="O49" i="33"/>
  <c r="O47" i="33"/>
  <c r="O46" i="33"/>
  <c r="O45" i="33"/>
  <c r="O43" i="33"/>
  <c r="O42" i="33"/>
  <c r="O41" i="33"/>
  <c r="O39" i="33"/>
  <c r="O38" i="33"/>
  <c r="O37" i="33"/>
  <c r="O35" i="33"/>
  <c r="O34" i="33"/>
  <c r="O33" i="33"/>
  <c r="O31" i="33"/>
  <c r="O30" i="33"/>
  <c r="O29" i="33"/>
  <c r="O27" i="33"/>
  <c r="O26" i="33"/>
  <c r="O25" i="33"/>
  <c r="O23" i="33"/>
  <c r="O22" i="33"/>
  <c r="O21" i="33"/>
  <c r="O19" i="33"/>
  <c r="O18" i="33"/>
  <c r="O17" i="33"/>
  <c r="O15" i="33"/>
  <c r="O14" i="33"/>
  <c r="O13" i="33"/>
  <c r="O11" i="33"/>
  <c r="O10" i="33"/>
  <c r="O9" i="33"/>
  <c r="O7" i="33"/>
  <c r="O6" i="33"/>
  <c r="O5" i="33"/>
  <c r="K299" i="33"/>
  <c r="K298" i="33"/>
  <c r="K297" i="33"/>
  <c r="K295" i="33"/>
  <c r="K294" i="33"/>
  <c r="K293" i="33"/>
  <c r="K291" i="33"/>
  <c r="K290" i="33"/>
  <c r="K289" i="33"/>
  <c r="K287" i="33"/>
  <c r="K286" i="33"/>
  <c r="K285" i="33"/>
  <c r="K283" i="33"/>
  <c r="K282" i="33"/>
  <c r="K281" i="33"/>
  <c r="K279" i="33"/>
  <c r="K278" i="33"/>
  <c r="K277" i="33"/>
  <c r="K275" i="33"/>
  <c r="K274" i="33"/>
  <c r="K273" i="33"/>
  <c r="K271" i="33"/>
  <c r="K270" i="33"/>
  <c r="K269" i="33"/>
  <c r="K267" i="33"/>
  <c r="K266" i="33"/>
  <c r="K265" i="33"/>
  <c r="K263" i="33"/>
  <c r="K262" i="33"/>
  <c r="K261" i="33"/>
  <c r="K259" i="33"/>
  <c r="K258" i="33"/>
  <c r="K257" i="33"/>
  <c r="K255" i="33"/>
  <c r="K254" i="33"/>
  <c r="K253" i="33"/>
  <c r="K251" i="33"/>
  <c r="K250" i="33"/>
  <c r="K249" i="33"/>
  <c r="K247" i="33"/>
  <c r="K246" i="33"/>
  <c r="K245" i="33"/>
  <c r="K243" i="33"/>
  <c r="K242" i="33"/>
  <c r="K241" i="33"/>
  <c r="K239" i="33"/>
  <c r="K238" i="33"/>
  <c r="K237" i="33"/>
  <c r="K235" i="33"/>
  <c r="K234" i="33"/>
  <c r="K233" i="33"/>
  <c r="K231" i="33"/>
  <c r="K230" i="33"/>
  <c r="K229" i="33"/>
  <c r="K227" i="33"/>
  <c r="K226" i="33"/>
  <c r="K225" i="33"/>
  <c r="K223" i="33"/>
  <c r="K222" i="33"/>
  <c r="K221" i="33"/>
  <c r="K219" i="33"/>
  <c r="K218" i="33"/>
  <c r="K217" i="33"/>
  <c r="K215" i="33"/>
  <c r="K214" i="33"/>
  <c r="K213" i="33"/>
  <c r="K211" i="33"/>
  <c r="K210" i="33"/>
  <c r="K209" i="33"/>
  <c r="K207" i="33"/>
  <c r="K206" i="33"/>
  <c r="K205" i="33"/>
  <c r="K203" i="33"/>
  <c r="K202" i="33"/>
  <c r="K201" i="33"/>
  <c r="K199" i="33"/>
  <c r="K198" i="33"/>
  <c r="K197" i="33"/>
  <c r="K195" i="33"/>
  <c r="K194" i="33"/>
  <c r="K193" i="33"/>
  <c r="K191" i="33"/>
  <c r="K190" i="33"/>
  <c r="K189" i="33"/>
  <c r="K187" i="33"/>
  <c r="K186" i="33"/>
  <c r="K185" i="33"/>
  <c r="K183" i="33"/>
  <c r="K182" i="33"/>
  <c r="K181" i="33"/>
  <c r="K179" i="33"/>
  <c r="K178" i="33"/>
  <c r="K177" i="33"/>
  <c r="K175" i="33"/>
  <c r="K174" i="33"/>
  <c r="K173" i="33"/>
  <c r="K171" i="33"/>
  <c r="K170" i="33"/>
  <c r="K169" i="33"/>
  <c r="K167" i="33"/>
  <c r="K166" i="33"/>
  <c r="K165" i="33"/>
  <c r="K163" i="33"/>
  <c r="K162" i="33"/>
  <c r="K161" i="33"/>
  <c r="K159" i="33"/>
  <c r="K158" i="33"/>
  <c r="K157" i="33"/>
  <c r="K155" i="33"/>
  <c r="K154" i="33"/>
  <c r="K153" i="33"/>
  <c r="K151" i="33"/>
  <c r="K150" i="33"/>
  <c r="K149" i="33"/>
  <c r="K147" i="33"/>
  <c r="K146" i="33"/>
  <c r="K145" i="33"/>
  <c r="K143" i="33"/>
  <c r="K142" i="33"/>
  <c r="K141" i="33"/>
  <c r="K139" i="33"/>
  <c r="K138" i="33"/>
  <c r="K137" i="33"/>
  <c r="K135" i="33"/>
  <c r="K134" i="33"/>
  <c r="K133" i="33"/>
  <c r="K131" i="33"/>
  <c r="K130" i="33"/>
  <c r="K129" i="33"/>
  <c r="K127" i="33"/>
  <c r="K126" i="33"/>
  <c r="K125" i="33"/>
  <c r="K123" i="33"/>
  <c r="K122" i="33"/>
  <c r="K121" i="33"/>
  <c r="K119" i="33"/>
  <c r="K118" i="33"/>
  <c r="K117" i="33"/>
  <c r="K115" i="33"/>
  <c r="K114" i="33"/>
  <c r="K113" i="33"/>
  <c r="K111" i="33"/>
  <c r="K110" i="33"/>
  <c r="K109" i="33"/>
  <c r="K107" i="33"/>
  <c r="K106" i="33"/>
  <c r="K105" i="33"/>
  <c r="K103" i="33"/>
  <c r="K102" i="33"/>
  <c r="K101" i="33"/>
  <c r="K99" i="33"/>
  <c r="K98" i="33"/>
  <c r="K97" i="33"/>
  <c r="K95" i="33"/>
  <c r="K94" i="33"/>
  <c r="K93" i="33"/>
  <c r="K91" i="33"/>
  <c r="K90" i="33"/>
  <c r="K89" i="33"/>
  <c r="K87" i="33"/>
  <c r="K86" i="33"/>
  <c r="K85" i="33"/>
  <c r="K83" i="33"/>
  <c r="K82" i="33"/>
  <c r="K81" i="33"/>
  <c r="K79" i="33"/>
  <c r="K78" i="33"/>
  <c r="K77" i="33"/>
  <c r="K75" i="33"/>
  <c r="K74" i="33"/>
  <c r="K73" i="33"/>
  <c r="K71" i="33"/>
  <c r="K70" i="33"/>
  <c r="K69" i="33"/>
  <c r="K67" i="33"/>
  <c r="K66" i="33"/>
  <c r="K65" i="33"/>
  <c r="K63" i="33"/>
  <c r="K62" i="33"/>
  <c r="K61" i="33"/>
  <c r="K59" i="33"/>
  <c r="K58" i="33"/>
  <c r="K57" i="33"/>
  <c r="K55" i="33"/>
  <c r="K54" i="33"/>
  <c r="K53" i="33"/>
  <c r="K51" i="33"/>
  <c r="K50" i="33"/>
  <c r="K49" i="33"/>
  <c r="K47" i="33"/>
  <c r="K46" i="33"/>
  <c r="K45" i="33"/>
  <c r="K43" i="33"/>
  <c r="K42" i="33"/>
  <c r="K41" i="33"/>
  <c r="K39" i="33"/>
  <c r="K38" i="33"/>
  <c r="K37" i="33"/>
  <c r="K35" i="33"/>
  <c r="K34" i="33"/>
  <c r="K33" i="33"/>
  <c r="K31" i="33"/>
  <c r="K30" i="33"/>
  <c r="K29" i="33"/>
  <c r="K27" i="33"/>
  <c r="K26" i="33"/>
  <c r="K25" i="33"/>
  <c r="K23" i="33"/>
  <c r="K22" i="33"/>
  <c r="K21" i="33"/>
  <c r="K19" i="33"/>
  <c r="K18" i="33"/>
  <c r="K17" i="33"/>
  <c r="K15" i="33"/>
  <c r="K14" i="33"/>
  <c r="K13" i="33"/>
  <c r="K11" i="33"/>
  <c r="K10" i="33"/>
  <c r="K9" i="33"/>
  <c r="K7" i="33"/>
  <c r="K6" i="33"/>
  <c r="K5" i="33"/>
  <c r="G299" i="33"/>
  <c r="G298" i="33"/>
  <c r="G297" i="33"/>
  <c r="G295" i="33"/>
  <c r="G294" i="33"/>
  <c r="G293" i="33"/>
  <c r="G291" i="33"/>
  <c r="G290" i="33"/>
  <c r="G289" i="33"/>
  <c r="G287" i="33"/>
  <c r="G286" i="33"/>
  <c r="G285" i="33"/>
  <c r="G283" i="33"/>
  <c r="G282" i="33"/>
  <c r="G281" i="33"/>
  <c r="G279" i="33"/>
  <c r="G278" i="33"/>
  <c r="G277" i="33"/>
  <c r="G275" i="33"/>
  <c r="G274" i="33"/>
  <c r="G273" i="33"/>
  <c r="G271" i="33"/>
  <c r="G270" i="33"/>
  <c r="G269" i="33"/>
  <c r="G267" i="33"/>
  <c r="G266" i="33"/>
  <c r="G265" i="33"/>
  <c r="G263" i="33"/>
  <c r="G262" i="33"/>
  <c r="G261" i="33"/>
  <c r="G259" i="33"/>
  <c r="G258" i="33"/>
  <c r="G257" i="33"/>
  <c r="G255" i="33"/>
  <c r="G254" i="33"/>
  <c r="G253" i="33"/>
  <c r="G251" i="33"/>
  <c r="G250" i="33"/>
  <c r="G249" i="33"/>
  <c r="G247" i="33"/>
  <c r="G246" i="33"/>
  <c r="G245" i="33"/>
  <c r="G243" i="33"/>
  <c r="G242" i="33"/>
  <c r="G241" i="33"/>
  <c r="G239" i="33"/>
  <c r="G238" i="33"/>
  <c r="G237" i="33"/>
  <c r="G235" i="33"/>
  <c r="G234" i="33"/>
  <c r="G233" i="33"/>
  <c r="G231" i="33"/>
  <c r="G230" i="33"/>
  <c r="G229" i="33"/>
  <c r="G227" i="33"/>
  <c r="G226" i="33"/>
  <c r="G225" i="33"/>
  <c r="G223" i="33"/>
  <c r="G222" i="33"/>
  <c r="G221" i="33"/>
  <c r="G219" i="33"/>
  <c r="G218" i="33"/>
  <c r="G217" i="33"/>
  <c r="G215" i="33"/>
  <c r="G214" i="33"/>
  <c r="G213" i="33"/>
  <c r="G211" i="33"/>
  <c r="G210" i="33"/>
  <c r="G209" i="33"/>
  <c r="G207" i="33"/>
  <c r="G206" i="33"/>
  <c r="G205" i="33"/>
  <c r="G203" i="33"/>
  <c r="G202" i="33"/>
  <c r="G201" i="33"/>
  <c r="G199" i="33"/>
  <c r="G198" i="33"/>
  <c r="G197" i="33"/>
  <c r="G195" i="33"/>
  <c r="G194" i="33"/>
  <c r="G193" i="33"/>
  <c r="G191" i="33"/>
  <c r="G190" i="33"/>
  <c r="G189" i="33"/>
  <c r="G187" i="33"/>
  <c r="G186" i="33"/>
  <c r="G185" i="33"/>
  <c r="G183" i="33"/>
  <c r="G182" i="33"/>
  <c r="G181" i="33"/>
  <c r="G179" i="33"/>
  <c r="G178" i="33"/>
  <c r="G177" i="33"/>
  <c r="G175" i="33"/>
  <c r="G174" i="33"/>
  <c r="G173" i="33"/>
  <c r="G171" i="33"/>
  <c r="G170" i="33"/>
  <c r="G169" i="33"/>
  <c r="G167" i="33"/>
  <c r="G166" i="33"/>
  <c r="G165" i="33"/>
  <c r="G163" i="33"/>
  <c r="G162" i="33"/>
  <c r="G161" i="33"/>
  <c r="G159" i="33"/>
  <c r="G158" i="33"/>
  <c r="G157" i="33"/>
  <c r="G155" i="33"/>
  <c r="G154" i="33"/>
  <c r="G153" i="33"/>
  <c r="G151" i="33"/>
  <c r="G150" i="33"/>
  <c r="G149" i="33"/>
  <c r="G147" i="33"/>
  <c r="G146" i="33"/>
  <c r="G145" i="33"/>
  <c r="G143" i="33"/>
  <c r="G142" i="33"/>
  <c r="G141" i="33"/>
  <c r="G139" i="33"/>
  <c r="G138" i="33"/>
  <c r="G137" i="33"/>
  <c r="G135" i="33"/>
  <c r="G134" i="33"/>
  <c r="G133" i="33"/>
  <c r="G131" i="33"/>
  <c r="G130" i="33"/>
  <c r="G129" i="33"/>
  <c r="G127" i="33"/>
  <c r="G126" i="33"/>
  <c r="G125" i="33"/>
  <c r="G123" i="33"/>
  <c r="G122" i="33"/>
  <c r="G121" i="33"/>
  <c r="G119" i="33"/>
  <c r="G118" i="33"/>
  <c r="G117" i="33"/>
  <c r="G115" i="33"/>
  <c r="G114" i="33"/>
  <c r="G113" i="33"/>
  <c r="G111" i="33"/>
  <c r="G110" i="33"/>
  <c r="G109" i="33"/>
  <c r="G107" i="33"/>
  <c r="G106" i="33"/>
  <c r="G105" i="33"/>
  <c r="G103" i="33"/>
  <c r="G102" i="33"/>
  <c r="G101" i="33"/>
  <c r="G99" i="33"/>
  <c r="G98" i="33"/>
  <c r="G97" i="33"/>
  <c r="G95" i="33"/>
  <c r="G94" i="33"/>
  <c r="G93" i="33"/>
  <c r="G91" i="33"/>
  <c r="G90" i="33"/>
  <c r="G89" i="33"/>
  <c r="G87" i="33"/>
  <c r="G86" i="33"/>
  <c r="G85" i="33"/>
  <c r="G83" i="33"/>
  <c r="G82" i="33"/>
  <c r="G81" i="33"/>
  <c r="G79" i="33"/>
  <c r="G78" i="33"/>
  <c r="G77" i="33"/>
  <c r="G75" i="33"/>
  <c r="G74" i="33"/>
  <c r="G73" i="33"/>
  <c r="G71" i="33"/>
  <c r="G70" i="33"/>
  <c r="G69" i="33"/>
  <c r="G67" i="33"/>
  <c r="G66" i="33"/>
  <c r="G65" i="33"/>
  <c r="G63" i="33"/>
  <c r="G62" i="33"/>
  <c r="G61" i="33"/>
  <c r="G59" i="33"/>
  <c r="G58" i="33"/>
  <c r="G57" i="33"/>
  <c r="G55" i="33"/>
  <c r="G54" i="33"/>
  <c r="G53" i="33"/>
  <c r="G51" i="33"/>
  <c r="G50" i="33"/>
  <c r="G49" i="33"/>
  <c r="G47" i="33"/>
  <c r="G46" i="33"/>
  <c r="G45" i="33"/>
  <c r="G43" i="33"/>
  <c r="G42" i="33"/>
  <c r="G41" i="33"/>
  <c r="G39" i="33"/>
  <c r="G38" i="33"/>
  <c r="G37" i="33"/>
  <c r="G35" i="33"/>
  <c r="G34" i="33"/>
  <c r="G33" i="33"/>
  <c r="G31" i="33"/>
  <c r="G30" i="33"/>
  <c r="G29" i="33"/>
  <c r="G27" i="33"/>
  <c r="G26" i="33"/>
  <c r="G25" i="33"/>
  <c r="G23" i="33"/>
  <c r="G22" i="33"/>
  <c r="G21" i="33"/>
  <c r="G19" i="33"/>
  <c r="G18" i="33"/>
  <c r="G17" i="33"/>
  <c r="G15" i="33"/>
  <c r="G14" i="33"/>
  <c r="G13" i="33"/>
  <c r="G11" i="33"/>
  <c r="G10" i="33"/>
  <c r="G9" i="33"/>
  <c r="G7" i="33"/>
  <c r="G6" i="33"/>
  <c r="G5" i="33"/>
  <c r="AF13" i="47"/>
  <c r="AF12" i="47"/>
  <c r="AF11" i="47"/>
  <c r="AF10" i="47"/>
  <c r="AF9" i="47"/>
  <c r="AF8" i="47"/>
  <c r="AF7" i="47"/>
  <c r="AF6" i="47"/>
  <c r="AB13" i="47"/>
  <c r="AB12" i="47"/>
  <c r="AB11" i="47"/>
  <c r="AB10" i="47"/>
  <c r="AB9" i="47"/>
  <c r="AB8" i="47"/>
  <c r="AB7" i="47"/>
  <c r="AB6" i="47"/>
  <c r="X13" i="47"/>
  <c r="X12" i="47"/>
  <c r="X11" i="47"/>
  <c r="X10" i="47"/>
  <c r="X9" i="47"/>
  <c r="X8" i="47"/>
  <c r="X7" i="47"/>
  <c r="X6" i="47"/>
  <c r="K32" i="47"/>
  <c r="L31" i="47"/>
  <c r="O32" i="47"/>
  <c r="P31" i="47"/>
  <c r="S32" i="47"/>
  <c r="T28" i="47"/>
  <c r="W32" i="47"/>
  <c r="K41" i="47"/>
  <c r="L40" i="47"/>
  <c r="O41" i="47"/>
  <c r="P40" i="47"/>
  <c r="S41" i="47"/>
  <c r="W41" i="47"/>
  <c r="K50" i="47"/>
  <c r="L49" i="47"/>
  <c r="O50" i="47"/>
  <c r="P49" i="47"/>
  <c r="S50" i="47"/>
  <c r="W50" i="47"/>
  <c r="K59" i="47"/>
  <c r="L58" i="47"/>
  <c r="O59" i="47"/>
  <c r="P58" i="47"/>
  <c r="S59" i="47"/>
  <c r="W59" i="47"/>
  <c r="L55" i="47"/>
  <c r="L24" i="47"/>
  <c r="L42" i="47"/>
  <c r="L37" i="47"/>
  <c r="L28" i="47"/>
  <c r="L46" i="47"/>
  <c r="L33" i="47"/>
  <c r="L51" i="47"/>
  <c r="X58" i="47"/>
  <c r="X57" i="47"/>
  <c r="X53" i="47"/>
  <c r="X56" i="47"/>
  <c r="X52" i="47"/>
  <c r="X51" i="47"/>
  <c r="X55" i="47"/>
  <c r="X54" i="47"/>
  <c r="X48" i="47"/>
  <c r="X44" i="47"/>
  <c r="X47" i="47"/>
  <c r="X43" i="47"/>
  <c r="X42" i="47"/>
  <c r="X49" i="47"/>
  <c r="X46" i="47"/>
  <c r="X45" i="47"/>
  <c r="X39" i="47"/>
  <c r="X35" i="47"/>
  <c r="X38" i="47"/>
  <c r="X34" i="47"/>
  <c r="X33" i="47"/>
  <c r="X40" i="47"/>
  <c r="X37" i="47"/>
  <c r="X36" i="47"/>
  <c r="X30" i="47"/>
  <c r="X26" i="47"/>
  <c r="X29" i="47"/>
  <c r="X25" i="47"/>
  <c r="X24" i="47"/>
  <c r="X31" i="47"/>
  <c r="X28" i="47"/>
  <c r="X27" i="47"/>
  <c r="P24" i="47"/>
  <c r="P28" i="47"/>
  <c r="P33" i="47"/>
  <c r="P37" i="47"/>
  <c r="P42" i="47"/>
  <c r="P46" i="47"/>
  <c r="P51" i="47"/>
  <c r="P55" i="47"/>
  <c r="T55" i="47"/>
  <c r="T51" i="47"/>
  <c r="T58" i="47"/>
  <c r="T54" i="47"/>
  <c r="T57" i="47"/>
  <c r="T53" i="47"/>
  <c r="T56" i="47"/>
  <c r="T52" i="47"/>
  <c r="T46" i="47"/>
  <c r="T42" i="47"/>
  <c r="T49" i="47"/>
  <c r="T45" i="47"/>
  <c r="T48" i="47"/>
  <c r="T44" i="47"/>
  <c r="T47" i="47"/>
  <c r="T43" i="47"/>
  <c r="T37" i="47"/>
  <c r="T33" i="47"/>
  <c r="T40" i="47"/>
  <c r="T36" i="47"/>
  <c r="T39" i="47"/>
  <c r="T35" i="47"/>
  <c r="T38" i="47"/>
  <c r="T34" i="47"/>
  <c r="T31" i="47"/>
  <c r="T27" i="47"/>
  <c r="T30" i="47"/>
  <c r="T26" i="47"/>
  <c r="T29" i="47"/>
  <c r="T25" i="47"/>
  <c r="L25" i="47"/>
  <c r="L29" i="47"/>
  <c r="L34" i="47"/>
  <c r="L38" i="47"/>
  <c r="L43" i="47"/>
  <c r="L47" i="47"/>
  <c r="L52" i="47"/>
  <c r="L56" i="47"/>
  <c r="P25" i="47"/>
  <c r="P29" i="47"/>
  <c r="P34" i="47"/>
  <c r="P38" i="47"/>
  <c r="P43" i="47"/>
  <c r="P47" i="47"/>
  <c r="P52" i="47"/>
  <c r="P56" i="47"/>
  <c r="L26" i="47"/>
  <c r="L30" i="47"/>
  <c r="L35" i="47"/>
  <c r="L39" i="47"/>
  <c r="L44" i="47"/>
  <c r="L48" i="47"/>
  <c r="L53" i="47"/>
  <c r="L57" i="47"/>
  <c r="P26" i="47"/>
  <c r="P30" i="47"/>
  <c r="P35" i="47"/>
  <c r="P39" i="47"/>
  <c r="P44" i="47"/>
  <c r="P48" i="47"/>
  <c r="P53" i="47"/>
  <c r="P57" i="47"/>
  <c r="L27" i="47"/>
  <c r="L36" i="47"/>
  <c r="L45" i="47"/>
  <c r="L54" i="47"/>
  <c r="P27" i="47"/>
  <c r="P36" i="47"/>
  <c r="P45" i="47"/>
  <c r="P54" i="47"/>
  <c r="T24" i="47"/>
  <c r="Y6" i="36"/>
  <c r="Y7" i="36"/>
  <c r="Y8" i="36"/>
  <c r="Y9" i="36"/>
  <c r="Y10" i="36"/>
  <c r="Y11" i="36"/>
  <c r="Y12" i="36"/>
  <c r="Y13" i="36"/>
  <c r="Y14" i="36"/>
  <c r="Y15" i="36"/>
  <c r="Y16" i="36"/>
  <c r="Y17" i="36"/>
  <c r="Y18" i="36"/>
  <c r="Y19" i="36"/>
  <c r="Y20" i="36"/>
  <c r="Y21" i="36"/>
  <c r="Y22" i="36"/>
  <c r="Y23" i="36"/>
  <c r="Y24" i="36"/>
  <c r="Y25" i="36"/>
  <c r="Y26" i="36"/>
  <c r="Y27" i="36"/>
  <c r="Y28" i="36"/>
  <c r="Y29" i="36"/>
  <c r="Y30" i="36"/>
  <c r="Y31" i="36"/>
  <c r="Y32" i="36"/>
  <c r="Y33" i="36"/>
  <c r="Y34" i="36"/>
  <c r="Y35" i="36"/>
  <c r="Y36" i="36"/>
  <c r="Y37" i="36"/>
  <c r="Y38" i="36"/>
  <c r="Y39" i="36"/>
  <c r="Y40" i="36"/>
  <c r="Y41" i="36"/>
  <c r="Y42" i="36"/>
  <c r="Y43" i="36"/>
  <c r="Y44" i="36"/>
  <c r="Y45" i="36"/>
  <c r="Y46" i="36"/>
  <c r="Y47" i="36"/>
  <c r="Y48" i="36"/>
  <c r="Y49" i="36"/>
  <c r="Y50" i="36"/>
  <c r="Y51" i="36"/>
  <c r="Y52" i="36"/>
  <c r="Y53" i="36"/>
  <c r="Y54" i="36"/>
  <c r="Y55" i="36"/>
  <c r="Y56" i="36"/>
  <c r="Y57" i="36"/>
  <c r="Y58" i="36"/>
  <c r="Y59" i="36"/>
  <c r="Y60" i="36"/>
  <c r="Y61" i="36"/>
  <c r="Y62" i="36"/>
  <c r="Y63" i="36"/>
  <c r="Y64" i="36"/>
  <c r="Y65" i="36"/>
  <c r="Y66" i="36"/>
  <c r="Y67" i="36"/>
  <c r="Y68" i="36"/>
  <c r="Y69" i="36"/>
  <c r="Y70" i="36"/>
  <c r="Y71" i="36"/>
  <c r="Y72" i="36"/>
  <c r="Y73" i="36"/>
  <c r="Y74" i="36"/>
  <c r="Y75" i="36"/>
  <c r="Y76" i="36"/>
  <c r="Y77" i="36"/>
  <c r="Y78" i="36"/>
  <c r="L5" i="36"/>
  <c r="AO6" i="39"/>
  <c r="AO7" i="39"/>
  <c r="AO8" i="39"/>
  <c r="AO9" i="39"/>
  <c r="AO10" i="39"/>
  <c r="AO11" i="39"/>
  <c r="AO12" i="39"/>
  <c r="AO13" i="39"/>
  <c r="AO14" i="39"/>
  <c r="AO15" i="39"/>
  <c r="AO16" i="39"/>
  <c r="AO17" i="39"/>
  <c r="AO18" i="39"/>
  <c r="AO19" i="39"/>
  <c r="AO20" i="39"/>
  <c r="AO21" i="39"/>
  <c r="AO22" i="39"/>
  <c r="AO23" i="39"/>
  <c r="AO24" i="39"/>
  <c r="AO25" i="39"/>
  <c r="AO26" i="39"/>
  <c r="AO27" i="39"/>
  <c r="AO28" i="39"/>
  <c r="AO29" i="39"/>
  <c r="AO30" i="39"/>
  <c r="AO31" i="39"/>
  <c r="AO32" i="39"/>
  <c r="AO33" i="39"/>
  <c r="AO34" i="39"/>
  <c r="AO35" i="39"/>
  <c r="AO36" i="39"/>
  <c r="AO37" i="39"/>
  <c r="AO38" i="39"/>
  <c r="AO39" i="39"/>
  <c r="AO40" i="39"/>
  <c r="AO41" i="39"/>
  <c r="AO42" i="39"/>
  <c r="AO43" i="39"/>
  <c r="AO44" i="39"/>
  <c r="AO45" i="39"/>
  <c r="AO46" i="39"/>
  <c r="AO47" i="39"/>
  <c r="AO48" i="39"/>
  <c r="AO49" i="39"/>
  <c r="AO50" i="39"/>
  <c r="AO51" i="39"/>
  <c r="AO52" i="39"/>
  <c r="AO53" i="39"/>
  <c r="AO54" i="39"/>
  <c r="AO55" i="39"/>
  <c r="AO56" i="39"/>
  <c r="AO57" i="39"/>
  <c r="AO58" i="39"/>
  <c r="AO59" i="39"/>
  <c r="AO60" i="39"/>
  <c r="AO61" i="39"/>
  <c r="AO62" i="39"/>
  <c r="AO63" i="39"/>
  <c r="AO64" i="39"/>
  <c r="AO65" i="39"/>
  <c r="AO66" i="39"/>
  <c r="AO67" i="39"/>
  <c r="AO68" i="39"/>
  <c r="AO69" i="39"/>
  <c r="AO70" i="39"/>
  <c r="AO71" i="39"/>
  <c r="AO72" i="39"/>
  <c r="AO73" i="39"/>
  <c r="AO74" i="39"/>
  <c r="AO75" i="39"/>
  <c r="AO76" i="39"/>
  <c r="AO77" i="39"/>
  <c r="AO5" i="39"/>
  <c r="L6" i="36"/>
  <c r="L7" i="36"/>
  <c r="L8" i="36"/>
  <c r="L9" i="36"/>
  <c r="L10" i="36"/>
  <c r="L11" i="36"/>
  <c r="L12" i="36"/>
  <c r="L13"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L71" i="36"/>
  <c r="L72" i="36"/>
  <c r="L73" i="36"/>
  <c r="L74" i="36"/>
  <c r="L75" i="36"/>
  <c r="L76" i="36"/>
  <c r="L77" i="36"/>
  <c r="L78" i="36"/>
  <c r="T6" i="36"/>
  <c r="T5" i="36"/>
  <c r="AD672" i="47"/>
  <c r="Z672" i="47"/>
  <c r="V672" i="47"/>
  <c r="R672" i="47"/>
  <c r="N672" i="47"/>
  <c r="J672" i="47"/>
  <c r="AO7" i="47"/>
  <c r="AP7" i="47"/>
  <c r="AQ7" i="47"/>
  <c r="AR7" i="47"/>
  <c r="AS7" i="47"/>
  <c r="AT7" i="47"/>
  <c r="AU7" i="47"/>
  <c r="AO8" i="47"/>
  <c r="AP8" i="47"/>
  <c r="AQ8" i="47"/>
  <c r="AR8" i="47"/>
  <c r="AS8" i="47"/>
  <c r="AT8" i="47"/>
  <c r="AU8" i="47"/>
  <c r="AO9" i="47"/>
  <c r="AP9" i="47"/>
  <c r="AQ9" i="47"/>
  <c r="AR9" i="47"/>
  <c r="AS9" i="47"/>
  <c r="AT9" i="47"/>
  <c r="AU9" i="47"/>
  <c r="AO10" i="47"/>
  <c r="AP10" i="47"/>
  <c r="AQ10" i="47"/>
  <c r="AR10" i="47"/>
  <c r="AS10" i="47"/>
  <c r="AT10" i="47"/>
  <c r="AU10" i="47"/>
  <c r="AO11" i="47"/>
  <c r="AP11" i="47"/>
  <c r="AQ11" i="47"/>
  <c r="AR11" i="47"/>
  <c r="AS11" i="47"/>
  <c r="AT11" i="47"/>
  <c r="AU11" i="47"/>
  <c r="AO12" i="47"/>
  <c r="AP12" i="47"/>
  <c r="AQ12" i="47"/>
  <c r="AR12" i="47"/>
  <c r="AS12" i="47"/>
  <c r="AT12" i="47"/>
  <c r="AU12" i="47"/>
  <c r="AO13" i="47"/>
  <c r="AP13" i="47"/>
  <c r="AQ13" i="47"/>
  <c r="AR13" i="47"/>
  <c r="AS13" i="47"/>
  <c r="AT13" i="47"/>
  <c r="AU13" i="47"/>
  <c r="AO14" i="47"/>
  <c r="AP14" i="47"/>
  <c r="AQ14" i="47"/>
  <c r="AR14" i="47"/>
  <c r="AS14" i="47"/>
  <c r="AT14" i="47"/>
  <c r="AU14" i="47"/>
  <c r="AO15" i="47"/>
  <c r="AP15" i="47"/>
  <c r="AQ15" i="47"/>
  <c r="AR15" i="47"/>
  <c r="AS15" i="47"/>
  <c r="AT15" i="47"/>
  <c r="AU15" i="47"/>
  <c r="AO16" i="47"/>
  <c r="AP16" i="47"/>
  <c r="AQ16" i="47"/>
  <c r="AR16" i="47"/>
  <c r="AS16" i="47"/>
  <c r="AT16" i="47"/>
  <c r="AU16" i="47"/>
  <c r="AO17" i="47"/>
  <c r="AP17" i="47"/>
  <c r="AQ17" i="47"/>
  <c r="AR17" i="47"/>
  <c r="AS17" i="47"/>
  <c r="AT17" i="47"/>
  <c r="AU17" i="47"/>
  <c r="AO18" i="47"/>
  <c r="AP18" i="47"/>
  <c r="AQ18" i="47"/>
  <c r="AR18" i="47"/>
  <c r="AS18" i="47"/>
  <c r="AT18" i="47"/>
  <c r="AU18" i="47"/>
  <c r="AO19" i="47"/>
  <c r="AP19" i="47"/>
  <c r="AQ19" i="47"/>
  <c r="AR19" i="47"/>
  <c r="AS19" i="47"/>
  <c r="AT19" i="47"/>
  <c r="AU19" i="47"/>
  <c r="AO20" i="47"/>
  <c r="AP20" i="47"/>
  <c r="AQ20" i="47"/>
  <c r="AR20" i="47"/>
  <c r="AS20" i="47"/>
  <c r="AT20" i="47"/>
  <c r="AU20" i="47"/>
  <c r="AO21" i="47"/>
  <c r="AP21" i="47"/>
  <c r="AQ21" i="47"/>
  <c r="AR21" i="47"/>
  <c r="AS21" i="47"/>
  <c r="AT21" i="47"/>
  <c r="AU21" i="47"/>
  <c r="AO22" i="47"/>
  <c r="AP22" i="47"/>
  <c r="AQ22" i="47"/>
  <c r="AR22" i="47"/>
  <c r="AS22" i="47"/>
  <c r="AT22" i="47"/>
  <c r="AU22" i="47"/>
  <c r="AO23" i="47"/>
  <c r="AP23" i="47"/>
  <c r="AQ23" i="47"/>
  <c r="AR23" i="47"/>
  <c r="AS23" i="47"/>
  <c r="AT23" i="47"/>
  <c r="AU23" i="47"/>
  <c r="AO24" i="47"/>
  <c r="AP24" i="47"/>
  <c r="AQ24" i="47"/>
  <c r="AR24" i="47"/>
  <c r="AS24" i="47"/>
  <c r="AT24" i="47"/>
  <c r="AU24" i="47"/>
  <c r="AO25" i="47"/>
  <c r="AP25" i="47"/>
  <c r="AQ25" i="47"/>
  <c r="AR25" i="47"/>
  <c r="AS25" i="47"/>
  <c r="AT25" i="47"/>
  <c r="AU25" i="47"/>
  <c r="AO26" i="47"/>
  <c r="AP26" i="47"/>
  <c r="AQ26" i="47"/>
  <c r="AR26" i="47"/>
  <c r="AS26" i="47"/>
  <c r="AT26" i="47"/>
  <c r="AU26" i="47"/>
  <c r="AO27" i="47"/>
  <c r="AP27" i="47"/>
  <c r="AQ27" i="47"/>
  <c r="AR27" i="47"/>
  <c r="AS27" i="47"/>
  <c r="AT27" i="47"/>
  <c r="AU27" i="47"/>
  <c r="AO28" i="47"/>
  <c r="AP28" i="47"/>
  <c r="AQ28" i="47"/>
  <c r="AR28" i="47"/>
  <c r="AS28" i="47"/>
  <c r="AT28" i="47"/>
  <c r="AU28" i="47"/>
  <c r="AO29" i="47"/>
  <c r="AP29" i="47"/>
  <c r="AQ29" i="47"/>
  <c r="AR29" i="47"/>
  <c r="AS29" i="47"/>
  <c r="AT29" i="47"/>
  <c r="AU29" i="47"/>
  <c r="AO30" i="47"/>
  <c r="AP30" i="47"/>
  <c r="AQ30" i="47"/>
  <c r="AR30" i="47"/>
  <c r="AS30" i="47"/>
  <c r="AT30" i="47"/>
  <c r="AU30" i="47"/>
  <c r="AO31" i="47"/>
  <c r="AP31" i="47"/>
  <c r="AQ31" i="47"/>
  <c r="AR31" i="47"/>
  <c r="AS31" i="47"/>
  <c r="AT31" i="47"/>
  <c r="AU31" i="47"/>
  <c r="AO32" i="47"/>
  <c r="AP32" i="47"/>
  <c r="AQ32" i="47"/>
  <c r="AR32" i="47"/>
  <c r="AS32" i="47"/>
  <c r="AT32" i="47"/>
  <c r="AU32" i="47"/>
  <c r="AO33" i="47"/>
  <c r="AP33" i="47"/>
  <c r="AQ33" i="47"/>
  <c r="AR33" i="47"/>
  <c r="AS33" i="47"/>
  <c r="AT33" i="47"/>
  <c r="AU33" i="47"/>
  <c r="AO34" i="47"/>
  <c r="AP34" i="47"/>
  <c r="AQ34" i="47"/>
  <c r="AR34" i="47"/>
  <c r="AS34" i="47"/>
  <c r="AT34" i="47"/>
  <c r="AU34" i="47"/>
  <c r="AO35" i="47"/>
  <c r="AP35" i="47"/>
  <c r="AQ35" i="47"/>
  <c r="AR35" i="47"/>
  <c r="AS35" i="47"/>
  <c r="AT35" i="47"/>
  <c r="AU35" i="47"/>
  <c r="AO36" i="47"/>
  <c r="AP36" i="47"/>
  <c r="AQ36" i="47"/>
  <c r="AR36" i="47"/>
  <c r="AS36" i="47"/>
  <c r="AT36" i="47"/>
  <c r="AU36" i="47"/>
  <c r="AO37" i="47"/>
  <c r="AP37" i="47"/>
  <c r="AQ37" i="47"/>
  <c r="AR37" i="47"/>
  <c r="AS37" i="47"/>
  <c r="AT37" i="47"/>
  <c r="AU37" i="47"/>
  <c r="AO38" i="47"/>
  <c r="AP38" i="47"/>
  <c r="AQ38" i="47"/>
  <c r="AR38" i="47"/>
  <c r="AS38" i="47"/>
  <c r="AT38" i="47"/>
  <c r="AU38" i="47"/>
  <c r="AO39" i="47"/>
  <c r="AP39" i="47"/>
  <c r="AQ39" i="47"/>
  <c r="AR39" i="47"/>
  <c r="AS39" i="47"/>
  <c r="AT39" i="47"/>
  <c r="AU39" i="47"/>
  <c r="AO40" i="47"/>
  <c r="AP40" i="47"/>
  <c r="AQ40" i="47"/>
  <c r="AR40" i="47"/>
  <c r="AS40" i="47"/>
  <c r="AT40" i="47"/>
  <c r="AU40" i="47"/>
  <c r="AO41" i="47"/>
  <c r="AP41" i="47"/>
  <c r="AQ41" i="47"/>
  <c r="AR41" i="47"/>
  <c r="AS41" i="47"/>
  <c r="AT41" i="47"/>
  <c r="AU41" i="47"/>
  <c r="AO42" i="47"/>
  <c r="AP42" i="47"/>
  <c r="AQ42" i="47"/>
  <c r="AR42" i="47"/>
  <c r="AS42" i="47"/>
  <c r="AT42" i="47"/>
  <c r="AU42" i="47"/>
  <c r="AO43" i="47"/>
  <c r="AP43" i="47"/>
  <c r="AQ43" i="47"/>
  <c r="AR43" i="47"/>
  <c r="AS43" i="47"/>
  <c r="AT43" i="47"/>
  <c r="AU43" i="47"/>
  <c r="AO44" i="47"/>
  <c r="AP44" i="47"/>
  <c r="AQ44" i="47"/>
  <c r="AR44" i="47"/>
  <c r="AS44" i="47"/>
  <c r="AT44" i="47"/>
  <c r="AU44" i="47"/>
  <c r="AO45" i="47"/>
  <c r="AP45" i="47"/>
  <c r="AQ45" i="47"/>
  <c r="AR45" i="47"/>
  <c r="AS45" i="47"/>
  <c r="AT45" i="47"/>
  <c r="AU45" i="47"/>
  <c r="AO46" i="47"/>
  <c r="AP46" i="47"/>
  <c r="AQ46" i="47"/>
  <c r="AR46" i="47"/>
  <c r="AS46" i="47"/>
  <c r="AT46" i="47"/>
  <c r="AU46" i="47"/>
  <c r="AO47" i="47"/>
  <c r="AP47" i="47"/>
  <c r="AQ47" i="47"/>
  <c r="AR47" i="47"/>
  <c r="AS47" i="47"/>
  <c r="AT47" i="47"/>
  <c r="AU47" i="47"/>
  <c r="AO48" i="47"/>
  <c r="AP48" i="47"/>
  <c r="AQ48" i="47"/>
  <c r="AR48" i="47"/>
  <c r="AS48" i="47"/>
  <c r="AT48" i="47"/>
  <c r="AU48" i="47"/>
  <c r="AO49" i="47"/>
  <c r="AP49" i="47"/>
  <c r="AQ49" i="47"/>
  <c r="AR49" i="47"/>
  <c r="AS49" i="47"/>
  <c r="AT49" i="47"/>
  <c r="AU49" i="47"/>
  <c r="AO50" i="47"/>
  <c r="AP50" i="47"/>
  <c r="AQ50" i="47"/>
  <c r="AR50" i="47"/>
  <c r="AS50" i="47"/>
  <c r="AT50" i="47"/>
  <c r="AU50" i="47"/>
  <c r="AO51" i="47"/>
  <c r="AP51" i="47"/>
  <c r="AQ51" i="47"/>
  <c r="AR51" i="47"/>
  <c r="AS51" i="47"/>
  <c r="AT51" i="47"/>
  <c r="AU51" i="47"/>
  <c r="AO52" i="47"/>
  <c r="AP52" i="47"/>
  <c r="AQ52" i="47"/>
  <c r="AR52" i="47"/>
  <c r="AS52" i="47"/>
  <c r="AT52" i="47"/>
  <c r="AU52" i="47"/>
  <c r="AO53" i="47"/>
  <c r="AP53" i="47"/>
  <c r="AQ53" i="47"/>
  <c r="AR53" i="47"/>
  <c r="AS53" i="47"/>
  <c r="AT53" i="47"/>
  <c r="AU53" i="47"/>
  <c r="AO54" i="47"/>
  <c r="AP54" i="47"/>
  <c r="AQ54" i="47"/>
  <c r="AR54" i="47"/>
  <c r="AS54" i="47"/>
  <c r="AT54" i="47"/>
  <c r="AU54" i="47"/>
  <c r="AO55" i="47"/>
  <c r="AP55" i="47"/>
  <c r="AQ55" i="47"/>
  <c r="AR55" i="47"/>
  <c r="AS55" i="47"/>
  <c r="AT55" i="47"/>
  <c r="AU55" i="47"/>
  <c r="AO56" i="47"/>
  <c r="AP56" i="47"/>
  <c r="AQ56" i="47"/>
  <c r="AR56" i="47"/>
  <c r="AS56" i="47"/>
  <c r="AT56" i="47"/>
  <c r="AU56" i="47"/>
  <c r="AO57" i="47"/>
  <c r="AP57" i="47"/>
  <c r="AQ57" i="47"/>
  <c r="AR57" i="47"/>
  <c r="AS57" i="47"/>
  <c r="AT57" i="47"/>
  <c r="AU57" i="47"/>
  <c r="AO58" i="47"/>
  <c r="AP58" i="47"/>
  <c r="AQ58" i="47"/>
  <c r="AR58" i="47"/>
  <c r="AS58" i="47"/>
  <c r="AT58" i="47"/>
  <c r="AU58" i="47"/>
  <c r="AO59" i="47"/>
  <c r="AP59" i="47"/>
  <c r="AQ59" i="47"/>
  <c r="AR59" i="47"/>
  <c r="AS59" i="47"/>
  <c r="AT59" i="47"/>
  <c r="AU59" i="47"/>
  <c r="AO60" i="47"/>
  <c r="AP60" i="47"/>
  <c r="AQ60" i="47"/>
  <c r="AR60" i="47"/>
  <c r="AS60" i="47"/>
  <c r="AT60" i="47"/>
  <c r="AU60" i="47"/>
  <c r="AO61" i="47"/>
  <c r="AP61" i="47"/>
  <c r="AQ61" i="47"/>
  <c r="AR61" i="47"/>
  <c r="AS61" i="47"/>
  <c r="AT61" i="47"/>
  <c r="AU61" i="47"/>
  <c r="AO62" i="47"/>
  <c r="AP62" i="47"/>
  <c r="AQ62" i="47"/>
  <c r="AR62" i="47"/>
  <c r="AS62" i="47"/>
  <c r="AT62" i="47"/>
  <c r="AU62" i="47"/>
  <c r="AO63" i="47"/>
  <c r="AP63" i="47"/>
  <c r="AQ63" i="47"/>
  <c r="AR63" i="47"/>
  <c r="AS63" i="47"/>
  <c r="AT63" i="47"/>
  <c r="AU63" i="47"/>
  <c r="AO64" i="47"/>
  <c r="AP64" i="47"/>
  <c r="AQ64" i="47"/>
  <c r="AR64" i="47"/>
  <c r="AS64" i="47"/>
  <c r="AT64" i="47"/>
  <c r="AU64" i="47"/>
  <c r="AO65" i="47"/>
  <c r="AP65" i="47"/>
  <c r="AQ65" i="47"/>
  <c r="AR65" i="47"/>
  <c r="AS65" i="47"/>
  <c r="AT65" i="47"/>
  <c r="AU65" i="47"/>
  <c r="AO66" i="47"/>
  <c r="AP66" i="47"/>
  <c r="AQ66" i="47"/>
  <c r="AR66" i="47"/>
  <c r="AS66" i="47"/>
  <c r="AT66" i="47"/>
  <c r="AU66" i="47"/>
  <c r="AO67" i="47"/>
  <c r="AP67" i="47"/>
  <c r="AQ67" i="47"/>
  <c r="AR67" i="47"/>
  <c r="AS67" i="47"/>
  <c r="AT67" i="47"/>
  <c r="AU67" i="47"/>
  <c r="AO68" i="47"/>
  <c r="AP68" i="47"/>
  <c r="AQ68" i="47"/>
  <c r="AR68" i="47"/>
  <c r="AS68" i="47"/>
  <c r="AT68" i="47"/>
  <c r="AU68" i="47"/>
  <c r="AO69" i="47"/>
  <c r="AP69" i="47"/>
  <c r="AQ69" i="47"/>
  <c r="AR69" i="47"/>
  <c r="AS69" i="47"/>
  <c r="AT69" i="47"/>
  <c r="AU69" i="47"/>
  <c r="AO70" i="47"/>
  <c r="AP70" i="47"/>
  <c r="AQ70" i="47"/>
  <c r="AR70" i="47"/>
  <c r="AS70" i="47"/>
  <c r="AT70" i="47"/>
  <c r="AU70" i="47"/>
  <c r="AO71" i="47"/>
  <c r="AP71" i="47"/>
  <c r="AQ71" i="47"/>
  <c r="AR71" i="47"/>
  <c r="AS71" i="47"/>
  <c r="AT71" i="47"/>
  <c r="AU71" i="47"/>
  <c r="AO72" i="47"/>
  <c r="AP72" i="47"/>
  <c r="AQ72" i="47"/>
  <c r="AR72" i="47"/>
  <c r="AS72" i="47"/>
  <c r="AT72" i="47"/>
  <c r="AU72" i="47"/>
  <c r="AO73" i="47"/>
  <c r="AP73" i="47"/>
  <c r="AQ73" i="47"/>
  <c r="AR73" i="47"/>
  <c r="AS73" i="47"/>
  <c r="AT73" i="47"/>
  <c r="AU73" i="47"/>
  <c r="AO74" i="47"/>
  <c r="AP74" i="47"/>
  <c r="AQ74" i="47"/>
  <c r="AR74" i="47"/>
  <c r="AS74" i="47"/>
  <c r="AT74" i="47"/>
  <c r="AU74" i="47"/>
  <c r="AO75" i="47"/>
  <c r="AP75" i="47"/>
  <c r="AQ75" i="47"/>
  <c r="AR75" i="47"/>
  <c r="AS75" i="47"/>
  <c r="AT75" i="47"/>
  <c r="AU75" i="47"/>
  <c r="AO76" i="47"/>
  <c r="AP76" i="47"/>
  <c r="AQ76" i="47"/>
  <c r="AR76" i="47"/>
  <c r="AS76" i="47"/>
  <c r="AT76" i="47"/>
  <c r="AU76" i="47"/>
  <c r="AO77" i="47"/>
  <c r="AP77" i="47"/>
  <c r="AQ77" i="47"/>
  <c r="AR77" i="47"/>
  <c r="AS77" i="47"/>
  <c r="AT77" i="47"/>
  <c r="AU77" i="47"/>
  <c r="AO78" i="47"/>
  <c r="AP78" i="47"/>
  <c r="AQ78" i="47"/>
  <c r="AR78" i="47"/>
  <c r="AS78" i="47"/>
  <c r="AT78" i="47"/>
  <c r="AU78" i="47"/>
  <c r="AO79" i="47"/>
  <c r="AP79" i="47"/>
  <c r="AQ79" i="47"/>
  <c r="AR79" i="47"/>
  <c r="AS79" i="47"/>
  <c r="AT79" i="47"/>
  <c r="AU79" i="47"/>
  <c r="AU6" i="47"/>
  <c r="AT6" i="47"/>
  <c r="AS6" i="47"/>
  <c r="AR6" i="47"/>
  <c r="AQ6" i="47"/>
  <c r="AP6" i="47"/>
  <c r="AO6" i="47"/>
  <c r="I664" i="47"/>
  <c r="I670" i="47"/>
  <c r="I665" i="47"/>
  <c r="I663" i="47"/>
  <c r="I666" i="47"/>
  <c r="I667" i="47"/>
  <c r="I668" i="47"/>
  <c r="I669" i="47"/>
  <c r="U639" i="47"/>
  <c r="U638" i="47"/>
  <c r="U643" i="47"/>
  <c r="U637" i="47"/>
  <c r="U642" i="47"/>
  <c r="U636" i="47"/>
  <c r="U641" i="47"/>
  <c r="U640" i="47"/>
  <c r="AC621" i="47"/>
  <c r="AC625" i="47"/>
  <c r="AC619" i="47"/>
  <c r="AC624" i="47"/>
  <c r="AC618" i="47"/>
  <c r="AC620" i="47"/>
  <c r="AC622" i="47"/>
  <c r="AC623" i="47"/>
  <c r="M606" i="47"/>
  <c r="M600" i="47"/>
  <c r="M605" i="47"/>
  <c r="M604" i="47"/>
  <c r="M603" i="47"/>
  <c r="M602" i="47"/>
  <c r="M601" i="47"/>
  <c r="M607" i="47"/>
  <c r="Y578" i="47"/>
  <c r="Y577" i="47"/>
  <c r="Y576" i="47"/>
  <c r="Y580" i="47"/>
  <c r="Y579" i="47"/>
  <c r="Y575" i="47"/>
  <c r="Y573" i="47"/>
  <c r="Y574" i="47"/>
  <c r="AG561" i="47"/>
  <c r="AG555" i="47"/>
  <c r="AG558" i="47"/>
  <c r="AG557" i="47"/>
  <c r="AG559" i="47"/>
  <c r="AG556" i="47"/>
  <c r="AG562" i="47"/>
  <c r="AG560" i="47"/>
  <c r="Q540" i="47"/>
  <c r="Q539" i="47"/>
  <c r="Q544" i="47"/>
  <c r="Q538" i="47"/>
  <c r="Q543" i="47"/>
  <c r="Q537" i="47"/>
  <c r="Q542" i="47"/>
  <c r="Q541" i="47"/>
  <c r="AC513" i="47"/>
  <c r="AC517" i="47"/>
  <c r="AC511" i="47"/>
  <c r="AC516" i="47"/>
  <c r="AC510" i="47"/>
  <c r="AC512" i="47"/>
  <c r="AC514" i="47"/>
  <c r="AC515" i="47"/>
  <c r="M498" i="47"/>
  <c r="M492" i="47"/>
  <c r="M497" i="47"/>
  <c r="M496" i="47"/>
  <c r="M495" i="47"/>
  <c r="M494" i="47"/>
  <c r="M493" i="47"/>
  <c r="M499" i="47"/>
  <c r="AC459" i="47"/>
  <c r="AC463" i="47"/>
  <c r="AC457" i="47"/>
  <c r="AC462" i="47"/>
  <c r="AC456" i="47"/>
  <c r="AC461" i="47"/>
  <c r="AC460" i="47"/>
  <c r="AC458" i="47"/>
  <c r="M444" i="47"/>
  <c r="M438" i="47"/>
  <c r="M443" i="47"/>
  <c r="M442" i="47"/>
  <c r="M441" i="47"/>
  <c r="M440" i="47"/>
  <c r="M445" i="47"/>
  <c r="M439" i="47"/>
  <c r="Y416" i="47"/>
  <c r="Y415" i="47"/>
  <c r="Y414" i="47"/>
  <c r="Y413" i="47"/>
  <c r="Y412" i="47"/>
  <c r="Y411" i="47"/>
  <c r="Y417" i="47"/>
  <c r="Y418" i="47"/>
  <c r="AG399" i="47"/>
  <c r="AG393" i="47"/>
  <c r="AG396" i="47"/>
  <c r="AG395" i="47"/>
  <c r="AG400" i="47"/>
  <c r="AG397" i="47"/>
  <c r="AG394" i="47"/>
  <c r="AG398" i="47"/>
  <c r="Q378" i="47"/>
  <c r="Q377" i="47"/>
  <c r="Q382" i="47"/>
  <c r="Q376" i="47"/>
  <c r="Q381" i="47"/>
  <c r="Q375" i="47"/>
  <c r="Q380" i="47"/>
  <c r="Q379" i="47"/>
  <c r="AC351" i="47"/>
  <c r="AC355" i="47"/>
  <c r="AC349" i="47"/>
  <c r="AC354" i="47"/>
  <c r="AC348" i="47"/>
  <c r="AC353" i="47"/>
  <c r="AC352" i="47"/>
  <c r="AC350" i="47"/>
  <c r="M336" i="47"/>
  <c r="M330" i="47"/>
  <c r="M335" i="47"/>
  <c r="M334" i="47"/>
  <c r="M333" i="47"/>
  <c r="M332" i="47"/>
  <c r="M337" i="47"/>
  <c r="M331" i="47"/>
  <c r="Y308" i="47"/>
  <c r="Y307" i="47"/>
  <c r="Y306" i="47"/>
  <c r="Y305" i="47"/>
  <c r="Y304" i="47"/>
  <c r="Y303" i="47"/>
  <c r="Y309" i="47"/>
  <c r="Y310" i="47"/>
  <c r="I291" i="47"/>
  <c r="I286" i="47"/>
  <c r="I292" i="47"/>
  <c r="I288" i="47"/>
  <c r="I290" i="47"/>
  <c r="I285" i="47"/>
  <c r="I287" i="47"/>
  <c r="I289" i="47"/>
  <c r="Q270" i="47"/>
  <c r="Q269" i="47"/>
  <c r="Q274" i="47"/>
  <c r="Q268" i="47"/>
  <c r="Q273" i="47"/>
  <c r="Q267" i="47"/>
  <c r="Q272" i="47"/>
  <c r="Q271" i="47"/>
  <c r="AC246" i="47"/>
  <c r="AC240" i="47"/>
  <c r="AC245" i="47"/>
  <c r="AC244" i="47"/>
  <c r="AC243" i="47"/>
  <c r="AC247" i="47"/>
  <c r="AC242" i="47"/>
  <c r="AC241" i="47"/>
  <c r="M228" i="47"/>
  <c r="M222" i="47"/>
  <c r="M227" i="47"/>
  <c r="M226" i="47"/>
  <c r="M225" i="47"/>
  <c r="M224" i="47"/>
  <c r="M229" i="47"/>
  <c r="M223" i="47"/>
  <c r="U207" i="47"/>
  <c r="U206" i="47"/>
  <c r="U211" i="47"/>
  <c r="U205" i="47"/>
  <c r="U210" i="47"/>
  <c r="U204" i="47"/>
  <c r="U209" i="47"/>
  <c r="U208" i="47"/>
  <c r="AC189" i="47"/>
  <c r="AC188" i="47"/>
  <c r="AC193" i="47"/>
  <c r="AC187" i="47"/>
  <c r="AC192" i="47"/>
  <c r="AC191" i="47"/>
  <c r="AC190" i="47"/>
  <c r="AC186" i="47"/>
  <c r="M174" i="47"/>
  <c r="M168" i="47"/>
  <c r="M173" i="47"/>
  <c r="M172" i="47"/>
  <c r="M171" i="47"/>
  <c r="M170" i="47"/>
  <c r="M169" i="47"/>
  <c r="M175" i="47"/>
  <c r="Y146" i="47"/>
  <c r="Y145" i="47"/>
  <c r="Y144" i="47"/>
  <c r="Y148" i="47"/>
  <c r="Y147" i="47"/>
  <c r="Y143" i="47"/>
  <c r="Y141" i="47"/>
  <c r="Y142" i="47"/>
  <c r="AG130" i="47"/>
  <c r="AG124" i="47"/>
  <c r="AG128" i="47"/>
  <c r="AG127" i="47"/>
  <c r="AG123" i="47"/>
  <c r="AG129" i="47"/>
  <c r="AG126" i="47"/>
  <c r="AG125" i="47"/>
  <c r="M120" i="47"/>
  <c r="M114" i="47"/>
  <c r="M119" i="47"/>
  <c r="M118" i="47"/>
  <c r="M117" i="47"/>
  <c r="M116" i="47"/>
  <c r="M115" i="47"/>
  <c r="M121" i="47"/>
  <c r="Y92" i="47"/>
  <c r="Y91" i="47"/>
  <c r="Y90" i="47"/>
  <c r="Y89" i="47"/>
  <c r="Y88" i="47"/>
  <c r="Y87" i="47"/>
  <c r="Y93" i="47"/>
  <c r="Y94" i="47"/>
  <c r="Q54" i="47"/>
  <c r="Q59" i="47"/>
  <c r="Q53" i="47"/>
  <c r="Q58" i="47"/>
  <c r="Q52" i="47"/>
  <c r="Q57" i="47"/>
  <c r="Q51" i="47"/>
  <c r="Q56" i="47"/>
  <c r="Q55" i="47"/>
  <c r="N51" i="47"/>
  <c r="I17" i="47"/>
  <c r="I22" i="47"/>
  <c r="I16" i="47"/>
  <c r="I21" i="47"/>
  <c r="I20" i="47"/>
  <c r="I19" i="47"/>
  <c r="I18" i="47"/>
  <c r="I15" i="47"/>
  <c r="AG657" i="47"/>
  <c r="AG660" i="47"/>
  <c r="AG654" i="47"/>
  <c r="AG659" i="47"/>
  <c r="AG655" i="47"/>
  <c r="AG661" i="47"/>
  <c r="AG658" i="47"/>
  <c r="AG656" i="47"/>
  <c r="M648" i="47"/>
  <c r="M647" i="47"/>
  <c r="M652" i="47"/>
  <c r="M646" i="47"/>
  <c r="M651" i="47"/>
  <c r="M645" i="47"/>
  <c r="M650" i="47"/>
  <c r="M649" i="47"/>
  <c r="U633" i="47"/>
  <c r="U627" i="47"/>
  <c r="U632" i="47"/>
  <c r="U631" i="47"/>
  <c r="U630" i="47"/>
  <c r="U629" i="47"/>
  <c r="U628" i="47"/>
  <c r="U634" i="47"/>
  <c r="AC615" i="47"/>
  <c r="AC609" i="47"/>
  <c r="AC613" i="47"/>
  <c r="AC612" i="47"/>
  <c r="AC616" i="47"/>
  <c r="AC614" i="47"/>
  <c r="AC611" i="47"/>
  <c r="AC610" i="47"/>
  <c r="AG603" i="47"/>
  <c r="AG606" i="47"/>
  <c r="AG600" i="47"/>
  <c r="AG605" i="47"/>
  <c r="AG607" i="47"/>
  <c r="AG604" i="47"/>
  <c r="AG601" i="47"/>
  <c r="AG602" i="47"/>
  <c r="Q588" i="47"/>
  <c r="Q582" i="47"/>
  <c r="Q587" i="47"/>
  <c r="Q586" i="47"/>
  <c r="Q585" i="47"/>
  <c r="Q584" i="47"/>
  <c r="Q583" i="47"/>
  <c r="Q589" i="47"/>
  <c r="U579" i="47"/>
  <c r="U573" i="47"/>
  <c r="U578" i="47"/>
  <c r="U577" i="47"/>
  <c r="U576" i="47"/>
  <c r="U575" i="47"/>
  <c r="U574" i="47"/>
  <c r="U580" i="47"/>
  <c r="AC561" i="47"/>
  <c r="AC555" i="47"/>
  <c r="AC559" i="47"/>
  <c r="AC558" i="47"/>
  <c r="AC560" i="47"/>
  <c r="AC557" i="47"/>
  <c r="AC556" i="47"/>
  <c r="AC562" i="47"/>
  <c r="I550" i="47"/>
  <c r="I551" i="47"/>
  <c r="I552" i="47"/>
  <c r="I547" i="47"/>
  <c r="I553" i="47"/>
  <c r="I546" i="47"/>
  <c r="I548" i="47"/>
  <c r="I549" i="47"/>
  <c r="Q534" i="47"/>
  <c r="Q528" i="47"/>
  <c r="Q533" i="47"/>
  <c r="Q532" i="47"/>
  <c r="Q531" i="47"/>
  <c r="Q530" i="47"/>
  <c r="Q535" i="47"/>
  <c r="Q529" i="47"/>
  <c r="Y512" i="47"/>
  <c r="Y517" i="47"/>
  <c r="Y511" i="47"/>
  <c r="Y516" i="47"/>
  <c r="Y510" i="47"/>
  <c r="Y515" i="47"/>
  <c r="Y513" i="47"/>
  <c r="Y514" i="47"/>
  <c r="AG495" i="47"/>
  <c r="AG498" i="47"/>
  <c r="AG492" i="47"/>
  <c r="AG497" i="47"/>
  <c r="AG499" i="47"/>
  <c r="AG496" i="47"/>
  <c r="AG493" i="47"/>
  <c r="AG494" i="47"/>
  <c r="Q480" i="47"/>
  <c r="Q474" i="47"/>
  <c r="Q479" i="47"/>
  <c r="Q478" i="47"/>
  <c r="Q477" i="47"/>
  <c r="Q476" i="47"/>
  <c r="Q475" i="47"/>
  <c r="Q481" i="47"/>
  <c r="AC453" i="47"/>
  <c r="AC447" i="47"/>
  <c r="AC451" i="47"/>
  <c r="AC450" i="47"/>
  <c r="AC452" i="47"/>
  <c r="AC449" i="47"/>
  <c r="AC448" i="47"/>
  <c r="AC454" i="47"/>
  <c r="M432" i="47"/>
  <c r="M431" i="47"/>
  <c r="M436" i="47"/>
  <c r="M430" i="47"/>
  <c r="M435" i="47"/>
  <c r="M429" i="47"/>
  <c r="M434" i="47"/>
  <c r="M433" i="47"/>
  <c r="AC399" i="47"/>
  <c r="AC393" i="47"/>
  <c r="AC397" i="47"/>
  <c r="AC396" i="47"/>
  <c r="AC400" i="47"/>
  <c r="AC398" i="47"/>
  <c r="AC395" i="47"/>
  <c r="AC394" i="47"/>
  <c r="M378" i="47"/>
  <c r="M377" i="47"/>
  <c r="M382" i="47"/>
  <c r="M376" i="47"/>
  <c r="M381" i="47"/>
  <c r="M375" i="47"/>
  <c r="M380" i="47"/>
  <c r="M379" i="47"/>
  <c r="U363" i="47"/>
  <c r="U357" i="47"/>
  <c r="U362" i="47"/>
  <c r="U361" i="47"/>
  <c r="U360" i="47"/>
  <c r="U359" i="47"/>
  <c r="U358" i="47"/>
  <c r="U364" i="47"/>
  <c r="AG333" i="47"/>
  <c r="AG336" i="47"/>
  <c r="AG330" i="47"/>
  <c r="AG335" i="47"/>
  <c r="AG331" i="47"/>
  <c r="AG337" i="47"/>
  <c r="AG334" i="47"/>
  <c r="AG332" i="47"/>
  <c r="Q318" i="47"/>
  <c r="Q312" i="47"/>
  <c r="Q317" i="47"/>
  <c r="Q316" i="47"/>
  <c r="Q315" i="47"/>
  <c r="Q314" i="47"/>
  <c r="Q319" i="47"/>
  <c r="Q313" i="47"/>
  <c r="Y296" i="47"/>
  <c r="Y301" i="47"/>
  <c r="Y295" i="47"/>
  <c r="Y300" i="47"/>
  <c r="Y294" i="47"/>
  <c r="Y299" i="47"/>
  <c r="Y297" i="47"/>
  <c r="Y298" i="47"/>
  <c r="M270" i="47"/>
  <c r="M269" i="47"/>
  <c r="M274" i="47"/>
  <c r="M268" i="47"/>
  <c r="M273" i="47"/>
  <c r="M267" i="47"/>
  <c r="M272" i="47"/>
  <c r="M271" i="47"/>
  <c r="AC234" i="47"/>
  <c r="AC233" i="47"/>
  <c r="AC238" i="47"/>
  <c r="AC232" i="47"/>
  <c r="AC237" i="47"/>
  <c r="AC231" i="47"/>
  <c r="AC235" i="47"/>
  <c r="AC236" i="47"/>
  <c r="Q210" i="47"/>
  <c r="Q204" i="47"/>
  <c r="Q209" i="47"/>
  <c r="Q208" i="47"/>
  <c r="Q207" i="47"/>
  <c r="Q206" i="47"/>
  <c r="Q211" i="47"/>
  <c r="Q205" i="47"/>
  <c r="AC183" i="47"/>
  <c r="AC177" i="47"/>
  <c r="AC182" i="47"/>
  <c r="AC181" i="47"/>
  <c r="AC180" i="47"/>
  <c r="AC179" i="47"/>
  <c r="AC178" i="47"/>
  <c r="AC184" i="47"/>
  <c r="M162" i="47"/>
  <c r="M161" i="47"/>
  <c r="M166" i="47"/>
  <c r="M160" i="47"/>
  <c r="M165" i="47"/>
  <c r="M159" i="47"/>
  <c r="M164" i="47"/>
  <c r="M163" i="47"/>
  <c r="Y134" i="47"/>
  <c r="Y139" i="47"/>
  <c r="Y133" i="47"/>
  <c r="Y138" i="47"/>
  <c r="Y132" i="47"/>
  <c r="Y137" i="47"/>
  <c r="Y136" i="47"/>
  <c r="Y135" i="47"/>
  <c r="M108" i="47"/>
  <c r="M107" i="47"/>
  <c r="M112" i="47"/>
  <c r="M106" i="47"/>
  <c r="M111" i="47"/>
  <c r="M105" i="47"/>
  <c r="M110" i="47"/>
  <c r="M109" i="47"/>
  <c r="Y80" i="47"/>
  <c r="Y85" i="47"/>
  <c r="Y79" i="47"/>
  <c r="Y84" i="47"/>
  <c r="Y78" i="47"/>
  <c r="Y83" i="47"/>
  <c r="Y81" i="47"/>
  <c r="Y82" i="47"/>
  <c r="AG64" i="47"/>
  <c r="AG62" i="47"/>
  <c r="AG67" i="47"/>
  <c r="AG61" i="47"/>
  <c r="AG63" i="47"/>
  <c r="AG60" i="47"/>
  <c r="AG65" i="47"/>
  <c r="AG66" i="47"/>
  <c r="Q48" i="47"/>
  <c r="Q42" i="47"/>
  <c r="Q47" i="47"/>
  <c r="Q46" i="47"/>
  <c r="Q45" i="47"/>
  <c r="Q50" i="47"/>
  <c r="Q44" i="47"/>
  <c r="Q43" i="47"/>
  <c r="N42" i="47"/>
  <c r="Q49" i="47"/>
  <c r="AC21" i="47"/>
  <c r="AC15" i="47"/>
  <c r="AC20" i="47"/>
  <c r="AC19" i="47"/>
  <c r="AC22" i="47"/>
  <c r="AC18" i="47"/>
  <c r="AC16" i="47"/>
  <c r="AC17" i="47"/>
  <c r="Y668" i="47"/>
  <c r="Y667" i="47"/>
  <c r="Y666" i="47"/>
  <c r="Y665" i="47"/>
  <c r="Y664" i="47"/>
  <c r="Y663" i="47"/>
  <c r="Y669" i="47"/>
  <c r="Y670" i="47"/>
  <c r="I646" i="47"/>
  <c r="I652" i="47"/>
  <c r="I647" i="47"/>
  <c r="I645" i="47"/>
  <c r="I648" i="47"/>
  <c r="I649" i="47"/>
  <c r="I650" i="47"/>
  <c r="I651" i="47"/>
  <c r="M642" i="47"/>
  <c r="M636" i="47"/>
  <c r="M641" i="47"/>
  <c r="M640" i="47"/>
  <c r="M639" i="47"/>
  <c r="M638" i="47"/>
  <c r="M637" i="47"/>
  <c r="M643" i="47"/>
  <c r="Y614" i="47"/>
  <c r="Y613" i="47"/>
  <c r="Y612" i="47"/>
  <c r="Y616" i="47"/>
  <c r="Y615" i="47"/>
  <c r="Y611" i="47"/>
  <c r="Y609" i="47"/>
  <c r="Y610" i="47"/>
  <c r="I592" i="47"/>
  <c r="I598" i="47"/>
  <c r="I593" i="47"/>
  <c r="I591" i="47"/>
  <c r="I594" i="47"/>
  <c r="I595" i="47"/>
  <c r="I596" i="47"/>
  <c r="I597" i="47"/>
  <c r="U567" i="47"/>
  <c r="U566" i="47"/>
  <c r="U571" i="47"/>
  <c r="U565" i="47"/>
  <c r="U570" i="47"/>
  <c r="U564" i="47"/>
  <c r="U569" i="47"/>
  <c r="U568" i="47"/>
  <c r="AG543" i="47"/>
  <c r="AG537" i="47"/>
  <c r="AG540" i="47"/>
  <c r="AG539" i="47"/>
  <c r="AG544" i="47"/>
  <c r="AG541" i="47"/>
  <c r="AG538" i="47"/>
  <c r="AG542" i="47"/>
  <c r="U513" i="47"/>
  <c r="U512" i="47"/>
  <c r="U517" i="47"/>
  <c r="U511" i="47"/>
  <c r="U516" i="47"/>
  <c r="U510" i="47"/>
  <c r="U515" i="47"/>
  <c r="U514" i="47"/>
  <c r="I484" i="47"/>
  <c r="I490" i="47"/>
  <c r="I485" i="47"/>
  <c r="I483" i="47"/>
  <c r="I486" i="47"/>
  <c r="I487" i="47"/>
  <c r="I488" i="47"/>
  <c r="I489" i="47"/>
  <c r="U459" i="47"/>
  <c r="U458" i="47"/>
  <c r="U463" i="47"/>
  <c r="U457" i="47"/>
  <c r="U462" i="47"/>
  <c r="U456" i="47"/>
  <c r="U461" i="47"/>
  <c r="U460" i="47"/>
  <c r="AC441" i="47"/>
  <c r="AC445" i="47"/>
  <c r="AC439" i="47"/>
  <c r="AC444" i="47"/>
  <c r="AC438" i="47"/>
  <c r="AC440" i="47"/>
  <c r="AC442" i="47"/>
  <c r="AC443" i="47"/>
  <c r="M426" i="47"/>
  <c r="M420" i="47"/>
  <c r="M425" i="47"/>
  <c r="M424" i="47"/>
  <c r="M423" i="47"/>
  <c r="M422" i="47"/>
  <c r="M421" i="47"/>
  <c r="M427" i="47"/>
  <c r="Q414" i="47"/>
  <c r="Q413" i="47"/>
  <c r="Q418" i="47"/>
  <c r="Q412" i="47"/>
  <c r="Q417" i="47"/>
  <c r="Q411" i="47"/>
  <c r="Q416" i="47"/>
  <c r="Q415" i="47"/>
  <c r="Y398" i="47"/>
  <c r="Y397" i="47"/>
  <c r="Y396" i="47"/>
  <c r="Y400" i="47"/>
  <c r="Y399" i="47"/>
  <c r="Y395" i="47"/>
  <c r="Y393" i="47"/>
  <c r="Y394" i="47"/>
  <c r="I376" i="47"/>
  <c r="I382" i="47"/>
  <c r="I377" i="47"/>
  <c r="I375" i="47"/>
  <c r="I378" i="47"/>
  <c r="I379" i="47"/>
  <c r="I380" i="47"/>
  <c r="I381" i="47"/>
  <c r="Q360" i="47"/>
  <c r="Q359" i="47"/>
  <c r="Q364" i="47"/>
  <c r="Q358" i="47"/>
  <c r="Q363" i="47"/>
  <c r="Q357" i="47"/>
  <c r="Q362" i="47"/>
  <c r="Q361" i="47"/>
  <c r="AC333" i="47"/>
  <c r="AC337" i="47"/>
  <c r="AC331" i="47"/>
  <c r="AC336" i="47"/>
  <c r="AC330" i="47"/>
  <c r="AC332" i="47"/>
  <c r="AC334" i="47"/>
  <c r="AC335" i="47"/>
  <c r="Q306" i="47"/>
  <c r="Q305" i="47"/>
  <c r="Q310" i="47"/>
  <c r="Q304" i="47"/>
  <c r="Q309" i="47"/>
  <c r="Q303" i="47"/>
  <c r="Q308" i="47"/>
  <c r="Q307" i="47"/>
  <c r="Y290" i="47"/>
  <c r="Y289" i="47"/>
  <c r="Y288" i="47"/>
  <c r="Y292" i="47"/>
  <c r="Y291" i="47"/>
  <c r="Y287" i="47"/>
  <c r="Y285" i="47"/>
  <c r="Y286" i="47"/>
  <c r="M264" i="47"/>
  <c r="M258" i="47"/>
  <c r="M263" i="47"/>
  <c r="M262" i="47"/>
  <c r="M261" i="47"/>
  <c r="M260" i="47"/>
  <c r="M265" i="47"/>
  <c r="M259" i="47"/>
  <c r="AC228" i="47"/>
  <c r="AC222" i="47"/>
  <c r="AC227" i="47"/>
  <c r="AC226" i="47"/>
  <c r="AC225" i="47"/>
  <c r="AC229" i="47"/>
  <c r="AC224" i="47"/>
  <c r="AC223" i="47"/>
  <c r="Q198" i="47"/>
  <c r="Q197" i="47"/>
  <c r="Q202" i="47"/>
  <c r="Q196" i="47"/>
  <c r="Q201" i="47"/>
  <c r="Q195" i="47"/>
  <c r="Q200" i="47"/>
  <c r="Q199" i="47"/>
  <c r="AC171" i="47"/>
  <c r="AC170" i="47"/>
  <c r="AC175" i="47"/>
  <c r="AC169" i="47"/>
  <c r="AC168" i="47"/>
  <c r="AC174" i="47"/>
  <c r="AC172" i="47"/>
  <c r="AC173" i="47"/>
  <c r="M156" i="47"/>
  <c r="M150" i="47"/>
  <c r="M155" i="47"/>
  <c r="M154" i="47"/>
  <c r="M153" i="47"/>
  <c r="M152" i="47"/>
  <c r="M157" i="47"/>
  <c r="M151" i="47"/>
  <c r="U134" i="47"/>
  <c r="U139" i="47"/>
  <c r="U133" i="47"/>
  <c r="U138" i="47"/>
  <c r="U132" i="47"/>
  <c r="U135" i="47"/>
  <c r="U137" i="47"/>
  <c r="U136" i="47"/>
  <c r="AG112" i="47"/>
  <c r="AG106" i="47"/>
  <c r="AG110" i="47"/>
  <c r="AG109" i="47"/>
  <c r="AG111" i="47"/>
  <c r="AG108" i="47"/>
  <c r="AG107" i="47"/>
  <c r="AG105" i="47"/>
  <c r="M102" i="47"/>
  <c r="M96" i="47"/>
  <c r="M101" i="47"/>
  <c r="M100" i="47"/>
  <c r="M99" i="47"/>
  <c r="M98" i="47"/>
  <c r="M97" i="47"/>
  <c r="M103" i="47"/>
  <c r="Y74" i="47"/>
  <c r="Y73" i="47"/>
  <c r="Y72" i="47"/>
  <c r="Y76" i="47"/>
  <c r="Y75" i="47"/>
  <c r="Y71" i="47"/>
  <c r="Y69" i="47"/>
  <c r="Y70" i="47"/>
  <c r="I57" i="47"/>
  <c r="I52" i="47"/>
  <c r="I58" i="47"/>
  <c r="I54" i="47"/>
  <c r="I53" i="47"/>
  <c r="I55" i="47"/>
  <c r="I56" i="47"/>
  <c r="I51" i="47"/>
  <c r="U32" i="47"/>
  <c r="U26" i="47"/>
  <c r="U31" i="47"/>
  <c r="U25" i="47"/>
  <c r="U30" i="47"/>
  <c r="U24" i="47"/>
  <c r="U27" i="47"/>
  <c r="U29" i="47"/>
  <c r="U28" i="47"/>
  <c r="R24" i="47"/>
  <c r="Y14" i="47"/>
  <c r="Y12" i="47"/>
  <c r="Y9" i="47"/>
  <c r="Y8" i="47"/>
  <c r="Y7" i="47"/>
  <c r="Y13" i="47"/>
  <c r="Y6" i="47"/>
  <c r="Y10" i="47"/>
  <c r="Y11" i="47"/>
  <c r="U669" i="47"/>
  <c r="U663" i="47"/>
  <c r="U668" i="47"/>
  <c r="U667" i="47"/>
  <c r="U666" i="47"/>
  <c r="U665" i="47"/>
  <c r="U664" i="47"/>
  <c r="U670" i="47"/>
  <c r="Y656" i="47"/>
  <c r="Y661" i="47"/>
  <c r="Y655" i="47"/>
  <c r="Y660" i="47"/>
  <c r="Y654" i="47"/>
  <c r="Y659" i="47"/>
  <c r="Y657" i="47"/>
  <c r="Y658" i="47"/>
  <c r="AC651" i="47"/>
  <c r="AC645" i="47"/>
  <c r="AC649" i="47"/>
  <c r="AC648" i="47"/>
  <c r="AC652" i="47"/>
  <c r="AC650" i="47"/>
  <c r="AC647" i="47"/>
  <c r="AC646" i="47"/>
  <c r="AG639" i="47"/>
  <c r="AG642" i="47"/>
  <c r="AG636" i="47"/>
  <c r="AG641" i="47"/>
  <c r="AG643" i="47"/>
  <c r="AG640" i="47"/>
  <c r="AG637" i="47"/>
  <c r="AG638" i="47"/>
  <c r="I640" i="47"/>
  <c r="I641" i="47"/>
  <c r="I642" i="47"/>
  <c r="I637" i="47"/>
  <c r="I643" i="47"/>
  <c r="I636" i="47"/>
  <c r="I638" i="47"/>
  <c r="I639" i="47"/>
  <c r="M630" i="47"/>
  <c r="M629" i="47"/>
  <c r="M634" i="47"/>
  <c r="M628" i="47"/>
  <c r="M633" i="47"/>
  <c r="M627" i="47"/>
  <c r="M632" i="47"/>
  <c r="M631" i="47"/>
  <c r="Q624" i="47"/>
  <c r="Q618" i="47"/>
  <c r="Q623" i="47"/>
  <c r="Q622" i="47"/>
  <c r="Q621" i="47"/>
  <c r="Q620" i="47"/>
  <c r="Q619" i="47"/>
  <c r="Q625" i="47"/>
  <c r="U615" i="47"/>
  <c r="U609" i="47"/>
  <c r="U614" i="47"/>
  <c r="U613" i="47"/>
  <c r="U612" i="47"/>
  <c r="U611" i="47"/>
  <c r="U610" i="47"/>
  <c r="U616" i="47"/>
  <c r="Y602" i="47"/>
  <c r="Y607" i="47"/>
  <c r="Y601" i="47"/>
  <c r="Y606" i="47"/>
  <c r="Y600" i="47"/>
  <c r="Y605" i="47"/>
  <c r="Y604" i="47"/>
  <c r="Y603" i="47"/>
  <c r="AC597" i="47"/>
  <c r="AC591" i="47"/>
  <c r="AC595" i="47"/>
  <c r="AC594" i="47"/>
  <c r="AC596" i="47"/>
  <c r="AC593" i="47"/>
  <c r="AC592" i="47"/>
  <c r="AC598" i="47"/>
  <c r="AG585" i="47"/>
  <c r="AG588" i="47"/>
  <c r="AG582" i="47"/>
  <c r="AG587" i="47"/>
  <c r="AG583" i="47"/>
  <c r="AG589" i="47"/>
  <c r="AG586" i="47"/>
  <c r="AG584" i="47"/>
  <c r="I586" i="47"/>
  <c r="I587" i="47"/>
  <c r="I588" i="47"/>
  <c r="I583" i="47"/>
  <c r="I589" i="47"/>
  <c r="I582" i="47"/>
  <c r="I584" i="47"/>
  <c r="I585" i="47"/>
  <c r="M576" i="47"/>
  <c r="M575" i="47"/>
  <c r="M580" i="47"/>
  <c r="M574" i="47"/>
  <c r="M579" i="47"/>
  <c r="M573" i="47"/>
  <c r="M578" i="47"/>
  <c r="M577" i="47"/>
  <c r="Q570" i="47"/>
  <c r="Q564" i="47"/>
  <c r="Q569" i="47"/>
  <c r="Q568" i="47"/>
  <c r="Q567" i="47"/>
  <c r="Q566" i="47"/>
  <c r="Q571" i="47"/>
  <c r="Q565" i="47"/>
  <c r="U561" i="47"/>
  <c r="U555" i="47"/>
  <c r="U560" i="47"/>
  <c r="U559" i="47"/>
  <c r="U558" i="47"/>
  <c r="U557" i="47"/>
  <c r="U556" i="47"/>
  <c r="U562" i="47"/>
  <c r="Y548" i="47"/>
  <c r="Y553" i="47"/>
  <c r="Y547" i="47"/>
  <c r="Y552" i="47"/>
  <c r="Y546" i="47"/>
  <c r="Y551" i="47"/>
  <c r="Y549" i="47"/>
  <c r="Y550" i="47"/>
  <c r="AC543" i="47"/>
  <c r="AC537" i="47"/>
  <c r="AC541" i="47"/>
  <c r="AC540" i="47"/>
  <c r="AC544" i="47"/>
  <c r="AC542" i="47"/>
  <c r="AC539" i="47"/>
  <c r="AC538" i="47"/>
  <c r="AG531" i="47"/>
  <c r="AG534" i="47"/>
  <c r="AG528" i="47"/>
  <c r="AG533" i="47"/>
  <c r="AG535" i="47"/>
  <c r="AG532" i="47"/>
  <c r="AG529" i="47"/>
  <c r="AG530" i="47"/>
  <c r="I532" i="47"/>
  <c r="I533" i="47"/>
  <c r="I534" i="47"/>
  <c r="I529" i="47"/>
  <c r="I535" i="47"/>
  <c r="I528" i="47"/>
  <c r="I530" i="47"/>
  <c r="I531" i="47"/>
  <c r="M522" i="47"/>
  <c r="M521" i="47"/>
  <c r="M526" i="47"/>
  <c r="M520" i="47"/>
  <c r="M525" i="47"/>
  <c r="M519" i="47"/>
  <c r="M524" i="47"/>
  <c r="M523" i="47"/>
  <c r="Q516" i="47"/>
  <c r="Q510" i="47"/>
  <c r="Q515" i="47"/>
  <c r="Q514" i="47"/>
  <c r="Q513" i="47"/>
  <c r="Q512" i="47"/>
  <c r="Q511" i="47"/>
  <c r="Q517" i="47"/>
  <c r="U507" i="47"/>
  <c r="U501" i="47"/>
  <c r="U506" i="47"/>
  <c r="U505" i="47"/>
  <c r="U504" i="47"/>
  <c r="U503" i="47"/>
  <c r="U502" i="47"/>
  <c r="U508" i="47"/>
  <c r="Y494" i="47"/>
  <c r="Y499" i="47"/>
  <c r="Y493" i="47"/>
  <c r="Y498" i="47"/>
  <c r="Y492" i="47"/>
  <c r="Y497" i="47"/>
  <c r="Y496" i="47"/>
  <c r="Y495" i="47"/>
  <c r="AC489" i="47"/>
  <c r="AC483" i="47"/>
  <c r="AC487" i="47"/>
  <c r="AC486" i="47"/>
  <c r="AC488" i="47"/>
  <c r="AC485" i="47"/>
  <c r="AC484" i="47"/>
  <c r="AC490" i="47"/>
  <c r="AG477" i="47"/>
  <c r="AG480" i="47"/>
  <c r="AG474" i="47"/>
  <c r="AG479" i="47"/>
  <c r="AG475" i="47"/>
  <c r="AG481" i="47"/>
  <c r="AG478" i="47"/>
  <c r="AG476" i="47"/>
  <c r="I478" i="47"/>
  <c r="I479" i="47"/>
  <c r="I480" i="47"/>
  <c r="I475" i="47"/>
  <c r="I481" i="47"/>
  <c r="I474" i="47"/>
  <c r="I476" i="47"/>
  <c r="I477" i="47"/>
  <c r="M468" i="47"/>
  <c r="M467" i="47"/>
  <c r="M472" i="47"/>
  <c r="M466" i="47"/>
  <c r="M471" i="47"/>
  <c r="M465" i="47"/>
  <c r="M470" i="47"/>
  <c r="M469" i="47"/>
  <c r="Q462" i="47"/>
  <c r="Q456" i="47"/>
  <c r="Q461" i="47"/>
  <c r="Q460" i="47"/>
  <c r="Q459" i="47"/>
  <c r="Q458" i="47"/>
  <c r="Q463" i="47"/>
  <c r="Q457" i="47"/>
  <c r="U453" i="47"/>
  <c r="U447" i="47"/>
  <c r="U452" i="47"/>
  <c r="U451" i="47"/>
  <c r="U450" i="47"/>
  <c r="U449" i="47"/>
  <c r="U448" i="47"/>
  <c r="U454" i="47"/>
  <c r="Y440" i="47"/>
  <c r="Y445" i="47"/>
  <c r="Y439" i="47"/>
  <c r="Y444" i="47"/>
  <c r="Y438" i="47"/>
  <c r="Y443" i="47"/>
  <c r="Y441" i="47"/>
  <c r="Y442" i="47"/>
  <c r="AC435" i="47"/>
  <c r="AC429" i="47"/>
  <c r="AC433" i="47"/>
  <c r="AC432" i="47"/>
  <c r="AC436" i="47"/>
  <c r="AC434" i="47"/>
  <c r="AC431" i="47"/>
  <c r="AC430" i="47"/>
  <c r="AG423" i="47"/>
  <c r="AG426" i="47"/>
  <c r="AG420" i="47"/>
  <c r="AG425" i="47"/>
  <c r="AG427" i="47"/>
  <c r="AG424" i="47"/>
  <c r="AG421" i="47"/>
  <c r="AG422" i="47"/>
  <c r="I424" i="47"/>
  <c r="I425" i="47"/>
  <c r="I426" i="47"/>
  <c r="I421" i="47"/>
  <c r="I427" i="47"/>
  <c r="I420" i="47"/>
  <c r="I422" i="47"/>
  <c r="I423" i="47"/>
  <c r="M414" i="47"/>
  <c r="M413" i="47"/>
  <c r="M418" i="47"/>
  <c r="M412" i="47"/>
  <c r="M417" i="47"/>
  <c r="M411" i="47"/>
  <c r="M416" i="47"/>
  <c r="M415" i="47"/>
  <c r="Q408" i="47"/>
  <c r="Q402" i="47"/>
  <c r="Q407" i="47"/>
  <c r="Q406" i="47"/>
  <c r="Q405" i="47"/>
  <c r="Q404" i="47"/>
  <c r="Q403" i="47"/>
  <c r="Q409" i="47"/>
  <c r="U399" i="47"/>
  <c r="U393" i="47"/>
  <c r="U398" i="47"/>
  <c r="U397" i="47"/>
  <c r="U396" i="47"/>
  <c r="U395" i="47"/>
  <c r="U394" i="47"/>
  <c r="U400" i="47"/>
  <c r="Y386" i="47"/>
  <c r="Y391" i="47"/>
  <c r="Y385" i="47"/>
  <c r="Y390" i="47"/>
  <c r="Y384" i="47"/>
  <c r="Y389" i="47"/>
  <c r="Y388" i="47"/>
  <c r="Y387" i="47"/>
  <c r="AC381" i="47"/>
  <c r="AC375" i="47"/>
  <c r="AC379" i="47"/>
  <c r="AC378" i="47"/>
  <c r="AC380" i="47"/>
  <c r="AC377" i="47"/>
  <c r="AC376" i="47"/>
  <c r="AC382" i="47"/>
  <c r="AG369" i="47"/>
  <c r="AG372" i="47"/>
  <c r="AG366" i="47"/>
  <c r="AG371" i="47"/>
  <c r="AG367" i="47"/>
  <c r="AG373" i="47"/>
  <c r="AG370" i="47"/>
  <c r="AG368" i="47"/>
  <c r="I370" i="47"/>
  <c r="I371" i="47"/>
  <c r="I372" i="47"/>
  <c r="I367" i="47"/>
  <c r="I373" i="47"/>
  <c r="I366" i="47"/>
  <c r="I368" i="47"/>
  <c r="I369" i="47"/>
  <c r="M360" i="47"/>
  <c r="M359" i="47"/>
  <c r="M364" i="47"/>
  <c r="M358" i="47"/>
  <c r="M363" i="47"/>
  <c r="M357" i="47"/>
  <c r="M362" i="47"/>
  <c r="M361" i="47"/>
  <c r="Q354" i="47"/>
  <c r="Q348" i="47"/>
  <c r="Q353" i="47"/>
  <c r="Q352" i="47"/>
  <c r="Q351" i="47"/>
  <c r="Q350" i="47"/>
  <c r="Q355" i="47"/>
  <c r="Q349" i="47"/>
  <c r="U345" i="47"/>
  <c r="U339" i="47"/>
  <c r="U344" i="47"/>
  <c r="U343" i="47"/>
  <c r="U342" i="47"/>
  <c r="U341" i="47"/>
  <c r="U340" i="47"/>
  <c r="U346" i="47"/>
  <c r="Y332" i="47"/>
  <c r="Y337" i="47"/>
  <c r="Y331" i="47"/>
  <c r="Y336" i="47"/>
  <c r="Y330" i="47"/>
  <c r="Y335" i="47"/>
  <c r="Y333" i="47"/>
  <c r="Y334" i="47"/>
  <c r="AC327" i="47"/>
  <c r="AC321" i="47"/>
  <c r="AC325" i="47"/>
  <c r="AC324" i="47"/>
  <c r="AC328" i="47"/>
  <c r="AC326" i="47"/>
  <c r="AC323" i="47"/>
  <c r="AC322" i="47"/>
  <c r="AG315" i="47"/>
  <c r="AG318" i="47"/>
  <c r="AG312" i="47"/>
  <c r="AG317" i="47"/>
  <c r="AG319" i="47"/>
  <c r="AG316" i="47"/>
  <c r="AG313" i="47"/>
  <c r="AG314" i="47"/>
  <c r="I313" i="47"/>
  <c r="I319" i="47"/>
  <c r="I314" i="47"/>
  <c r="I312" i="47"/>
  <c r="I315" i="47"/>
  <c r="I316" i="47"/>
  <c r="I317" i="47"/>
  <c r="I318" i="47"/>
  <c r="M306" i="47"/>
  <c r="M305" i="47"/>
  <c r="M310" i="47"/>
  <c r="M304" i="47"/>
  <c r="M309" i="47"/>
  <c r="M303" i="47"/>
  <c r="M308" i="47"/>
  <c r="M307" i="47"/>
  <c r="Q300" i="47"/>
  <c r="Q294" i="47"/>
  <c r="Q299" i="47"/>
  <c r="Q298" i="47"/>
  <c r="Q297" i="47"/>
  <c r="Q296" i="47"/>
  <c r="Q295" i="47"/>
  <c r="Q301" i="47"/>
  <c r="U291" i="47"/>
  <c r="U285" i="47"/>
  <c r="U290" i="47"/>
  <c r="U289" i="47"/>
  <c r="U288" i="47"/>
  <c r="U287" i="47"/>
  <c r="U286" i="47"/>
  <c r="U292" i="47"/>
  <c r="Y278" i="47"/>
  <c r="Y283" i="47"/>
  <c r="Y277" i="47"/>
  <c r="Y282" i="47"/>
  <c r="Y276" i="47"/>
  <c r="Y281" i="47"/>
  <c r="Y280" i="47"/>
  <c r="Y279" i="47"/>
  <c r="AC270" i="47"/>
  <c r="AC269" i="47"/>
  <c r="AC274" i="47"/>
  <c r="AC268" i="47"/>
  <c r="AC273" i="47"/>
  <c r="AC267" i="47"/>
  <c r="AC271" i="47"/>
  <c r="AC272" i="47"/>
  <c r="AG261" i="47"/>
  <c r="AG264" i="47"/>
  <c r="AG258" i="47"/>
  <c r="AG263" i="47"/>
  <c r="AG259" i="47"/>
  <c r="AG265" i="47"/>
  <c r="AG262" i="47"/>
  <c r="AG260" i="47"/>
  <c r="I261" i="47"/>
  <c r="I262" i="47"/>
  <c r="I264" i="47"/>
  <c r="I260" i="47"/>
  <c r="I263" i="47"/>
  <c r="I265" i="47"/>
  <c r="I258" i="47"/>
  <c r="I259" i="47"/>
  <c r="M252" i="47"/>
  <c r="M251" i="47"/>
  <c r="M256" i="47"/>
  <c r="M250" i="47"/>
  <c r="M255" i="47"/>
  <c r="M249" i="47"/>
  <c r="M254" i="47"/>
  <c r="M253" i="47"/>
  <c r="Q246" i="47"/>
  <c r="Q240" i="47"/>
  <c r="Q245" i="47"/>
  <c r="Q244" i="47"/>
  <c r="Q243" i="47"/>
  <c r="Q242" i="47"/>
  <c r="Q247" i="47"/>
  <c r="Q241" i="47"/>
  <c r="U237" i="47"/>
  <c r="U231" i="47"/>
  <c r="U236" i="47"/>
  <c r="U235" i="47"/>
  <c r="U234" i="47"/>
  <c r="U233" i="47"/>
  <c r="U232" i="47"/>
  <c r="U238" i="47"/>
  <c r="Y224" i="47"/>
  <c r="Y229" i="47"/>
  <c r="Y223" i="47"/>
  <c r="Y228" i="47"/>
  <c r="Y222" i="47"/>
  <c r="Y227" i="47"/>
  <c r="Y225" i="47"/>
  <c r="Y226" i="47"/>
  <c r="AC216" i="47"/>
  <c r="AC215" i="47"/>
  <c r="AC220" i="47"/>
  <c r="AC214" i="47"/>
  <c r="AC219" i="47"/>
  <c r="AC213" i="47"/>
  <c r="AC217" i="47"/>
  <c r="AC218" i="47"/>
  <c r="AG207" i="47"/>
  <c r="AG210" i="47"/>
  <c r="AG204" i="47"/>
  <c r="AG209" i="47"/>
  <c r="AG208" i="47"/>
  <c r="AG205" i="47"/>
  <c r="AG206" i="47"/>
  <c r="AG211" i="47"/>
  <c r="I207" i="47"/>
  <c r="I208" i="47"/>
  <c r="I210" i="47"/>
  <c r="I204" i="47"/>
  <c r="I205" i="47"/>
  <c r="I206" i="47"/>
  <c r="I209" i="47"/>
  <c r="I211" i="47"/>
  <c r="M198" i="47"/>
  <c r="M197" i="47"/>
  <c r="M202" i="47"/>
  <c r="M196" i="47"/>
  <c r="M201" i="47"/>
  <c r="M195" i="47"/>
  <c r="M200" i="47"/>
  <c r="M199" i="47"/>
  <c r="Q192" i="47"/>
  <c r="Q186" i="47"/>
  <c r="Q191" i="47"/>
  <c r="Q190" i="47"/>
  <c r="Q189" i="47"/>
  <c r="Q188" i="47"/>
  <c r="Q187" i="47"/>
  <c r="Q193" i="47"/>
  <c r="U183" i="47"/>
  <c r="U177" i="47"/>
  <c r="U182" i="47"/>
  <c r="U181" i="47"/>
  <c r="U180" i="47"/>
  <c r="U179" i="47"/>
  <c r="U178" i="47"/>
  <c r="U184" i="47"/>
  <c r="Y170" i="47"/>
  <c r="Y175" i="47"/>
  <c r="Y169" i="47"/>
  <c r="Y174" i="47"/>
  <c r="Y168" i="47"/>
  <c r="Y173" i="47"/>
  <c r="Y172" i="47"/>
  <c r="Y171" i="47"/>
  <c r="Z159" i="47"/>
  <c r="AC165" i="47"/>
  <c r="AC159" i="47"/>
  <c r="AC164" i="47"/>
  <c r="AC163" i="47"/>
  <c r="AC166" i="47"/>
  <c r="AC162" i="47"/>
  <c r="AC160" i="47"/>
  <c r="AC161" i="47"/>
  <c r="AG154" i="47"/>
  <c r="AG152" i="47"/>
  <c r="AG157" i="47"/>
  <c r="AG151" i="47"/>
  <c r="AG156" i="47"/>
  <c r="AG155" i="47"/>
  <c r="AG153" i="47"/>
  <c r="AG150" i="47"/>
  <c r="I153" i="47"/>
  <c r="I154" i="47"/>
  <c r="I156" i="47"/>
  <c r="I152" i="47"/>
  <c r="I155" i="47"/>
  <c r="I157" i="47"/>
  <c r="I150" i="47"/>
  <c r="I151" i="47"/>
  <c r="M144" i="47"/>
  <c r="M143" i="47"/>
  <c r="M148" i="47"/>
  <c r="M142" i="47"/>
  <c r="M147" i="47"/>
  <c r="M141" i="47"/>
  <c r="M146" i="47"/>
  <c r="M145" i="47"/>
  <c r="Q138" i="47"/>
  <c r="Q132" i="47"/>
  <c r="Q137" i="47"/>
  <c r="Q136" i="47"/>
  <c r="Q135" i="47"/>
  <c r="Q134" i="47"/>
  <c r="Q139" i="47"/>
  <c r="Q133" i="47"/>
  <c r="U128" i="47"/>
  <c r="U127" i="47"/>
  <c r="U126" i="47"/>
  <c r="U123" i="47"/>
  <c r="U130" i="47"/>
  <c r="U129" i="47"/>
  <c r="U125" i="47"/>
  <c r="U124" i="47"/>
  <c r="Y116" i="47"/>
  <c r="Y121" i="47"/>
  <c r="Y115" i="47"/>
  <c r="Y120" i="47"/>
  <c r="Y114" i="47"/>
  <c r="Y119" i="47"/>
  <c r="Y117" i="47"/>
  <c r="Y118" i="47"/>
  <c r="AC111" i="47"/>
  <c r="AC105" i="47"/>
  <c r="AC110" i="47"/>
  <c r="AC109" i="47"/>
  <c r="AC108" i="47"/>
  <c r="AC107" i="47"/>
  <c r="AC106" i="47"/>
  <c r="AC112" i="47"/>
  <c r="AG100" i="47"/>
  <c r="AG98" i="47"/>
  <c r="AG103" i="47"/>
  <c r="AG97" i="47"/>
  <c r="AG99" i="47"/>
  <c r="AG96" i="47"/>
  <c r="AG101" i="47"/>
  <c r="AG102" i="47"/>
  <c r="I99" i="47"/>
  <c r="I100" i="47"/>
  <c r="I102" i="47"/>
  <c r="I96" i="47"/>
  <c r="I97" i="47"/>
  <c r="I98" i="47"/>
  <c r="I101" i="47"/>
  <c r="I103" i="47"/>
  <c r="M90" i="47"/>
  <c r="M89" i="47"/>
  <c r="M94" i="47"/>
  <c r="M88" i="47"/>
  <c r="M93" i="47"/>
  <c r="M87" i="47"/>
  <c r="M92" i="47"/>
  <c r="M91" i="47"/>
  <c r="Q84" i="47"/>
  <c r="Q78" i="47"/>
  <c r="Q83" i="47"/>
  <c r="Q82" i="47"/>
  <c r="Q81" i="47"/>
  <c r="Q80" i="47"/>
  <c r="Q79" i="47"/>
  <c r="Q85" i="47"/>
  <c r="U74" i="47"/>
  <c r="U73" i="47"/>
  <c r="U72" i="47"/>
  <c r="U75" i="47"/>
  <c r="U71" i="47"/>
  <c r="U70" i="47"/>
  <c r="U69" i="47"/>
  <c r="U76" i="47"/>
  <c r="Y62" i="47"/>
  <c r="Y67" i="47"/>
  <c r="Y61" i="47"/>
  <c r="Y66" i="47"/>
  <c r="Y60" i="47"/>
  <c r="Y65" i="47"/>
  <c r="Y64" i="47"/>
  <c r="Y63" i="47"/>
  <c r="AC57" i="47"/>
  <c r="AC51" i="47"/>
  <c r="AC56" i="47"/>
  <c r="AC55" i="47"/>
  <c r="AC58" i="47"/>
  <c r="AC54" i="47"/>
  <c r="AC52" i="47"/>
  <c r="AC53" i="47"/>
  <c r="Z51" i="47"/>
  <c r="AG46" i="47"/>
  <c r="AG44" i="47"/>
  <c r="AG49" i="47"/>
  <c r="AG43" i="47"/>
  <c r="AG48" i="47"/>
  <c r="AG47" i="47"/>
  <c r="AG45" i="47"/>
  <c r="AG42" i="47"/>
  <c r="I45" i="47"/>
  <c r="I46" i="47"/>
  <c r="I48" i="47"/>
  <c r="I44" i="47"/>
  <c r="I47" i="47"/>
  <c r="I49" i="47"/>
  <c r="I42" i="47"/>
  <c r="I43" i="47"/>
  <c r="M36" i="47"/>
  <c r="M41" i="47"/>
  <c r="M35" i="47"/>
  <c r="M40" i="47"/>
  <c r="M34" i="47"/>
  <c r="M39" i="47"/>
  <c r="M33" i="47"/>
  <c r="M38" i="47"/>
  <c r="J33" i="47"/>
  <c r="M37" i="47"/>
  <c r="Q30" i="47"/>
  <c r="Q24" i="47"/>
  <c r="Q29" i="47"/>
  <c r="Q28" i="47"/>
  <c r="Q27" i="47"/>
  <c r="Q32" i="47"/>
  <c r="Q26" i="47"/>
  <c r="Q31" i="47"/>
  <c r="N24" i="47"/>
  <c r="Q25" i="47"/>
  <c r="U20" i="47"/>
  <c r="U19" i="47"/>
  <c r="U18" i="47"/>
  <c r="U15" i="47"/>
  <c r="U22" i="47"/>
  <c r="U21" i="47"/>
  <c r="U17" i="47"/>
  <c r="U16" i="47"/>
  <c r="AG669" i="47"/>
  <c r="AG663" i="47"/>
  <c r="AG666" i="47"/>
  <c r="AG665" i="47"/>
  <c r="AG667" i="47"/>
  <c r="AG664" i="47"/>
  <c r="AG670" i="47"/>
  <c r="AG668" i="47"/>
  <c r="Q648" i="47"/>
  <c r="Q647" i="47"/>
  <c r="Q652" i="47"/>
  <c r="Q646" i="47"/>
  <c r="Q651" i="47"/>
  <c r="Q645" i="47"/>
  <c r="Q650" i="47"/>
  <c r="Q649" i="47"/>
  <c r="AG615" i="47"/>
  <c r="AG609" i="47"/>
  <c r="AG612" i="47"/>
  <c r="AG611" i="47"/>
  <c r="AG616" i="47"/>
  <c r="AG613" i="47"/>
  <c r="AG610" i="47"/>
  <c r="AG614" i="47"/>
  <c r="U585" i="47"/>
  <c r="U584" i="47"/>
  <c r="U589" i="47"/>
  <c r="U583" i="47"/>
  <c r="U588" i="47"/>
  <c r="U582" i="47"/>
  <c r="U587" i="47"/>
  <c r="U586" i="47"/>
  <c r="I556" i="47"/>
  <c r="I562" i="47"/>
  <c r="I557" i="47"/>
  <c r="I555" i="47"/>
  <c r="I558" i="47"/>
  <c r="I559" i="47"/>
  <c r="I560" i="47"/>
  <c r="I561" i="47"/>
  <c r="Y524" i="47"/>
  <c r="Y523" i="47"/>
  <c r="Y522" i="47"/>
  <c r="Y521" i="47"/>
  <c r="Y520" i="47"/>
  <c r="Y519" i="47"/>
  <c r="Y525" i="47"/>
  <c r="Y526" i="47"/>
  <c r="I502" i="47"/>
  <c r="I508" i="47"/>
  <c r="I503" i="47"/>
  <c r="I501" i="47"/>
  <c r="I504" i="47"/>
  <c r="I505" i="47"/>
  <c r="I506" i="47"/>
  <c r="I507" i="47"/>
  <c r="U477" i="47"/>
  <c r="U476" i="47"/>
  <c r="U481" i="47"/>
  <c r="U475" i="47"/>
  <c r="U480" i="47"/>
  <c r="U474" i="47"/>
  <c r="U479" i="47"/>
  <c r="U478" i="47"/>
  <c r="AG453" i="47"/>
  <c r="AG447" i="47"/>
  <c r="AG450" i="47"/>
  <c r="AG449" i="47"/>
  <c r="AG451" i="47"/>
  <c r="AG448" i="47"/>
  <c r="AG454" i="47"/>
  <c r="AG452" i="47"/>
  <c r="Q432" i="47"/>
  <c r="Q431" i="47"/>
  <c r="Q436" i="47"/>
  <c r="Q430" i="47"/>
  <c r="Q435" i="47"/>
  <c r="Q429" i="47"/>
  <c r="Q434" i="47"/>
  <c r="Q433" i="47"/>
  <c r="I394" i="47"/>
  <c r="I400" i="47"/>
  <c r="I395" i="47"/>
  <c r="I393" i="47"/>
  <c r="I396" i="47"/>
  <c r="I397" i="47"/>
  <c r="I398" i="47"/>
  <c r="I399" i="47"/>
  <c r="U369" i="47"/>
  <c r="U368" i="47"/>
  <c r="U373" i="47"/>
  <c r="U367" i="47"/>
  <c r="U372" i="47"/>
  <c r="U366" i="47"/>
  <c r="U371" i="47"/>
  <c r="U370" i="47"/>
  <c r="AG345" i="47"/>
  <c r="AG339" i="47"/>
  <c r="AG342" i="47"/>
  <c r="AG341" i="47"/>
  <c r="AG343" i="47"/>
  <c r="AG340" i="47"/>
  <c r="AG346" i="47"/>
  <c r="AG344" i="47"/>
  <c r="Q324" i="47"/>
  <c r="Q323" i="47"/>
  <c r="Q328" i="47"/>
  <c r="Q322" i="47"/>
  <c r="Q327" i="47"/>
  <c r="Q321" i="47"/>
  <c r="Q326" i="47"/>
  <c r="Q325" i="47"/>
  <c r="AC297" i="47"/>
  <c r="AC301" i="47"/>
  <c r="AC295" i="47"/>
  <c r="AC300" i="47"/>
  <c r="AC294" i="47"/>
  <c r="AC296" i="47"/>
  <c r="AC298" i="47"/>
  <c r="AC299" i="47"/>
  <c r="M282" i="47"/>
  <c r="M276" i="47"/>
  <c r="M281" i="47"/>
  <c r="M280" i="47"/>
  <c r="M279" i="47"/>
  <c r="M278" i="47"/>
  <c r="M277" i="47"/>
  <c r="M283" i="47"/>
  <c r="Y254" i="47"/>
  <c r="Y253" i="47"/>
  <c r="Y252" i="47"/>
  <c r="Y256" i="47"/>
  <c r="Y255" i="47"/>
  <c r="Y251" i="47"/>
  <c r="Y249" i="47"/>
  <c r="Y250" i="47"/>
  <c r="AG237" i="47"/>
  <c r="AG231" i="47"/>
  <c r="AG234" i="47"/>
  <c r="AG233" i="47"/>
  <c r="AG232" i="47"/>
  <c r="AG238" i="47"/>
  <c r="AG236" i="47"/>
  <c r="AG235" i="47"/>
  <c r="Q216" i="47"/>
  <c r="Q215" i="47"/>
  <c r="Q220" i="47"/>
  <c r="Q214" i="47"/>
  <c r="Q219" i="47"/>
  <c r="Q213" i="47"/>
  <c r="Q218" i="47"/>
  <c r="Q217" i="47"/>
  <c r="AG183" i="47"/>
  <c r="AG177" i="47"/>
  <c r="AG180" i="47"/>
  <c r="AG179" i="47"/>
  <c r="AG184" i="47"/>
  <c r="AG181" i="47"/>
  <c r="AG178" i="47"/>
  <c r="AG182" i="47"/>
  <c r="Q162" i="47"/>
  <c r="Q161" i="47"/>
  <c r="Q166" i="47"/>
  <c r="Q160" i="47"/>
  <c r="Q165" i="47"/>
  <c r="Q159" i="47"/>
  <c r="Q164" i="47"/>
  <c r="Q163" i="47"/>
  <c r="AC135" i="47"/>
  <c r="AC134" i="47"/>
  <c r="AC139" i="47"/>
  <c r="AC133" i="47"/>
  <c r="AC132" i="47"/>
  <c r="AC138" i="47"/>
  <c r="AC136" i="47"/>
  <c r="AC137" i="47"/>
  <c r="Q108" i="47"/>
  <c r="Q107" i="47"/>
  <c r="Q112" i="47"/>
  <c r="Q106" i="47"/>
  <c r="Q111" i="47"/>
  <c r="Q105" i="47"/>
  <c r="Q110" i="47"/>
  <c r="Q109" i="47"/>
  <c r="AG76" i="47"/>
  <c r="AG70" i="47"/>
  <c r="AG74" i="47"/>
  <c r="AG73" i="47"/>
  <c r="AG75" i="47"/>
  <c r="AG72" i="47"/>
  <c r="AG71" i="47"/>
  <c r="AG69" i="47"/>
  <c r="U50" i="47"/>
  <c r="U44" i="47"/>
  <c r="U49" i="47"/>
  <c r="U43" i="47"/>
  <c r="U48" i="47"/>
  <c r="U42" i="47"/>
  <c r="U47" i="47"/>
  <c r="U46" i="47"/>
  <c r="U45" i="47"/>
  <c r="R42" i="47"/>
  <c r="AG22" i="47"/>
  <c r="AG16" i="47"/>
  <c r="AG20" i="47"/>
  <c r="AG19" i="47"/>
  <c r="AG15" i="47"/>
  <c r="AG21" i="47"/>
  <c r="AG18" i="47"/>
  <c r="AG17" i="47"/>
  <c r="AC669" i="47"/>
  <c r="AC663" i="47"/>
  <c r="AC667" i="47"/>
  <c r="AC666" i="47"/>
  <c r="AC668" i="47"/>
  <c r="AC665" i="47"/>
  <c r="AC664" i="47"/>
  <c r="AC670" i="47"/>
  <c r="Q642" i="47"/>
  <c r="Q636" i="47"/>
  <c r="Q641" i="47"/>
  <c r="Q640" i="47"/>
  <c r="Q639" i="47"/>
  <c r="Q638" i="47"/>
  <c r="Q643" i="47"/>
  <c r="Q637" i="47"/>
  <c r="I604" i="47"/>
  <c r="I605" i="47"/>
  <c r="I606" i="47"/>
  <c r="I601" i="47"/>
  <c r="I607" i="47"/>
  <c r="I600" i="47"/>
  <c r="I602" i="47"/>
  <c r="I603" i="47"/>
  <c r="Y566" i="47"/>
  <c r="Y571" i="47"/>
  <c r="Y565" i="47"/>
  <c r="Y570" i="47"/>
  <c r="Y564" i="47"/>
  <c r="Y569" i="47"/>
  <c r="Y568" i="47"/>
  <c r="Y567" i="47"/>
  <c r="M540" i="47"/>
  <c r="M539" i="47"/>
  <c r="M544" i="47"/>
  <c r="M538" i="47"/>
  <c r="M543" i="47"/>
  <c r="M537" i="47"/>
  <c r="M542" i="47"/>
  <c r="M541" i="47"/>
  <c r="AC507" i="47"/>
  <c r="AC501" i="47"/>
  <c r="AC505" i="47"/>
  <c r="AC504" i="47"/>
  <c r="AC508" i="47"/>
  <c r="AC506" i="47"/>
  <c r="AC503" i="47"/>
  <c r="AC502" i="47"/>
  <c r="M486" i="47"/>
  <c r="M485" i="47"/>
  <c r="M490" i="47"/>
  <c r="M484" i="47"/>
  <c r="M489" i="47"/>
  <c r="M483" i="47"/>
  <c r="M488" i="47"/>
  <c r="M487" i="47"/>
  <c r="Y458" i="47"/>
  <c r="Y463" i="47"/>
  <c r="Y457" i="47"/>
  <c r="Y462" i="47"/>
  <c r="Y456" i="47"/>
  <c r="Y461" i="47"/>
  <c r="Y460" i="47"/>
  <c r="Y459" i="47"/>
  <c r="I442" i="47"/>
  <c r="I443" i="47"/>
  <c r="I444" i="47"/>
  <c r="I439" i="47"/>
  <c r="I445" i="47"/>
  <c r="I438" i="47"/>
  <c r="I440" i="47"/>
  <c r="I441" i="47"/>
  <c r="Y404" i="47"/>
  <c r="Y409" i="47"/>
  <c r="Y403" i="47"/>
  <c r="Y408" i="47"/>
  <c r="Y402" i="47"/>
  <c r="Y407" i="47"/>
  <c r="Y405" i="47"/>
  <c r="Y406" i="47"/>
  <c r="AG387" i="47"/>
  <c r="AG390" i="47"/>
  <c r="AG384" i="47"/>
  <c r="AG389" i="47"/>
  <c r="AG391" i="47"/>
  <c r="AG388" i="47"/>
  <c r="AG385" i="47"/>
  <c r="AG386" i="47"/>
  <c r="Q372" i="47"/>
  <c r="Q366" i="47"/>
  <c r="Q371" i="47"/>
  <c r="Q370" i="47"/>
  <c r="Q369" i="47"/>
  <c r="Q368" i="47"/>
  <c r="Q367" i="47"/>
  <c r="Q373" i="47"/>
  <c r="AC345" i="47"/>
  <c r="AC339" i="47"/>
  <c r="AC343" i="47"/>
  <c r="AC342" i="47"/>
  <c r="AC344" i="47"/>
  <c r="AC341" i="47"/>
  <c r="AC340" i="47"/>
  <c r="AC346" i="47"/>
  <c r="M324" i="47"/>
  <c r="M323" i="47"/>
  <c r="M328" i="47"/>
  <c r="M322" i="47"/>
  <c r="M327" i="47"/>
  <c r="M321" i="47"/>
  <c r="M326" i="47"/>
  <c r="M325" i="47"/>
  <c r="AC291" i="47"/>
  <c r="AC285" i="47"/>
  <c r="AC289" i="47"/>
  <c r="AC288" i="47"/>
  <c r="AC292" i="47"/>
  <c r="AC290" i="47"/>
  <c r="AC287" i="47"/>
  <c r="AC286" i="47"/>
  <c r="I278" i="47"/>
  <c r="I279" i="47"/>
  <c r="I281" i="47"/>
  <c r="I276" i="47"/>
  <c r="I283" i="47"/>
  <c r="I277" i="47"/>
  <c r="I280" i="47"/>
  <c r="I282" i="47"/>
  <c r="U255" i="47"/>
  <c r="U249" i="47"/>
  <c r="U254" i="47"/>
  <c r="U253" i="47"/>
  <c r="U252" i="47"/>
  <c r="U251" i="47"/>
  <c r="U250" i="47"/>
  <c r="U256" i="47"/>
  <c r="AG225" i="47"/>
  <c r="AG228" i="47"/>
  <c r="AG222" i="47"/>
  <c r="AG227" i="47"/>
  <c r="AG229" i="47"/>
  <c r="AG226" i="47"/>
  <c r="AG224" i="47"/>
  <c r="AG223" i="47"/>
  <c r="M216" i="47"/>
  <c r="M215" i="47"/>
  <c r="M220" i="47"/>
  <c r="M214" i="47"/>
  <c r="M219" i="47"/>
  <c r="M213" i="47"/>
  <c r="M218" i="47"/>
  <c r="M217" i="47"/>
  <c r="Y188" i="47"/>
  <c r="Y193" i="47"/>
  <c r="Y187" i="47"/>
  <c r="Y192" i="47"/>
  <c r="Y186" i="47"/>
  <c r="Y191" i="47"/>
  <c r="Y189" i="47"/>
  <c r="Y190" i="47"/>
  <c r="I171" i="47"/>
  <c r="I172" i="47"/>
  <c r="I174" i="47"/>
  <c r="I168" i="47"/>
  <c r="I175" i="47"/>
  <c r="I169" i="47"/>
  <c r="I170" i="47"/>
  <c r="I173" i="47"/>
  <c r="U146" i="47"/>
  <c r="U145" i="47"/>
  <c r="U144" i="47"/>
  <c r="U147" i="47"/>
  <c r="U143" i="47"/>
  <c r="U142" i="47"/>
  <c r="U141" i="47"/>
  <c r="U148" i="47"/>
  <c r="AC129" i="47"/>
  <c r="AC123" i="47"/>
  <c r="AC128" i="47"/>
  <c r="AC127" i="47"/>
  <c r="AC130" i="47"/>
  <c r="AC126" i="47"/>
  <c r="AC124" i="47"/>
  <c r="AC125" i="47"/>
  <c r="AG118" i="47"/>
  <c r="AG116" i="47"/>
  <c r="AG121" i="47"/>
  <c r="AG115" i="47"/>
  <c r="AG120" i="47"/>
  <c r="AG119" i="47"/>
  <c r="AG117" i="47"/>
  <c r="AG114" i="47"/>
  <c r="Q102" i="47"/>
  <c r="Q96" i="47"/>
  <c r="Q101" i="47"/>
  <c r="Q100" i="47"/>
  <c r="Q99" i="47"/>
  <c r="Q98" i="47"/>
  <c r="Q103" i="47"/>
  <c r="Q97" i="47"/>
  <c r="U92" i="47"/>
  <c r="U91" i="47"/>
  <c r="U90" i="47"/>
  <c r="U87" i="47"/>
  <c r="U94" i="47"/>
  <c r="U93" i="47"/>
  <c r="U89" i="47"/>
  <c r="U88" i="47"/>
  <c r="AC75" i="47"/>
  <c r="AC69" i="47"/>
  <c r="AC74" i="47"/>
  <c r="AC73" i="47"/>
  <c r="AC72" i="47"/>
  <c r="AC71" i="47"/>
  <c r="AC70" i="47"/>
  <c r="AC76" i="47"/>
  <c r="M54" i="47"/>
  <c r="M59" i="47"/>
  <c r="M53" i="47"/>
  <c r="M58" i="47"/>
  <c r="M52" i="47"/>
  <c r="M57" i="47"/>
  <c r="M51" i="47"/>
  <c r="M56" i="47"/>
  <c r="M55" i="47"/>
  <c r="J51" i="47"/>
  <c r="U38" i="47"/>
  <c r="U37" i="47"/>
  <c r="U36" i="47"/>
  <c r="U39" i="47"/>
  <c r="U35" i="47"/>
  <c r="U34" i="47"/>
  <c r="U33" i="47"/>
  <c r="U41" i="47"/>
  <c r="U40" i="47"/>
  <c r="R33" i="47"/>
  <c r="V24" i="47"/>
  <c r="Y32" i="47"/>
  <c r="Y26" i="47"/>
  <c r="Y31" i="47"/>
  <c r="Y25" i="47"/>
  <c r="Y30" i="47"/>
  <c r="Y24" i="47"/>
  <c r="Y29" i="47"/>
  <c r="Y28" i="47"/>
  <c r="Y27" i="47"/>
  <c r="U13" i="47"/>
  <c r="U12" i="47"/>
  <c r="U6" i="47"/>
  <c r="U11" i="47"/>
  <c r="U10" i="47"/>
  <c r="U9" i="47"/>
  <c r="U8" i="47"/>
  <c r="U7" i="47"/>
  <c r="AG651" i="47"/>
  <c r="AG645" i="47"/>
  <c r="AG648" i="47"/>
  <c r="AG647" i="47"/>
  <c r="AG652" i="47"/>
  <c r="AG649" i="47"/>
  <c r="AG646" i="47"/>
  <c r="AG650" i="47"/>
  <c r="U621" i="47"/>
  <c r="U620" i="47"/>
  <c r="U625" i="47"/>
  <c r="U619" i="47"/>
  <c r="U624" i="47"/>
  <c r="U618" i="47"/>
  <c r="U623" i="47"/>
  <c r="U622" i="47"/>
  <c r="AG597" i="47"/>
  <c r="AG591" i="47"/>
  <c r="AG594" i="47"/>
  <c r="AG593" i="47"/>
  <c r="AG595" i="47"/>
  <c r="AG592" i="47"/>
  <c r="AG598" i="47"/>
  <c r="AG596" i="47"/>
  <c r="Q576" i="47"/>
  <c r="Q575" i="47"/>
  <c r="Q580" i="47"/>
  <c r="Q574" i="47"/>
  <c r="Q579" i="47"/>
  <c r="Q573" i="47"/>
  <c r="Q578" i="47"/>
  <c r="Q577" i="47"/>
  <c r="Y560" i="47"/>
  <c r="Y559" i="47"/>
  <c r="Y558" i="47"/>
  <c r="Y557" i="47"/>
  <c r="Y556" i="47"/>
  <c r="Y555" i="47"/>
  <c r="Y561" i="47"/>
  <c r="Y562" i="47"/>
  <c r="I538" i="47"/>
  <c r="I544" i="47"/>
  <c r="I539" i="47"/>
  <c r="I537" i="47"/>
  <c r="I540" i="47"/>
  <c r="I541" i="47"/>
  <c r="I542" i="47"/>
  <c r="I543" i="47"/>
  <c r="Q522" i="47"/>
  <c r="Q521" i="47"/>
  <c r="Q526" i="47"/>
  <c r="Q520" i="47"/>
  <c r="Q525" i="47"/>
  <c r="Q519" i="47"/>
  <c r="Q524" i="47"/>
  <c r="Q523" i="47"/>
  <c r="AC495" i="47"/>
  <c r="AC499" i="47"/>
  <c r="AC493" i="47"/>
  <c r="AC498" i="47"/>
  <c r="AC492" i="47"/>
  <c r="AC497" i="47"/>
  <c r="AC496" i="47"/>
  <c r="AC494" i="47"/>
  <c r="Q468" i="47"/>
  <c r="Q467" i="47"/>
  <c r="Q472" i="47"/>
  <c r="Q466" i="47"/>
  <c r="Q471" i="47"/>
  <c r="Q465" i="47"/>
  <c r="Q470" i="47"/>
  <c r="Q469" i="47"/>
  <c r="AG435" i="47"/>
  <c r="AG429" i="47"/>
  <c r="AG432" i="47"/>
  <c r="AG431" i="47"/>
  <c r="AG436" i="47"/>
  <c r="AG433" i="47"/>
  <c r="AG430" i="47"/>
  <c r="AG434" i="47"/>
  <c r="AC387" i="47"/>
  <c r="AC391" i="47"/>
  <c r="AC385" i="47"/>
  <c r="AC390" i="47"/>
  <c r="AC384" i="47"/>
  <c r="AC389" i="47"/>
  <c r="AC388" i="47"/>
  <c r="AC386" i="47"/>
  <c r="U351" i="47"/>
  <c r="U350" i="47"/>
  <c r="U355" i="47"/>
  <c r="U349" i="47"/>
  <c r="U354" i="47"/>
  <c r="U348" i="47"/>
  <c r="U353" i="47"/>
  <c r="U352" i="47"/>
  <c r="AG327" i="47"/>
  <c r="AG321" i="47"/>
  <c r="AG324" i="47"/>
  <c r="AG323" i="47"/>
  <c r="AG328" i="47"/>
  <c r="AG325" i="47"/>
  <c r="AG322" i="47"/>
  <c r="AG326" i="47"/>
  <c r="M318" i="47"/>
  <c r="M312" i="47"/>
  <c r="M317" i="47"/>
  <c r="M316" i="47"/>
  <c r="M315" i="47"/>
  <c r="M314" i="47"/>
  <c r="M313" i="47"/>
  <c r="M319" i="47"/>
  <c r="AC283" i="47"/>
  <c r="AC282" i="47"/>
  <c r="AC276" i="47"/>
  <c r="AC281" i="47"/>
  <c r="AC280" i="47"/>
  <c r="AC279" i="47"/>
  <c r="AC278" i="47"/>
  <c r="AC277" i="47"/>
  <c r="I268" i="47"/>
  <c r="I274" i="47"/>
  <c r="I269" i="47"/>
  <c r="I271" i="47"/>
  <c r="I270" i="47"/>
  <c r="I272" i="47"/>
  <c r="I273" i="47"/>
  <c r="I267" i="47"/>
  <c r="Q252" i="47"/>
  <c r="Q251" i="47"/>
  <c r="Q256" i="47"/>
  <c r="Q250" i="47"/>
  <c r="Q255" i="47"/>
  <c r="Q249" i="47"/>
  <c r="Q254" i="47"/>
  <c r="Q253" i="47"/>
  <c r="I219" i="47"/>
  <c r="I214" i="47"/>
  <c r="I220" i="47"/>
  <c r="I216" i="47"/>
  <c r="I218" i="47"/>
  <c r="I213" i="47"/>
  <c r="I215" i="47"/>
  <c r="I217" i="47"/>
  <c r="U189" i="47"/>
  <c r="U188" i="47"/>
  <c r="U193" i="47"/>
  <c r="U187" i="47"/>
  <c r="U192" i="47"/>
  <c r="U186" i="47"/>
  <c r="U191" i="47"/>
  <c r="U190" i="47"/>
  <c r="I165" i="47"/>
  <c r="I160" i="47"/>
  <c r="I166" i="47"/>
  <c r="I162" i="47"/>
  <c r="I161" i="47"/>
  <c r="I163" i="47"/>
  <c r="I164" i="47"/>
  <c r="I159" i="47"/>
  <c r="Y128" i="47"/>
  <c r="Y127" i="47"/>
  <c r="Y126" i="47"/>
  <c r="Y125" i="47"/>
  <c r="Y124" i="47"/>
  <c r="Y123" i="47"/>
  <c r="Y129" i="47"/>
  <c r="Y130" i="47"/>
  <c r="U80" i="47"/>
  <c r="U85" i="47"/>
  <c r="U79" i="47"/>
  <c r="U84" i="47"/>
  <c r="U78" i="47"/>
  <c r="U83" i="47"/>
  <c r="U82" i="47"/>
  <c r="U81" i="47"/>
  <c r="AC14" i="47"/>
  <c r="AC8" i="47"/>
  <c r="AC13" i="47"/>
  <c r="AC7" i="47"/>
  <c r="AC12" i="47"/>
  <c r="AC6" i="47"/>
  <c r="AC11" i="47"/>
  <c r="AC10" i="47"/>
  <c r="AC9" i="47"/>
  <c r="Q666" i="47"/>
  <c r="Q665" i="47"/>
  <c r="Q670" i="47"/>
  <c r="Q664" i="47"/>
  <c r="Q669" i="47"/>
  <c r="Q663" i="47"/>
  <c r="Q668" i="47"/>
  <c r="Q667" i="47"/>
  <c r="U657" i="47"/>
  <c r="U656" i="47"/>
  <c r="U661" i="47"/>
  <c r="U655" i="47"/>
  <c r="U660" i="47"/>
  <c r="U654" i="47"/>
  <c r="U659" i="47"/>
  <c r="U658" i="47"/>
  <c r="Y650" i="47"/>
  <c r="Y649" i="47"/>
  <c r="Y648" i="47"/>
  <c r="Y652" i="47"/>
  <c r="Y651" i="47"/>
  <c r="Y647" i="47"/>
  <c r="Y645" i="47"/>
  <c r="Y646" i="47"/>
  <c r="AC639" i="47"/>
  <c r="AC643" i="47"/>
  <c r="AC637" i="47"/>
  <c r="AC642" i="47"/>
  <c r="AC636" i="47"/>
  <c r="AC641" i="47"/>
  <c r="AC640" i="47"/>
  <c r="AC638" i="47"/>
  <c r="AG633" i="47"/>
  <c r="AG627" i="47"/>
  <c r="AG630" i="47"/>
  <c r="AG629" i="47"/>
  <c r="AG631" i="47"/>
  <c r="AG628" i="47"/>
  <c r="AG634" i="47"/>
  <c r="AG632" i="47"/>
  <c r="I628" i="47"/>
  <c r="I634" i="47"/>
  <c r="I629" i="47"/>
  <c r="I627" i="47"/>
  <c r="I630" i="47"/>
  <c r="I631" i="47"/>
  <c r="I632" i="47"/>
  <c r="I633" i="47"/>
  <c r="M624" i="47"/>
  <c r="M618" i="47"/>
  <c r="M623" i="47"/>
  <c r="M622" i="47"/>
  <c r="M621" i="47"/>
  <c r="M620" i="47"/>
  <c r="M625" i="47"/>
  <c r="M619" i="47"/>
  <c r="Q612" i="47"/>
  <c r="Q611" i="47"/>
  <c r="Q616" i="47"/>
  <c r="Q610" i="47"/>
  <c r="Q615" i="47"/>
  <c r="Q609" i="47"/>
  <c r="Q614" i="47"/>
  <c r="Q613" i="47"/>
  <c r="U603" i="47"/>
  <c r="U602" i="47"/>
  <c r="U607" i="47"/>
  <c r="U601" i="47"/>
  <c r="U606" i="47"/>
  <c r="U600" i="47"/>
  <c r="U605" i="47"/>
  <c r="U604" i="47"/>
  <c r="Y596" i="47"/>
  <c r="Y595" i="47"/>
  <c r="Y594" i="47"/>
  <c r="Y593" i="47"/>
  <c r="Y592" i="47"/>
  <c r="Y591" i="47"/>
  <c r="Y597" i="47"/>
  <c r="Y598" i="47"/>
  <c r="AC585" i="47"/>
  <c r="AC589" i="47"/>
  <c r="AC583" i="47"/>
  <c r="AC588" i="47"/>
  <c r="AC582" i="47"/>
  <c r="AC584" i="47"/>
  <c r="AC586" i="47"/>
  <c r="AC587" i="47"/>
  <c r="AG579" i="47"/>
  <c r="AG573" i="47"/>
  <c r="AG576" i="47"/>
  <c r="AG575" i="47"/>
  <c r="AG580" i="47"/>
  <c r="AG577" i="47"/>
  <c r="AG574" i="47"/>
  <c r="AG578" i="47"/>
  <c r="I574" i="47"/>
  <c r="I580" i="47"/>
  <c r="I575" i="47"/>
  <c r="I573" i="47"/>
  <c r="I576" i="47"/>
  <c r="I577" i="47"/>
  <c r="I578" i="47"/>
  <c r="I579" i="47"/>
  <c r="M570" i="47"/>
  <c r="M564" i="47"/>
  <c r="M569" i="47"/>
  <c r="M568" i="47"/>
  <c r="M567" i="47"/>
  <c r="M566" i="47"/>
  <c r="M565" i="47"/>
  <c r="M571" i="47"/>
  <c r="Q558" i="47"/>
  <c r="Q557" i="47"/>
  <c r="Q562" i="47"/>
  <c r="Q556" i="47"/>
  <c r="Q561" i="47"/>
  <c r="Q555" i="47"/>
  <c r="Q560" i="47"/>
  <c r="Q559" i="47"/>
  <c r="U549" i="47"/>
  <c r="U548" i="47"/>
  <c r="U553" i="47"/>
  <c r="U547" i="47"/>
  <c r="U552" i="47"/>
  <c r="U546" i="47"/>
  <c r="U551" i="47"/>
  <c r="U550" i="47"/>
  <c r="Y542" i="47"/>
  <c r="Y541" i="47"/>
  <c r="Y540" i="47"/>
  <c r="Y544" i="47"/>
  <c r="Y543" i="47"/>
  <c r="Y539" i="47"/>
  <c r="Y537" i="47"/>
  <c r="Y538" i="47"/>
  <c r="AC531" i="47"/>
  <c r="AC535" i="47"/>
  <c r="AC529" i="47"/>
  <c r="AC534" i="47"/>
  <c r="AC528" i="47"/>
  <c r="AC533" i="47"/>
  <c r="AC532" i="47"/>
  <c r="AC530" i="47"/>
  <c r="AG525" i="47"/>
  <c r="AG519" i="47"/>
  <c r="AG522" i="47"/>
  <c r="AG521" i="47"/>
  <c r="AG523" i="47"/>
  <c r="AG520" i="47"/>
  <c r="AG526" i="47"/>
  <c r="AG524" i="47"/>
  <c r="I520" i="47"/>
  <c r="I526" i="47"/>
  <c r="I521" i="47"/>
  <c r="I519" i="47"/>
  <c r="I522" i="47"/>
  <c r="I523" i="47"/>
  <c r="I524" i="47"/>
  <c r="I525" i="47"/>
  <c r="M516" i="47"/>
  <c r="M510" i="47"/>
  <c r="M515" i="47"/>
  <c r="M514" i="47"/>
  <c r="M513" i="47"/>
  <c r="M512" i="47"/>
  <c r="M517" i="47"/>
  <c r="M511" i="47"/>
  <c r="Q504" i="47"/>
  <c r="Q503" i="47"/>
  <c r="Q508" i="47"/>
  <c r="Q502" i="47"/>
  <c r="Q507" i="47"/>
  <c r="Q501" i="47"/>
  <c r="Q506" i="47"/>
  <c r="Q505" i="47"/>
  <c r="U495" i="47"/>
  <c r="U494" i="47"/>
  <c r="U499" i="47"/>
  <c r="U493" i="47"/>
  <c r="U498" i="47"/>
  <c r="U492" i="47"/>
  <c r="U497" i="47"/>
  <c r="U496" i="47"/>
  <c r="Y488" i="47"/>
  <c r="Y487" i="47"/>
  <c r="Y486" i="47"/>
  <c r="Y485" i="47"/>
  <c r="Y484" i="47"/>
  <c r="Y483" i="47"/>
  <c r="Y489" i="47"/>
  <c r="Y490" i="47"/>
  <c r="AC477" i="47"/>
  <c r="AC481" i="47"/>
  <c r="AC475" i="47"/>
  <c r="AC480" i="47"/>
  <c r="AC474" i="47"/>
  <c r="AC476" i="47"/>
  <c r="AC478" i="47"/>
  <c r="AC479" i="47"/>
  <c r="AG471" i="47"/>
  <c r="AG465" i="47"/>
  <c r="AG468" i="47"/>
  <c r="AG467" i="47"/>
  <c r="AG472" i="47"/>
  <c r="AG469" i="47"/>
  <c r="AG466" i="47"/>
  <c r="AG470" i="47"/>
  <c r="I466" i="47"/>
  <c r="I472" i="47"/>
  <c r="I467" i="47"/>
  <c r="I465" i="47"/>
  <c r="I468" i="47"/>
  <c r="I469" i="47"/>
  <c r="I470" i="47"/>
  <c r="I471" i="47"/>
  <c r="M462" i="47"/>
  <c r="M456" i="47"/>
  <c r="M461" i="47"/>
  <c r="M460" i="47"/>
  <c r="M459" i="47"/>
  <c r="M458" i="47"/>
  <c r="M457" i="47"/>
  <c r="M463" i="47"/>
  <c r="Q450" i="47"/>
  <c r="Q449" i="47"/>
  <c r="Q454" i="47"/>
  <c r="Q448" i="47"/>
  <c r="Q453" i="47"/>
  <c r="Q447" i="47"/>
  <c r="Q452" i="47"/>
  <c r="Q451" i="47"/>
  <c r="U441" i="47"/>
  <c r="U440" i="47"/>
  <c r="U445" i="47"/>
  <c r="U439" i="47"/>
  <c r="U444" i="47"/>
  <c r="U438" i="47"/>
  <c r="U443" i="47"/>
  <c r="U442" i="47"/>
  <c r="Y434" i="47"/>
  <c r="Y433" i="47"/>
  <c r="Y432" i="47"/>
  <c r="Y436" i="47"/>
  <c r="Y435" i="47"/>
  <c r="Y431" i="47"/>
  <c r="Y429" i="47"/>
  <c r="Y430" i="47"/>
  <c r="AC423" i="47"/>
  <c r="AC427" i="47"/>
  <c r="AC421" i="47"/>
  <c r="AC426" i="47"/>
  <c r="AC420" i="47"/>
  <c r="AC425" i="47"/>
  <c r="AC424" i="47"/>
  <c r="AC422" i="47"/>
  <c r="AG417" i="47"/>
  <c r="AG411" i="47"/>
  <c r="AG414" i="47"/>
  <c r="AG413" i="47"/>
  <c r="AG415" i="47"/>
  <c r="AG412" i="47"/>
  <c r="AG418" i="47"/>
  <c r="AG416" i="47"/>
  <c r="I412" i="47"/>
  <c r="I418" i="47"/>
  <c r="I413" i="47"/>
  <c r="I411" i="47"/>
  <c r="I414" i="47"/>
  <c r="I415" i="47"/>
  <c r="I416" i="47"/>
  <c r="I417" i="47"/>
  <c r="M408" i="47"/>
  <c r="M402" i="47"/>
  <c r="M407" i="47"/>
  <c r="M406" i="47"/>
  <c r="M405" i="47"/>
  <c r="M404" i="47"/>
  <c r="M409" i="47"/>
  <c r="M403" i="47"/>
  <c r="Q396" i="47"/>
  <c r="Q395" i="47"/>
  <c r="Q400" i="47"/>
  <c r="Q394" i="47"/>
  <c r="Q399" i="47"/>
  <c r="Q393" i="47"/>
  <c r="Q398" i="47"/>
  <c r="Q397" i="47"/>
  <c r="U387" i="47"/>
  <c r="U386" i="47"/>
  <c r="U391" i="47"/>
  <c r="U385" i="47"/>
  <c r="U390" i="47"/>
  <c r="U384" i="47"/>
  <c r="U389" i="47"/>
  <c r="U388" i="47"/>
  <c r="Y380" i="47"/>
  <c r="Y379" i="47"/>
  <c r="Y378" i="47"/>
  <c r="Y377" i="47"/>
  <c r="Y376" i="47"/>
  <c r="Y375" i="47"/>
  <c r="Y381" i="47"/>
  <c r="Y382" i="47"/>
  <c r="AC369" i="47"/>
  <c r="AC373" i="47"/>
  <c r="AC367" i="47"/>
  <c r="AC372" i="47"/>
  <c r="AC366" i="47"/>
  <c r="AC368" i="47"/>
  <c r="AC370" i="47"/>
  <c r="AC371" i="47"/>
  <c r="AG363" i="47"/>
  <c r="AG357" i="47"/>
  <c r="AG360" i="47"/>
  <c r="AG359" i="47"/>
  <c r="AG364" i="47"/>
  <c r="AG361" i="47"/>
  <c r="AG358" i="47"/>
  <c r="AG362" i="47"/>
  <c r="I358" i="47"/>
  <c r="I364" i="47"/>
  <c r="I359" i="47"/>
  <c r="I357" i="47"/>
  <c r="I360" i="47"/>
  <c r="I361" i="47"/>
  <c r="I362" i="47"/>
  <c r="I363" i="47"/>
  <c r="M354" i="47"/>
  <c r="M348" i="47"/>
  <c r="M353" i="47"/>
  <c r="M352" i="47"/>
  <c r="M351" i="47"/>
  <c r="M350" i="47"/>
  <c r="M349" i="47"/>
  <c r="M355" i="47"/>
  <c r="Q342" i="47"/>
  <c r="Q341" i="47"/>
  <c r="Q346" i="47"/>
  <c r="Q340" i="47"/>
  <c r="Q345" i="47"/>
  <c r="Q339" i="47"/>
  <c r="Q344" i="47"/>
  <c r="Q343" i="47"/>
  <c r="U333" i="47"/>
  <c r="U332" i="47"/>
  <c r="U337" i="47"/>
  <c r="U331" i="47"/>
  <c r="U336" i="47"/>
  <c r="U330" i="47"/>
  <c r="U335" i="47"/>
  <c r="U334" i="47"/>
  <c r="Y326" i="47"/>
  <c r="Y325" i="47"/>
  <c r="Y324" i="47"/>
  <c r="Y328" i="47"/>
  <c r="Y327" i="47"/>
  <c r="Y323" i="47"/>
  <c r="Y321" i="47"/>
  <c r="Y322" i="47"/>
  <c r="AC315" i="47"/>
  <c r="AC319" i="47"/>
  <c r="AC313" i="47"/>
  <c r="AC318" i="47"/>
  <c r="AC312" i="47"/>
  <c r="AC317" i="47"/>
  <c r="AC316" i="47"/>
  <c r="AC314" i="47"/>
  <c r="AG309" i="47"/>
  <c r="AG303" i="47"/>
  <c r="AG306" i="47"/>
  <c r="AG305" i="47"/>
  <c r="AG307" i="47"/>
  <c r="AG304" i="47"/>
  <c r="AG310" i="47"/>
  <c r="AG308" i="47"/>
  <c r="I307" i="47"/>
  <c r="I308" i="47"/>
  <c r="I309" i="47"/>
  <c r="I304" i="47"/>
  <c r="I310" i="47"/>
  <c r="I303" i="47"/>
  <c r="I305" i="47"/>
  <c r="I306" i="47"/>
  <c r="M300" i="47"/>
  <c r="M294" i="47"/>
  <c r="M299" i="47"/>
  <c r="M298" i="47"/>
  <c r="M297" i="47"/>
  <c r="M296" i="47"/>
  <c r="M301" i="47"/>
  <c r="M295" i="47"/>
  <c r="Q288" i="47"/>
  <c r="Q287" i="47"/>
  <c r="Q292" i="47"/>
  <c r="Q286" i="47"/>
  <c r="Q291" i="47"/>
  <c r="Q285" i="47"/>
  <c r="Q290" i="47"/>
  <c r="Q289" i="47"/>
  <c r="U279" i="47"/>
  <c r="U278" i="47"/>
  <c r="U283" i="47"/>
  <c r="U277" i="47"/>
  <c r="U282" i="47"/>
  <c r="U276" i="47"/>
  <c r="U281" i="47"/>
  <c r="U280" i="47"/>
  <c r="Y272" i="47"/>
  <c r="Y271" i="47"/>
  <c r="Y270" i="47"/>
  <c r="Y269" i="47"/>
  <c r="Y268" i="47"/>
  <c r="Y267" i="47"/>
  <c r="Y273" i="47"/>
  <c r="Y274" i="47"/>
  <c r="AC264" i="47"/>
  <c r="AC258" i="47"/>
  <c r="AC263" i="47"/>
  <c r="AC262" i="47"/>
  <c r="AC261" i="47"/>
  <c r="AC265" i="47"/>
  <c r="AC260" i="47"/>
  <c r="AC259" i="47"/>
  <c r="AG255" i="47"/>
  <c r="AG249" i="47"/>
  <c r="AG252" i="47"/>
  <c r="AG251" i="47"/>
  <c r="AG256" i="47"/>
  <c r="AG253" i="47"/>
  <c r="AG250" i="47"/>
  <c r="AG254" i="47"/>
  <c r="I255" i="47"/>
  <c r="I250" i="47"/>
  <c r="I256" i="47"/>
  <c r="I252" i="47"/>
  <c r="I254" i="47"/>
  <c r="I249" i="47"/>
  <c r="I251" i="47"/>
  <c r="I253" i="47"/>
  <c r="M246" i="47"/>
  <c r="M240" i="47"/>
  <c r="M245" i="47"/>
  <c r="M244" i="47"/>
  <c r="M243" i="47"/>
  <c r="M242" i="47"/>
  <c r="M241" i="47"/>
  <c r="M247" i="47"/>
  <c r="Q234" i="47"/>
  <c r="Q233" i="47"/>
  <c r="Q238" i="47"/>
  <c r="Q232" i="47"/>
  <c r="Q237" i="47"/>
  <c r="Q231" i="47"/>
  <c r="Q236" i="47"/>
  <c r="Q235" i="47"/>
  <c r="U225" i="47"/>
  <c r="U224" i="47"/>
  <c r="U229" i="47"/>
  <c r="U223" i="47"/>
  <c r="U228" i="47"/>
  <c r="U222" i="47"/>
  <c r="U227" i="47"/>
  <c r="U226" i="47"/>
  <c r="Y218" i="47"/>
  <c r="Y217" i="47"/>
  <c r="Y216" i="47"/>
  <c r="Y220" i="47"/>
  <c r="Y219" i="47"/>
  <c r="Y215" i="47"/>
  <c r="Y213" i="47"/>
  <c r="Y214" i="47"/>
  <c r="AC210" i="47"/>
  <c r="AC204" i="47"/>
  <c r="AC209" i="47"/>
  <c r="AC208" i="47"/>
  <c r="AC207" i="47"/>
  <c r="AC211" i="47"/>
  <c r="AC206" i="47"/>
  <c r="AC205" i="47"/>
  <c r="AG201" i="47"/>
  <c r="AG195" i="47"/>
  <c r="AG198" i="47"/>
  <c r="AG197" i="47"/>
  <c r="AG196" i="47"/>
  <c r="AG202" i="47"/>
  <c r="AG200" i="47"/>
  <c r="AG199" i="47"/>
  <c r="I200" i="47"/>
  <c r="I202" i="47"/>
  <c r="I201" i="47"/>
  <c r="I197" i="47"/>
  <c r="I196" i="47"/>
  <c r="I198" i="47"/>
  <c r="I199" i="47"/>
  <c r="I195" i="47"/>
  <c r="M192" i="47"/>
  <c r="M186" i="47"/>
  <c r="M191" i="47"/>
  <c r="M190" i="47"/>
  <c r="M189" i="47"/>
  <c r="M188" i="47"/>
  <c r="M193" i="47"/>
  <c r="M187" i="47"/>
  <c r="Q180" i="47"/>
  <c r="Q179" i="47"/>
  <c r="Q184" i="47"/>
  <c r="Q178" i="47"/>
  <c r="Q183" i="47"/>
  <c r="Q177" i="47"/>
  <c r="Q182" i="47"/>
  <c r="Q181" i="47"/>
  <c r="U171" i="47"/>
  <c r="U170" i="47"/>
  <c r="U175" i="47"/>
  <c r="U169" i="47"/>
  <c r="U174" i="47"/>
  <c r="U168" i="47"/>
  <c r="U173" i="47"/>
  <c r="U172" i="47"/>
  <c r="Y164" i="47"/>
  <c r="Y163" i="47"/>
  <c r="Y162" i="47"/>
  <c r="Y161" i="47"/>
  <c r="Y160" i="47"/>
  <c r="Y159" i="47"/>
  <c r="Y165" i="47"/>
  <c r="Y166" i="47"/>
  <c r="AC153" i="47"/>
  <c r="AC152" i="47"/>
  <c r="AC157" i="47"/>
  <c r="AC151" i="47"/>
  <c r="AC156" i="47"/>
  <c r="AC155" i="47"/>
  <c r="AC154" i="47"/>
  <c r="AC150" i="47"/>
  <c r="AG148" i="47"/>
  <c r="AG142" i="47"/>
  <c r="AG146" i="47"/>
  <c r="AG145" i="47"/>
  <c r="AG147" i="47"/>
  <c r="AG144" i="47"/>
  <c r="AG143" i="47"/>
  <c r="AG141" i="47"/>
  <c r="I147" i="47"/>
  <c r="I142" i="47"/>
  <c r="I148" i="47"/>
  <c r="I144" i="47"/>
  <c r="I146" i="47"/>
  <c r="I141" i="47"/>
  <c r="I143" i="47"/>
  <c r="I145" i="47"/>
  <c r="M138" i="47"/>
  <c r="M132" i="47"/>
  <c r="M137" i="47"/>
  <c r="M136" i="47"/>
  <c r="M135" i="47"/>
  <c r="M134" i="47"/>
  <c r="M133" i="47"/>
  <c r="M139" i="47"/>
  <c r="Q126" i="47"/>
  <c r="Q125" i="47"/>
  <c r="Q130" i="47"/>
  <c r="Q124" i="47"/>
  <c r="Q129" i="47"/>
  <c r="Q123" i="47"/>
  <c r="Q128" i="47"/>
  <c r="Q127" i="47"/>
  <c r="U116" i="47"/>
  <c r="U121" i="47"/>
  <c r="U115" i="47"/>
  <c r="U120" i="47"/>
  <c r="U114" i="47"/>
  <c r="U119" i="47"/>
  <c r="U118" i="47"/>
  <c r="U117" i="47"/>
  <c r="Y110" i="47"/>
  <c r="Y109" i="47"/>
  <c r="Y108" i="47"/>
  <c r="Y112" i="47"/>
  <c r="Y111" i="47"/>
  <c r="Y107" i="47"/>
  <c r="Y105" i="47"/>
  <c r="Y106" i="47"/>
  <c r="AC99" i="47"/>
  <c r="AC98" i="47"/>
  <c r="AC103" i="47"/>
  <c r="AC97" i="47"/>
  <c r="AC96" i="47"/>
  <c r="AC102" i="47"/>
  <c r="AC100" i="47"/>
  <c r="AC101" i="47"/>
  <c r="AG94" i="47"/>
  <c r="AG88" i="47"/>
  <c r="AG92" i="47"/>
  <c r="AG91" i="47"/>
  <c r="AG87" i="47"/>
  <c r="AG93" i="47"/>
  <c r="AG90" i="47"/>
  <c r="AG89" i="47"/>
  <c r="I93" i="47"/>
  <c r="I88" i="47"/>
  <c r="I94" i="47"/>
  <c r="I90" i="47"/>
  <c r="I89" i="47"/>
  <c r="I91" i="47"/>
  <c r="I92" i="47"/>
  <c r="I87" i="47"/>
  <c r="M84" i="47"/>
  <c r="M78" i="47"/>
  <c r="M83" i="47"/>
  <c r="M82" i="47"/>
  <c r="M81" i="47"/>
  <c r="M80" i="47"/>
  <c r="M79" i="47"/>
  <c r="M85" i="47"/>
  <c r="Q72" i="47"/>
  <c r="Q71" i="47"/>
  <c r="Q76" i="47"/>
  <c r="Q70" i="47"/>
  <c r="Q75" i="47"/>
  <c r="Q69" i="47"/>
  <c r="Q74" i="47"/>
  <c r="Q73" i="47"/>
  <c r="U62" i="47"/>
  <c r="U67" i="47"/>
  <c r="U61" i="47"/>
  <c r="U66" i="47"/>
  <c r="U60" i="47"/>
  <c r="U63" i="47"/>
  <c r="U65" i="47"/>
  <c r="U64" i="47"/>
  <c r="Y56" i="47"/>
  <c r="Y55" i="47"/>
  <c r="Y54" i="47"/>
  <c r="Y53" i="47"/>
  <c r="Y52" i="47"/>
  <c r="Y51" i="47"/>
  <c r="Y59" i="47"/>
  <c r="Y57" i="47"/>
  <c r="Y58" i="47"/>
  <c r="V51" i="47"/>
  <c r="AC45" i="47"/>
  <c r="AC44" i="47"/>
  <c r="AC49" i="47"/>
  <c r="AC43" i="47"/>
  <c r="AC48" i="47"/>
  <c r="AC47" i="47"/>
  <c r="AC46" i="47"/>
  <c r="AC42" i="47"/>
  <c r="Z42" i="47"/>
  <c r="AG40" i="47"/>
  <c r="AG34" i="47"/>
  <c r="AG38" i="47"/>
  <c r="AG37" i="47"/>
  <c r="AG39" i="47"/>
  <c r="AG36" i="47"/>
  <c r="AG35" i="47"/>
  <c r="AG33" i="47"/>
  <c r="I39" i="47"/>
  <c r="I34" i="47"/>
  <c r="I40" i="47"/>
  <c r="I36" i="47"/>
  <c r="I38" i="47"/>
  <c r="I33" i="47"/>
  <c r="I35" i="47"/>
  <c r="I37" i="47"/>
  <c r="M24" i="47"/>
  <c r="M30" i="47"/>
  <c r="M29" i="47"/>
  <c r="M28" i="47"/>
  <c r="M27" i="47"/>
  <c r="M26" i="47"/>
  <c r="M25" i="47"/>
  <c r="M32" i="47"/>
  <c r="J24" i="47"/>
  <c r="M31" i="47"/>
  <c r="Q18" i="47"/>
  <c r="Q17" i="47"/>
  <c r="Q22" i="47"/>
  <c r="Q16" i="47"/>
  <c r="Q21" i="47"/>
  <c r="Q15" i="47"/>
  <c r="Q20" i="47"/>
  <c r="Q19" i="47"/>
  <c r="M10" i="47"/>
  <c r="M9" i="47"/>
  <c r="M8" i="47"/>
  <c r="M13" i="47"/>
  <c r="M7" i="47"/>
  <c r="M6" i="47"/>
  <c r="M12" i="47"/>
  <c r="M11" i="47"/>
  <c r="M660" i="47"/>
  <c r="M654" i="47"/>
  <c r="M659" i="47"/>
  <c r="M658" i="47"/>
  <c r="M657" i="47"/>
  <c r="M656" i="47"/>
  <c r="M661" i="47"/>
  <c r="M655" i="47"/>
  <c r="Y632" i="47"/>
  <c r="Y631" i="47"/>
  <c r="Y630" i="47"/>
  <c r="Y629" i="47"/>
  <c r="Y628" i="47"/>
  <c r="Y627" i="47"/>
  <c r="Y633" i="47"/>
  <c r="Y634" i="47"/>
  <c r="I610" i="47"/>
  <c r="I616" i="47"/>
  <c r="I611" i="47"/>
  <c r="I609" i="47"/>
  <c r="I612" i="47"/>
  <c r="I613" i="47"/>
  <c r="I614" i="47"/>
  <c r="I615" i="47"/>
  <c r="Q594" i="47"/>
  <c r="Q593" i="47"/>
  <c r="Q598" i="47"/>
  <c r="Q592" i="47"/>
  <c r="Q597" i="47"/>
  <c r="Q591" i="47"/>
  <c r="Q596" i="47"/>
  <c r="Q595" i="47"/>
  <c r="AC567" i="47"/>
  <c r="AC571" i="47"/>
  <c r="AC565" i="47"/>
  <c r="AC570" i="47"/>
  <c r="AC564" i="47"/>
  <c r="AC569" i="47"/>
  <c r="AC568" i="47"/>
  <c r="AC566" i="47"/>
  <c r="M552" i="47"/>
  <c r="M546" i="47"/>
  <c r="M551" i="47"/>
  <c r="M550" i="47"/>
  <c r="M549" i="47"/>
  <c r="M548" i="47"/>
  <c r="M553" i="47"/>
  <c r="M547" i="47"/>
  <c r="U531" i="47"/>
  <c r="U530" i="47"/>
  <c r="U535" i="47"/>
  <c r="U529" i="47"/>
  <c r="U534" i="47"/>
  <c r="U528" i="47"/>
  <c r="U533" i="47"/>
  <c r="U532" i="47"/>
  <c r="AG507" i="47"/>
  <c r="AG501" i="47"/>
  <c r="AG504" i="47"/>
  <c r="AG503" i="47"/>
  <c r="AG508" i="47"/>
  <c r="AG505" i="47"/>
  <c r="AG502" i="47"/>
  <c r="AG506" i="47"/>
  <c r="Q486" i="47"/>
  <c r="Q485" i="47"/>
  <c r="Q490" i="47"/>
  <c r="Q484" i="47"/>
  <c r="Q489" i="47"/>
  <c r="Q483" i="47"/>
  <c r="Q488" i="47"/>
  <c r="Q487" i="47"/>
  <c r="Y470" i="47"/>
  <c r="Y469" i="47"/>
  <c r="Y468" i="47"/>
  <c r="Y472" i="47"/>
  <c r="Y471" i="47"/>
  <c r="Y467" i="47"/>
  <c r="Y465" i="47"/>
  <c r="Y466" i="47"/>
  <c r="I448" i="47"/>
  <c r="I454" i="47"/>
  <c r="I449" i="47"/>
  <c r="I447" i="47"/>
  <c r="I450" i="47"/>
  <c r="I451" i="47"/>
  <c r="I452" i="47"/>
  <c r="I453" i="47"/>
  <c r="U423" i="47"/>
  <c r="U422" i="47"/>
  <c r="U427" i="47"/>
  <c r="U421" i="47"/>
  <c r="U426" i="47"/>
  <c r="U420" i="47"/>
  <c r="U425" i="47"/>
  <c r="U424" i="47"/>
  <c r="AC405" i="47"/>
  <c r="AC409" i="47"/>
  <c r="AC403" i="47"/>
  <c r="AC408" i="47"/>
  <c r="AC402" i="47"/>
  <c r="AC404" i="47"/>
  <c r="AC406" i="47"/>
  <c r="AC407" i="47"/>
  <c r="M390" i="47"/>
  <c r="M384" i="47"/>
  <c r="M389" i="47"/>
  <c r="M388" i="47"/>
  <c r="M387" i="47"/>
  <c r="M386" i="47"/>
  <c r="M385" i="47"/>
  <c r="M391" i="47"/>
  <c r="Y362" i="47"/>
  <c r="Y361" i="47"/>
  <c r="Y360" i="47"/>
  <c r="Y364" i="47"/>
  <c r="Y363" i="47"/>
  <c r="Y359" i="47"/>
  <c r="Y357" i="47"/>
  <c r="Y358" i="47"/>
  <c r="I343" i="47"/>
  <c r="I344" i="47"/>
  <c r="I345" i="47"/>
  <c r="I340" i="47"/>
  <c r="I346" i="47"/>
  <c r="I339" i="47"/>
  <c r="I341" i="47"/>
  <c r="I342" i="47"/>
  <c r="U315" i="47"/>
  <c r="U314" i="47"/>
  <c r="U319" i="47"/>
  <c r="U313" i="47"/>
  <c r="U318" i="47"/>
  <c r="U312" i="47"/>
  <c r="U317" i="47"/>
  <c r="U316" i="47"/>
  <c r="AG291" i="47"/>
  <c r="AG285" i="47"/>
  <c r="AG288" i="47"/>
  <c r="AG287" i="47"/>
  <c r="AG292" i="47"/>
  <c r="AG289" i="47"/>
  <c r="AG286" i="47"/>
  <c r="AG290" i="47"/>
  <c r="U261" i="47"/>
  <c r="U260" i="47"/>
  <c r="U265" i="47"/>
  <c r="U259" i="47"/>
  <c r="U264" i="47"/>
  <c r="U258" i="47"/>
  <c r="U263" i="47"/>
  <c r="U262" i="47"/>
  <c r="I237" i="47"/>
  <c r="I232" i="47"/>
  <c r="I238" i="47"/>
  <c r="I234" i="47"/>
  <c r="I233" i="47"/>
  <c r="I235" i="47"/>
  <c r="I236" i="47"/>
  <c r="I231" i="47"/>
  <c r="Y200" i="47"/>
  <c r="Y199" i="47"/>
  <c r="Y198" i="47"/>
  <c r="Y197" i="47"/>
  <c r="Y196" i="47"/>
  <c r="Y195" i="47"/>
  <c r="Y201" i="47"/>
  <c r="Y202" i="47"/>
  <c r="I183" i="47"/>
  <c r="I178" i="47"/>
  <c r="I184" i="47"/>
  <c r="I180" i="47"/>
  <c r="I182" i="47"/>
  <c r="I177" i="47"/>
  <c r="I179" i="47"/>
  <c r="I181" i="47"/>
  <c r="U153" i="47"/>
  <c r="U152" i="47"/>
  <c r="U157" i="47"/>
  <c r="U151" i="47"/>
  <c r="U156" i="47"/>
  <c r="U150" i="47"/>
  <c r="U155" i="47"/>
  <c r="U154" i="47"/>
  <c r="I129" i="47"/>
  <c r="I124" i="47"/>
  <c r="I130" i="47"/>
  <c r="I126" i="47"/>
  <c r="I125" i="47"/>
  <c r="I127" i="47"/>
  <c r="I128" i="47"/>
  <c r="I123" i="47"/>
  <c r="U98" i="47"/>
  <c r="U103" i="47"/>
  <c r="U97" i="47"/>
  <c r="U102" i="47"/>
  <c r="U96" i="47"/>
  <c r="U99" i="47"/>
  <c r="U101" i="47"/>
  <c r="U100" i="47"/>
  <c r="AC81" i="47"/>
  <c r="AC80" i="47"/>
  <c r="AC85" i="47"/>
  <c r="AC79" i="47"/>
  <c r="AC84" i="47"/>
  <c r="AC83" i="47"/>
  <c r="AC82" i="47"/>
  <c r="AC78" i="47"/>
  <c r="I75" i="47"/>
  <c r="I70" i="47"/>
  <c r="I76" i="47"/>
  <c r="I72" i="47"/>
  <c r="I74" i="47"/>
  <c r="I69" i="47"/>
  <c r="I71" i="47"/>
  <c r="I73" i="47"/>
  <c r="M66" i="47"/>
  <c r="M60" i="47"/>
  <c r="M65" i="47"/>
  <c r="M64" i="47"/>
  <c r="M63" i="47"/>
  <c r="M62" i="47"/>
  <c r="M61" i="47"/>
  <c r="M67" i="47"/>
  <c r="Y38" i="47"/>
  <c r="Y37" i="47"/>
  <c r="Y36" i="47"/>
  <c r="Y41" i="47"/>
  <c r="Y40" i="47"/>
  <c r="Y39" i="47"/>
  <c r="Y35" i="47"/>
  <c r="Y33" i="47"/>
  <c r="Y34" i="47"/>
  <c r="V33" i="47"/>
  <c r="AC27" i="47"/>
  <c r="AC26" i="47"/>
  <c r="AC31" i="47"/>
  <c r="AC25" i="47"/>
  <c r="AC24" i="47"/>
  <c r="AC30" i="47"/>
  <c r="AC28" i="47"/>
  <c r="AC29" i="47"/>
  <c r="Z24" i="47"/>
  <c r="Q12" i="47"/>
  <c r="Q6" i="47"/>
  <c r="Q11" i="47"/>
  <c r="Q10" i="47"/>
  <c r="Q9" i="47"/>
  <c r="Q8" i="47"/>
  <c r="Q7" i="47"/>
  <c r="Q13" i="47"/>
  <c r="I658" i="47"/>
  <c r="I659" i="47"/>
  <c r="I660" i="47"/>
  <c r="I655" i="47"/>
  <c r="I661" i="47"/>
  <c r="I654" i="47"/>
  <c r="I656" i="47"/>
  <c r="I657" i="47"/>
  <c r="Y620" i="47"/>
  <c r="Y625" i="47"/>
  <c r="Y619" i="47"/>
  <c r="Y624" i="47"/>
  <c r="Y618" i="47"/>
  <c r="Y623" i="47"/>
  <c r="Y621" i="47"/>
  <c r="Y622" i="47"/>
  <c r="M594" i="47"/>
  <c r="M593" i="47"/>
  <c r="M598" i="47"/>
  <c r="M592" i="47"/>
  <c r="M597" i="47"/>
  <c r="M591" i="47"/>
  <c r="M596" i="47"/>
  <c r="M595" i="47"/>
  <c r="AG549" i="47"/>
  <c r="AG552" i="47"/>
  <c r="AG546" i="47"/>
  <c r="AG551" i="47"/>
  <c r="AG547" i="47"/>
  <c r="AG553" i="47"/>
  <c r="AG550" i="47"/>
  <c r="AG548" i="47"/>
  <c r="U525" i="47"/>
  <c r="U519" i="47"/>
  <c r="U524" i="47"/>
  <c r="U523" i="47"/>
  <c r="U522" i="47"/>
  <c r="U521" i="47"/>
  <c r="U520" i="47"/>
  <c r="U526" i="47"/>
  <c r="I496" i="47"/>
  <c r="I497" i="47"/>
  <c r="I498" i="47"/>
  <c r="I493" i="47"/>
  <c r="I499" i="47"/>
  <c r="I492" i="47"/>
  <c r="I494" i="47"/>
  <c r="I495" i="47"/>
  <c r="U471" i="47"/>
  <c r="U465" i="47"/>
  <c r="U470" i="47"/>
  <c r="U469" i="47"/>
  <c r="U468" i="47"/>
  <c r="U467" i="47"/>
  <c r="U466" i="47"/>
  <c r="U472" i="47"/>
  <c r="AG441" i="47"/>
  <c r="AG444" i="47"/>
  <c r="AG438" i="47"/>
  <c r="AG443" i="47"/>
  <c r="AG439" i="47"/>
  <c r="AG445" i="47"/>
  <c r="AG442" i="47"/>
  <c r="AG440" i="47"/>
  <c r="Q426" i="47"/>
  <c r="Q420" i="47"/>
  <c r="Q425" i="47"/>
  <c r="Q424" i="47"/>
  <c r="Q423" i="47"/>
  <c r="Q422" i="47"/>
  <c r="Q427" i="47"/>
  <c r="Q421" i="47"/>
  <c r="U417" i="47"/>
  <c r="U411" i="47"/>
  <c r="U416" i="47"/>
  <c r="U415" i="47"/>
  <c r="U414" i="47"/>
  <c r="U413" i="47"/>
  <c r="U412" i="47"/>
  <c r="U418" i="47"/>
  <c r="I388" i="47"/>
  <c r="I389" i="47"/>
  <c r="I390" i="47"/>
  <c r="I385" i="47"/>
  <c r="I391" i="47"/>
  <c r="I384" i="47"/>
  <c r="I386" i="47"/>
  <c r="I387" i="47"/>
  <c r="Y350" i="47"/>
  <c r="Y355" i="47"/>
  <c r="Y349" i="47"/>
  <c r="Y354" i="47"/>
  <c r="Y348" i="47"/>
  <c r="Y353" i="47"/>
  <c r="Y352" i="47"/>
  <c r="Y351" i="47"/>
  <c r="I331" i="47"/>
  <c r="I337" i="47"/>
  <c r="I332" i="47"/>
  <c r="I330" i="47"/>
  <c r="I333" i="47"/>
  <c r="I334" i="47"/>
  <c r="I335" i="47"/>
  <c r="I336" i="47"/>
  <c r="U309" i="47"/>
  <c r="U303" i="47"/>
  <c r="U308" i="47"/>
  <c r="U307" i="47"/>
  <c r="U306" i="47"/>
  <c r="U305" i="47"/>
  <c r="U304" i="47"/>
  <c r="U310" i="47"/>
  <c r="AG279" i="47"/>
  <c r="AG282" i="47"/>
  <c r="AG276" i="47"/>
  <c r="AG281" i="47"/>
  <c r="AG283" i="47"/>
  <c r="AG280" i="47"/>
  <c r="AG277" i="47"/>
  <c r="AG278" i="47"/>
  <c r="Q264" i="47"/>
  <c r="Q258" i="47"/>
  <c r="Q263" i="47"/>
  <c r="Q262" i="47"/>
  <c r="Q261" i="47"/>
  <c r="Q260" i="47"/>
  <c r="Q259" i="47"/>
  <c r="Q265" i="47"/>
  <c r="Y242" i="47"/>
  <c r="Y247" i="47"/>
  <c r="Y241" i="47"/>
  <c r="Y246" i="47"/>
  <c r="Y240" i="47"/>
  <c r="Y245" i="47"/>
  <c r="Y244" i="47"/>
  <c r="Y243" i="47"/>
  <c r="I225" i="47"/>
  <c r="I226" i="47"/>
  <c r="I228" i="47"/>
  <c r="I224" i="47"/>
  <c r="I227" i="47"/>
  <c r="I229" i="47"/>
  <c r="I222" i="47"/>
  <c r="I223" i="47"/>
  <c r="U201" i="47"/>
  <c r="U195" i="47"/>
  <c r="U200" i="47"/>
  <c r="U199" i="47"/>
  <c r="U198" i="47"/>
  <c r="U197" i="47"/>
  <c r="U196" i="47"/>
  <c r="U202" i="47"/>
  <c r="AG171" i="47"/>
  <c r="AG174" i="47"/>
  <c r="AG168" i="47"/>
  <c r="AG173" i="47"/>
  <c r="AG172" i="47"/>
  <c r="AG169" i="47"/>
  <c r="AG175" i="47"/>
  <c r="AG170" i="47"/>
  <c r="Q156" i="47"/>
  <c r="Q150" i="47"/>
  <c r="Q155" i="47"/>
  <c r="Q154" i="47"/>
  <c r="Q153" i="47"/>
  <c r="Q152" i="47"/>
  <c r="Q151" i="47"/>
  <c r="Q157" i="47"/>
  <c r="I117" i="47"/>
  <c r="I118" i="47"/>
  <c r="I120" i="47"/>
  <c r="I116" i="47"/>
  <c r="I119" i="47"/>
  <c r="I121" i="47"/>
  <c r="I114" i="47"/>
  <c r="I115" i="47"/>
  <c r="I63" i="47"/>
  <c r="I64" i="47"/>
  <c r="I66" i="47"/>
  <c r="I60" i="47"/>
  <c r="I61" i="47"/>
  <c r="I62" i="47"/>
  <c r="I65" i="47"/>
  <c r="I67" i="47"/>
  <c r="AC657" i="47"/>
  <c r="AC661" i="47"/>
  <c r="AC655" i="47"/>
  <c r="AC660" i="47"/>
  <c r="AC654" i="47"/>
  <c r="AC656" i="47"/>
  <c r="AC658" i="47"/>
  <c r="AC659" i="47"/>
  <c r="Q630" i="47"/>
  <c r="Q629" i="47"/>
  <c r="Q634" i="47"/>
  <c r="Q628" i="47"/>
  <c r="Q633" i="47"/>
  <c r="Q627" i="47"/>
  <c r="Q632" i="47"/>
  <c r="Q631" i="47"/>
  <c r="AC603" i="47"/>
  <c r="AC607" i="47"/>
  <c r="AC601" i="47"/>
  <c r="AC606" i="47"/>
  <c r="AC600" i="47"/>
  <c r="AC605" i="47"/>
  <c r="AC604" i="47"/>
  <c r="AC602" i="47"/>
  <c r="M588" i="47"/>
  <c r="M582" i="47"/>
  <c r="M587" i="47"/>
  <c r="M586" i="47"/>
  <c r="M585" i="47"/>
  <c r="M584" i="47"/>
  <c r="M589" i="47"/>
  <c r="M583" i="47"/>
  <c r="AC549" i="47"/>
  <c r="AC553" i="47"/>
  <c r="AC547" i="47"/>
  <c r="AC552" i="47"/>
  <c r="AC546" i="47"/>
  <c r="AC548" i="47"/>
  <c r="AC550" i="47"/>
  <c r="AC551" i="47"/>
  <c r="M534" i="47"/>
  <c r="M528" i="47"/>
  <c r="M533" i="47"/>
  <c r="M532" i="47"/>
  <c r="M531" i="47"/>
  <c r="M530" i="47"/>
  <c r="M529" i="47"/>
  <c r="M535" i="47"/>
  <c r="Y506" i="47"/>
  <c r="Y505" i="47"/>
  <c r="Y504" i="47"/>
  <c r="Y508" i="47"/>
  <c r="Y507" i="47"/>
  <c r="Y503" i="47"/>
  <c r="Y501" i="47"/>
  <c r="Y502" i="47"/>
  <c r="AG489" i="47"/>
  <c r="AG483" i="47"/>
  <c r="AG486" i="47"/>
  <c r="AG485" i="47"/>
  <c r="AG487" i="47"/>
  <c r="AG484" i="47"/>
  <c r="AG490" i="47"/>
  <c r="AG488" i="47"/>
  <c r="M480" i="47"/>
  <c r="M474" i="47"/>
  <c r="M479" i="47"/>
  <c r="M478" i="47"/>
  <c r="M477" i="47"/>
  <c r="M476" i="47"/>
  <c r="M481" i="47"/>
  <c r="M475" i="47"/>
  <c r="Y452" i="47"/>
  <c r="Y451" i="47"/>
  <c r="Y450" i="47"/>
  <c r="Y449" i="47"/>
  <c r="Y448" i="47"/>
  <c r="Y447" i="47"/>
  <c r="Y453" i="47"/>
  <c r="Y454" i="47"/>
  <c r="I430" i="47"/>
  <c r="I436" i="47"/>
  <c r="I431" i="47"/>
  <c r="I429" i="47"/>
  <c r="I432" i="47"/>
  <c r="I433" i="47"/>
  <c r="I434" i="47"/>
  <c r="I435" i="47"/>
  <c r="U405" i="47"/>
  <c r="U404" i="47"/>
  <c r="U409" i="47"/>
  <c r="U403" i="47"/>
  <c r="U408" i="47"/>
  <c r="U402" i="47"/>
  <c r="U407" i="47"/>
  <c r="U406" i="47"/>
  <c r="AG381" i="47"/>
  <c r="AG375" i="47"/>
  <c r="AG378" i="47"/>
  <c r="AG377" i="47"/>
  <c r="AG379" i="47"/>
  <c r="AG376" i="47"/>
  <c r="AG382" i="47"/>
  <c r="AG380" i="47"/>
  <c r="M372" i="47"/>
  <c r="M366" i="47"/>
  <c r="M371" i="47"/>
  <c r="M370" i="47"/>
  <c r="M369" i="47"/>
  <c r="M368" i="47"/>
  <c r="M373" i="47"/>
  <c r="M367" i="47"/>
  <c r="Y344" i="47"/>
  <c r="Y343" i="47"/>
  <c r="Y342" i="47"/>
  <c r="Y341" i="47"/>
  <c r="Y340" i="47"/>
  <c r="Y339" i="47"/>
  <c r="Y345" i="47"/>
  <c r="Y346" i="47"/>
  <c r="I325" i="47"/>
  <c r="I326" i="47"/>
  <c r="I327" i="47"/>
  <c r="I322" i="47"/>
  <c r="I328" i="47"/>
  <c r="I321" i="47"/>
  <c r="I323" i="47"/>
  <c r="I324" i="47"/>
  <c r="U297" i="47"/>
  <c r="U296" i="47"/>
  <c r="U301" i="47"/>
  <c r="U295" i="47"/>
  <c r="U300" i="47"/>
  <c r="U294" i="47"/>
  <c r="U299" i="47"/>
  <c r="U298" i="47"/>
  <c r="AG273" i="47"/>
  <c r="AG267" i="47"/>
  <c r="AG270" i="47"/>
  <c r="AG269" i="47"/>
  <c r="AG271" i="47"/>
  <c r="AG268" i="47"/>
  <c r="AG274" i="47"/>
  <c r="AG272" i="47"/>
  <c r="U243" i="47"/>
  <c r="U242" i="47"/>
  <c r="U247" i="47"/>
  <c r="U241" i="47"/>
  <c r="U246" i="47"/>
  <c r="U240" i="47"/>
  <c r="U245" i="47"/>
  <c r="U244" i="47"/>
  <c r="Y236" i="47"/>
  <c r="Y235" i="47"/>
  <c r="Y234" i="47"/>
  <c r="Y233" i="47"/>
  <c r="Y232" i="47"/>
  <c r="Y231" i="47"/>
  <c r="Y237" i="47"/>
  <c r="Y238" i="47"/>
  <c r="AG219" i="47"/>
  <c r="AG213" i="47"/>
  <c r="AG216" i="47"/>
  <c r="AG215" i="47"/>
  <c r="AG220" i="47"/>
  <c r="AG217" i="47"/>
  <c r="AG214" i="47"/>
  <c r="AG218" i="47"/>
  <c r="M210" i="47"/>
  <c r="M204" i="47"/>
  <c r="M209" i="47"/>
  <c r="M208" i="47"/>
  <c r="M207" i="47"/>
  <c r="M206" i="47"/>
  <c r="M205" i="47"/>
  <c r="M211" i="47"/>
  <c r="Y182" i="47"/>
  <c r="Y181" i="47"/>
  <c r="Y180" i="47"/>
  <c r="Y184" i="47"/>
  <c r="Y183" i="47"/>
  <c r="Y179" i="47"/>
  <c r="Y177" i="47"/>
  <c r="Y178" i="47"/>
  <c r="AG165" i="47"/>
  <c r="AG162" i="47"/>
  <c r="AG161" i="47"/>
  <c r="AG160" i="47"/>
  <c r="AG166" i="47"/>
  <c r="AG159" i="47"/>
  <c r="AG164" i="47"/>
  <c r="AG163" i="47"/>
  <c r="Q144" i="47"/>
  <c r="Q143" i="47"/>
  <c r="Q148" i="47"/>
  <c r="Q142" i="47"/>
  <c r="Q147" i="47"/>
  <c r="Q141" i="47"/>
  <c r="Q146" i="47"/>
  <c r="Q145" i="47"/>
  <c r="AC117" i="47"/>
  <c r="AC116" i="47"/>
  <c r="AC121" i="47"/>
  <c r="AC115" i="47"/>
  <c r="AC120" i="47"/>
  <c r="AC119" i="47"/>
  <c r="AC118" i="47"/>
  <c r="AC114" i="47"/>
  <c r="I111" i="47"/>
  <c r="I106" i="47"/>
  <c r="I112" i="47"/>
  <c r="I108" i="47"/>
  <c r="I110" i="47"/>
  <c r="I105" i="47"/>
  <c r="I107" i="47"/>
  <c r="I109" i="47"/>
  <c r="Q90" i="47"/>
  <c r="Q89" i="47"/>
  <c r="Q94" i="47"/>
  <c r="Q88" i="47"/>
  <c r="Q93" i="47"/>
  <c r="Q87" i="47"/>
  <c r="Q92" i="47"/>
  <c r="Q91" i="47"/>
  <c r="AC63" i="47"/>
  <c r="AC62" i="47"/>
  <c r="AC67" i="47"/>
  <c r="AC61" i="47"/>
  <c r="AC60" i="47"/>
  <c r="AC66" i="47"/>
  <c r="AC64" i="47"/>
  <c r="AC65" i="47"/>
  <c r="AG58" i="47"/>
  <c r="AG52" i="47"/>
  <c r="AG56" i="47"/>
  <c r="AG55" i="47"/>
  <c r="AG51" i="47"/>
  <c r="AG57" i="47"/>
  <c r="AG54" i="47"/>
  <c r="AG53" i="47"/>
  <c r="M48" i="47"/>
  <c r="M42" i="47"/>
  <c r="M47" i="47"/>
  <c r="M46" i="47"/>
  <c r="M45" i="47"/>
  <c r="M44" i="47"/>
  <c r="M43" i="47"/>
  <c r="M50" i="47"/>
  <c r="J42" i="47"/>
  <c r="M49" i="47"/>
  <c r="Q36" i="47"/>
  <c r="Q41" i="47"/>
  <c r="Q35" i="47"/>
  <c r="Q40" i="47"/>
  <c r="Q34" i="47"/>
  <c r="Q39" i="47"/>
  <c r="Q33" i="47"/>
  <c r="Q38" i="47"/>
  <c r="Q37" i="47"/>
  <c r="N33" i="47"/>
  <c r="V15" i="47"/>
  <c r="Y20" i="47"/>
  <c r="Y19" i="47"/>
  <c r="Y18" i="47"/>
  <c r="Y17" i="47"/>
  <c r="Y16" i="47"/>
  <c r="Y15" i="47"/>
  <c r="Y21" i="47"/>
  <c r="Y22" i="47"/>
  <c r="I6" i="47"/>
  <c r="I12" i="47"/>
  <c r="I7" i="47"/>
  <c r="I13" i="47"/>
  <c r="I11" i="47"/>
  <c r="I8" i="47"/>
  <c r="I9" i="47"/>
  <c r="I10" i="47"/>
  <c r="AG14" i="47"/>
  <c r="AG9" i="47"/>
  <c r="AG13" i="47"/>
  <c r="AG7" i="47"/>
  <c r="AG12" i="47"/>
  <c r="AG6" i="47"/>
  <c r="AG11" i="47"/>
  <c r="AG10" i="47"/>
  <c r="AG8" i="47"/>
  <c r="M666" i="47"/>
  <c r="M665" i="47"/>
  <c r="M670" i="47"/>
  <c r="M664" i="47"/>
  <c r="M669" i="47"/>
  <c r="M663" i="47"/>
  <c r="M668" i="47"/>
  <c r="M667" i="47"/>
  <c r="Q660" i="47"/>
  <c r="Q654" i="47"/>
  <c r="Q659" i="47"/>
  <c r="Q658" i="47"/>
  <c r="Q657" i="47"/>
  <c r="Q656" i="47"/>
  <c r="Q655" i="47"/>
  <c r="Q661" i="47"/>
  <c r="U651" i="47"/>
  <c r="U645" i="47"/>
  <c r="U650" i="47"/>
  <c r="U649" i="47"/>
  <c r="U648" i="47"/>
  <c r="U647" i="47"/>
  <c r="U646" i="47"/>
  <c r="U652" i="47"/>
  <c r="Y638" i="47"/>
  <c r="Y643" i="47"/>
  <c r="Y637" i="47"/>
  <c r="Y642" i="47"/>
  <c r="Y636" i="47"/>
  <c r="Y641" i="47"/>
  <c r="Y640" i="47"/>
  <c r="Y639" i="47"/>
  <c r="AC633" i="47"/>
  <c r="AC627" i="47"/>
  <c r="AC631" i="47"/>
  <c r="AC630" i="47"/>
  <c r="AC632" i="47"/>
  <c r="AC629" i="47"/>
  <c r="AC628" i="47"/>
  <c r="AC634" i="47"/>
  <c r="AG621" i="47"/>
  <c r="AG624" i="47"/>
  <c r="AG618" i="47"/>
  <c r="AG623" i="47"/>
  <c r="AG619" i="47"/>
  <c r="AG625" i="47"/>
  <c r="AG622" i="47"/>
  <c r="AG620" i="47"/>
  <c r="I622" i="47"/>
  <c r="I623" i="47"/>
  <c r="I624" i="47"/>
  <c r="I619" i="47"/>
  <c r="I625" i="47"/>
  <c r="I618" i="47"/>
  <c r="I620" i="47"/>
  <c r="I621" i="47"/>
  <c r="M612" i="47"/>
  <c r="M611" i="47"/>
  <c r="M616" i="47"/>
  <c r="M610" i="47"/>
  <c r="M615" i="47"/>
  <c r="M609" i="47"/>
  <c r="M614" i="47"/>
  <c r="M613" i="47"/>
  <c r="Q606" i="47"/>
  <c r="Q600" i="47"/>
  <c r="Q605" i="47"/>
  <c r="Q604" i="47"/>
  <c r="Q603" i="47"/>
  <c r="Q602" i="47"/>
  <c r="Q607" i="47"/>
  <c r="Q601" i="47"/>
  <c r="U597" i="47"/>
  <c r="U591" i="47"/>
  <c r="U596" i="47"/>
  <c r="U595" i="47"/>
  <c r="U594" i="47"/>
  <c r="U593" i="47"/>
  <c r="U592" i="47"/>
  <c r="U598" i="47"/>
  <c r="Y584" i="47"/>
  <c r="Y589" i="47"/>
  <c r="Y583" i="47"/>
  <c r="Y588" i="47"/>
  <c r="Y582" i="47"/>
  <c r="Y587" i="47"/>
  <c r="Y585" i="47"/>
  <c r="Y586" i="47"/>
  <c r="AC579" i="47"/>
  <c r="AC573" i="47"/>
  <c r="AC577" i="47"/>
  <c r="AC576" i="47"/>
  <c r="AC580" i="47"/>
  <c r="AC578" i="47"/>
  <c r="AC575" i="47"/>
  <c r="AC574" i="47"/>
  <c r="AG567" i="47"/>
  <c r="AG570" i="47"/>
  <c r="AG564" i="47"/>
  <c r="AG569" i="47"/>
  <c r="AG571" i="47"/>
  <c r="AG568" i="47"/>
  <c r="AG565" i="47"/>
  <c r="AG566" i="47"/>
  <c r="I568" i="47"/>
  <c r="I569" i="47"/>
  <c r="I570" i="47"/>
  <c r="I565" i="47"/>
  <c r="I571" i="47"/>
  <c r="I564" i="47"/>
  <c r="I566" i="47"/>
  <c r="I567" i="47"/>
  <c r="M558" i="47"/>
  <c r="M557" i="47"/>
  <c r="M562" i="47"/>
  <c r="M556" i="47"/>
  <c r="M561" i="47"/>
  <c r="M555" i="47"/>
  <c r="M560" i="47"/>
  <c r="M559" i="47"/>
  <c r="Q552" i="47"/>
  <c r="Q546" i="47"/>
  <c r="Q551" i="47"/>
  <c r="Q550" i="47"/>
  <c r="Q549" i="47"/>
  <c r="Q548" i="47"/>
  <c r="Q547" i="47"/>
  <c r="Q553" i="47"/>
  <c r="U543" i="47"/>
  <c r="U537" i="47"/>
  <c r="U542" i="47"/>
  <c r="U541" i="47"/>
  <c r="U540" i="47"/>
  <c r="U539" i="47"/>
  <c r="U538" i="47"/>
  <c r="U544" i="47"/>
  <c r="Y530" i="47"/>
  <c r="Y535" i="47"/>
  <c r="Y529" i="47"/>
  <c r="Y534" i="47"/>
  <c r="Y528" i="47"/>
  <c r="Y533" i="47"/>
  <c r="Y532" i="47"/>
  <c r="Y531" i="47"/>
  <c r="AC525" i="47"/>
  <c r="AC519" i="47"/>
  <c r="AC523" i="47"/>
  <c r="AC522" i="47"/>
  <c r="AC524" i="47"/>
  <c r="AC521" i="47"/>
  <c r="AC520" i="47"/>
  <c r="AC526" i="47"/>
  <c r="AG513" i="47"/>
  <c r="AG516" i="47"/>
  <c r="AG510" i="47"/>
  <c r="AG515" i="47"/>
  <c r="AG511" i="47"/>
  <c r="AG517" i="47"/>
  <c r="AG514" i="47"/>
  <c r="AG512" i="47"/>
  <c r="I514" i="47"/>
  <c r="I515" i="47"/>
  <c r="I516" i="47"/>
  <c r="I511" i="47"/>
  <c r="I517" i="47"/>
  <c r="I510" i="47"/>
  <c r="I512" i="47"/>
  <c r="I513" i="47"/>
  <c r="M504" i="47"/>
  <c r="M503" i="47"/>
  <c r="M508" i="47"/>
  <c r="M502" i="47"/>
  <c r="M507" i="47"/>
  <c r="M501" i="47"/>
  <c r="M506" i="47"/>
  <c r="M505" i="47"/>
  <c r="Q498" i="47"/>
  <c r="Q492" i="47"/>
  <c r="Q497" i="47"/>
  <c r="Q496" i="47"/>
  <c r="Q495" i="47"/>
  <c r="Q494" i="47"/>
  <c r="Q499" i="47"/>
  <c r="Q493" i="47"/>
  <c r="U489" i="47"/>
  <c r="U483" i="47"/>
  <c r="U488" i="47"/>
  <c r="U487" i="47"/>
  <c r="U486" i="47"/>
  <c r="U485" i="47"/>
  <c r="U484" i="47"/>
  <c r="U490" i="47"/>
  <c r="Y476" i="47"/>
  <c r="Y481" i="47"/>
  <c r="Y475" i="47"/>
  <c r="Y480" i="47"/>
  <c r="Y474" i="47"/>
  <c r="Y479" i="47"/>
  <c r="Y477" i="47"/>
  <c r="Y478" i="47"/>
  <c r="AC471" i="47"/>
  <c r="AC465" i="47"/>
  <c r="AC469" i="47"/>
  <c r="AC468" i="47"/>
  <c r="AC472" i="47"/>
  <c r="AC470" i="47"/>
  <c r="AC467" i="47"/>
  <c r="AC466" i="47"/>
  <c r="AG459" i="47"/>
  <c r="AG462" i="47"/>
  <c r="AG456" i="47"/>
  <c r="AG461" i="47"/>
  <c r="AG463" i="47"/>
  <c r="AG460" i="47"/>
  <c r="AG457" i="47"/>
  <c r="AG458" i="47"/>
  <c r="I460" i="47"/>
  <c r="I461" i="47"/>
  <c r="I462" i="47"/>
  <c r="I457" i="47"/>
  <c r="I463" i="47"/>
  <c r="I456" i="47"/>
  <c r="I458" i="47"/>
  <c r="I459" i="47"/>
  <c r="M450" i="47"/>
  <c r="M449" i="47"/>
  <c r="M454" i="47"/>
  <c r="M448" i="47"/>
  <c r="M453" i="47"/>
  <c r="M447" i="47"/>
  <c r="M452" i="47"/>
  <c r="M451" i="47"/>
  <c r="Q444" i="47"/>
  <c r="Q438" i="47"/>
  <c r="Q443" i="47"/>
  <c r="Q442" i="47"/>
  <c r="Q441" i="47"/>
  <c r="Q440" i="47"/>
  <c r="Q439" i="47"/>
  <c r="Q445" i="47"/>
  <c r="U435" i="47"/>
  <c r="U429" i="47"/>
  <c r="U434" i="47"/>
  <c r="U433" i="47"/>
  <c r="U432" i="47"/>
  <c r="U431" i="47"/>
  <c r="U430" i="47"/>
  <c r="U436" i="47"/>
  <c r="Y422" i="47"/>
  <c r="Y427" i="47"/>
  <c r="Y421" i="47"/>
  <c r="Y426" i="47"/>
  <c r="Y420" i="47"/>
  <c r="Y425" i="47"/>
  <c r="Y424" i="47"/>
  <c r="Y423" i="47"/>
  <c r="AC417" i="47"/>
  <c r="AC411" i="47"/>
  <c r="AC415" i="47"/>
  <c r="AC414" i="47"/>
  <c r="AC416" i="47"/>
  <c r="AC413" i="47"/>
  <c r="AC412" i="47"/>
  <c r="AC418" i="47"/>
  <c r="AG405" i="47"/>
  <c r="AG408" i="47"/>
  <c r="AG402" i="47"/>
  <c r="AG407" i="47"/>
  <c r="AG403" i="47"/>
  <c r="AG409" i="47"/>
  <c r="AG406" i="47"/>
  <c r="AG404" i="47"/>
  <c r="I406" i="47"/>
  <c r="I407" i="47"/>
  <c r="I408" i="47"/>
  <c r="I403" i="47"/>
  <c r="I409" i="47"/>
  <c r="I402" i="47"/>
  <c r="I404" i="47"/>
  <c r="I405" i="47"/>
  <c r="M396" i="47"/>
  <c r="M395" i="47"/>
  <c r="M400" i="47"/>
  <c r="M394" i="47"/>
  <c r="M399" i="47"/>
  <c r="M393" i="47"/>
  <c r="M398" i="47"/>
  <c r="M397" i="47"/>
  <c r="Q390" i="47"/>
  <c r="Q384" i="47"/>
  <c r="Q389" i="47"/>
  <c r="Q388" i="47"/>
  <c r="Q387" i="47"/>
  <c r="Q386" i="47"/>
  <c r="Q391" i="47"/>
  <c r="Q385" i="47"/>
  <c r="U381" i="47"/>
  <c r="U375" i="47"/>
  <c r="U380" i="47"/>
  <c r="U379" i="47"/>
  <c r="U378" i="47"/>
  <c r="U377" i="47"/>
  <c r="U376" i="47"/>
  <c r="U382" i="47"/>
  <c r="Y368" i="47"/>
  <c r="Y373" i="47"/>
  <c r="Y367" i="47"/>
  <c r="Y372" i="47"/>
  <c r="Y366" i="47"/>
  <c r="Y371" i="47"/>
  <c r="Y369" i="47"/>
  <c r="Y370" i="47"/>
  <c r="AC363" i="47"/>
  <c r="AC357" i="47"/>
  <c r="AC361" i="47"/>
  <c r="AC360" i="47"/>
  <c r="AC364" i="47"/>
  <c r="AC362" i="47"/>
  <c r="AC359" i="47"/>
  <c r="AC358" i="47"/>
  <c r="AG351" i="47"/>
  <c r="AG354" i="47"/>
  <c r="AG348" i="47"/>
  <c r="AG353" i="47"/>
  <c r="AG355" i="47"/>
  <c r="AG352" i="47"/>
  <c r="AG349" i="47"/>
  <c r="AG350" i="47"/>
  <c r="I352" i="47"/>
  <c r="I353" i="47"/>
  <c r="I348" i="47"/>
  <c r="I354" i="47"/>
  <c r="I349" i="47"/>
  <c r="I355" i="47"/>
  <c r="I350" i="47"/>
  <c r="I351" i="47"/>
  <c r="M342" i="47"/>
  <c r="M341" i="47"/>
  <c r="M346" i="47"/>
  <c r="M340" i="47"/>
  <c r="M345" i="47"/>
  <c r="M339" i="47"/>
  <c r="M344" i="47"/>
  <c r="M343" i="47"/>
  <c r="Q336" i="47"/>
  <c r="Q330" i="47"/>
  <c r="Q335" i="47"/>
  <c r="Q334" i="47"/>
  <c r="Q333" i="47"/>
  <c r="Q332" i="47"/>
  <c r="Q331" i="47"/>
  <c r="Q337" i="47"/>
  <c r="U327" i="47"/>
  <c r="U321" i="47"/>
  <c r="U326" i="47"/>
  <c r="U325" i="47"/>
  <c r="U324" i="47"/>
  <c r="U323" i="47"/>
  <c r="U322" i="47"/>
  <c r="U328" i="47"/>
  <c r="Y314" i="47"/>
  <c r="Y319" i="47"/>
  <c r="Y313" i="47"/>
  <c r="Y318" i="47"/>
  <c r="Y312" i="47"/>
  <c r="Y317" i="47"/>
  <c r="Y316" i="47"/>
  <c r="Y315" i="47"/>
  <c r="AC309" i="47"/>
  <c r="AC303" i="47"/>
  <c r="AC307" i="47"/>
  <c r="AC306" i="47"/>
  <c r="AC308" i="47"/>
  <c r="AC305" i="47"/>
  <c r="AC304" i="47"/>
  <c r="AC310" i="47"/>
  <c r="AG297" i="47"/>
  <c r="AG300" i="47"/>
  <c r="AG294" i="47"/>
  <c r="AG299" i="47"/>
  <c r="AG295" i="47"/>
  <c r="AG301" i="47"/>
  <c r="AG298" i="47"/>
  <c r="AG296" i="47"/>
  <c r="I295" i="47"/>
  <c r="I296" i="47"/>
  <c r="I297" i="47"/>
  <c r="I298" i="47"/>
  <c r="I300" i="47"/>
  <c r="I299" i="47"/>
  <c r="I301" i="47"/>
  <c r="I294" i="47"/>
  <c r="M288" i="47"/>
  <c r="M287" i="47"/>
  <c r="M292" i="47"/>
  <c r="M286" i="47"/>
  <c r="M291" i="47"/>
  <c r="M285" i="47"/>
  <c r="M290" i="47"/>
  <c r="M289" i="47"/>
  <c r="Q282" i="47"/>
  <c r="Q276" i="47"/>
  <c r="Q281" i="47"/>
  <c r="Q280" i="47"/>
  <c r="Q279" i="47"/>
  <c r="Q278" i="47"/>
  <c r="Q283" i="47"/>
  <c r="Q277" i="47"/>
  <c r="U273" i="47"/>
  <c r="U267" i="47"/>
  <c r="U272" i="47"/>
  <c r="U271" i="47"/>
  <c r="U270" i="47"/>
  <c r="U269" i="47"/>
  <c r="U268" i="47"/>
  <c r="U274" i="47"/>
  <c r="Y260" i="47"/>
  <c r="Y265" i="47"/>
  <c r="Y259" i="47"/>
  <c r="Y264" i="47"/>
  <c r="Y258" i="47"/>
  <c r="Y263" i="47"/>
  <c r="Y261" i="47"/>
  <c r="Y262" i="47"/>
  <c r="AC252" i="47"/>
  <c r="AC251" i="47"/>
  <c r="AC256" i="47"/>
  <c r="AC250" i="47"/>
  <c r="AC255" i="47"/>
  <c r="AC249" i="47"/>
  <c r="AC253" i="47"/>
  <c r="AC254" i="47"/>
  <c r="AG243" i="47"/>
  <c r="AG246" i="47"/>
  <c r="AG240" i="47"/>
  <c r="AG245" i="47"/>
  <c r="AG247" i="47"/>
  <c r="AG244" i="47"/>
  <c r="AG241" i="47"/>
  <c r="AG242" i="47"/>
  <c r="I243" i="47"/>
  <c r="I244" i="47"/>
  <c r="I246" i="47"/>
  <c r="I240" i="47"/>
  <c r="I241" i="47"/>
  <c r="I242" i="47"/>
  <c r="I245" i="47"/>
  <c r="I247" i="47"/>
  <c r="M234" i="47"/>
  <c r="M233" i="47"/>
  <c r="M238" i="47"/>
  <c r="M232" i="47"/>
  <c r="M237" i="47"/>
  <c r="M231" i="47"/>
  <c r="M236" i="47"/>
  <c r="M235" i="47"/>
  <c r="Q228" i="47"/>
  <c r="Q222" i="47"/>
  <c r="Q227" i="47"/>
  <c r="Q226" i="47"/>
  <c r="Q225" i="47"/>
  <c r="Q224" i="47"/>
  <c r="Q223" i="47"/>
  <c r="Q229" i="47"/>
  <c r="U219" i="47"/>
  <c r="U213" i="47"/>
  <c r="U218" i="47"/>
  <c r="U217" i="47"/>
  <c r="U216" i="47"/>
  <c r="U215" i="47"/>
  <c r="U214" i="47"/>
  <c r="U220" i="47"/>
  <c r="Y206" i="47"/>
  <c r="Y211" i="47"/>
  <c r="Y205" i="47"/>
  <c r="Y210" i="47"/>
  <c r="Y204" i="47"/>
  <c r="Y209" i="47"/>
  <c r="Y208" i="47"/>
  <c r="Y207" i="47"/>
  <c r="AC202" i="47"/>
  <c r="AC201" i="47"/>
  <c r="AC195" i="47"/>
  <c r="AC200" i="47"/>
  <c r="AC199" i="47"/>
  <c r="AC198" i="47"/>
  <c r="AC196" i="47"/>
  <c r="AC197" i="47"/>
  <c r="AG189" i="47"/>
  <c r="AG192" i="47"/>
  <c r="AG186" i="47"/>
  <c r="AG191" i="47"/>
  <c r="AG193" i="47"/>
  <c r="AG190" i="47"/>
  <c r="AG187" i="47"/>
  <c r="AG188" i="47"/>
  <c r="I189" i="47"/>
  <c r="I190" i="47"/>
  <c r="I192" i="47"/>
  <c r="I188" i="47"/>
  <c r="I191" i="47"/>
  <c r="I193" i="47"/>
  <c r="I186" i="47"/>
  <c r="I187" i="47"/>
  <c r="M180" i="47"/>
  <c r="M179" i="47"/>
  <c r="M184" i="47"/>
  <c r="M178" i="47"/>
  <c r="M183" i="47"/>
  <c r="M177" i="47"/>
  <c r="M182" i="47"/>
  <c r="M181" i="47"/>
  <c r="Q174" i="47"/>
  <c r="Q168" i="47"/>
  <c r="Q173" i="47"/>
  <c r="Q172" i="47"/>
  <c r="Q171" i="47"/>
  <c r="Q170" i="47"/>
  <c r="Q175" i="47"/>
  <c r="Q169" i="47"/>
  <c r="U165" i="47"/>
  <c r="U159" i="47"/>
  <c r="U164" i="47"/>
  <c r="U163" i="47"/>
  <c r="U162" i="47"/>
  <c r="U161" i="47"/>
  <c r="U160" i="47"/>
  <c r="U166" i="47"/>
  <c r="Y152" i="47"/>
  <c r="Y157" i="47"/>
  <c r="Y151" i="47"/>
  <c r="Y156" i="47"/>
  <c r="Y150" i="47"/>
  <c r="Y155" i="47"/>
  <c r="Y153" i="47"/>
  <c r="Y154" i="47"/>
  <c r="AC147" i="47"/>
  <c r="AC141" i="47"/>
  <c r="AC146" i="47"/>
  <c r="AC145" i="47"/>
  <c r="AC144" i="47"/>
  <c r="AC143" i="47"/>
  <c r="AC142" i="47"/>
  <c r="AC148" i="47"/>
  <c r="AG136" i="47"/>
  <c r="AG134" i="47"/>
  <c r="AG139" i="47"/>
  <c r="AG133" i="47"/>
  <c r="AG135" i="47"/>
  <c r="AG132" i="47"/>
  <c r="AG137" i="47"/>
  <c r="AG138" i="47"/>
  <c r="I135" i="47"/>
  <c r="I136" i="47"/>
  <c r="I138" i="47"/>
  <c r="I132" i="47"/>
  <c r="I133" i="47"/>
  <c r="I134" i="47"/>
  <c r="I137" i="47"/>
  <c r="I139" i="47"/>
  <c r="M126" i="47"/>
  <c r="M125" i="47"/>
  <c r="M130" i="47"/>
  <c r="M124" i="47"/>
  <c r="M129" i="47"/>
  <c r="M123" i="47"/>
  <c r="M128" i="47"/>
  <c r="M127" i="47"/>
  <c r="Q120" i="47"/>
  <c r="Q114" i="47"/>
  <c r="Q119" i="47"/>
  <c r="Q118" i="47"/>
  <c r="Q117" i="47"/>
  <c r="Q116" i="47"/>
  <c r="Q115" i="47"/>
  <c r="Q121" i="47"/>
  <c r="U110" i="47"/>
  <c r="U109" i="47"/>
  <c r="U108" i="47"/>
  <c r="U111" i="47"/>
  <c r="U107" i="47"/>
  <c r="U106" i="47"/>
  <c r="U105" i="47"/>
  <c r="U112" i="47"/>
  <c r="Y98" i="47"/>
  <c r="Y103" i="47"/>
  <c r="Y97" i="47"/>
  <c r="Y102" i="47"/>
  <c r="Y96" i="47"/>
  <c r="Y101" i="47"/>
  <c r="Y100" i="47"/>
  <c r="Y99" i="47"/>
  <c r="AC93" i="47"/>
  <c r="AC87" i="47"/>
  <c r="AC92" i="47"/>
  <c r="AC91" i="47"/>
  <c r="AC94" i="47"/>
  <c r="AC90" i="47"/>
  <c r="AC88" i="47"/>
  <c r="AC89" i="47"/>
  <c r="AG82" i="47"/>
  <c r="AG80" i="47"/>
  <c r="AG85" i="47"/>
  <c r="AG79" i="47"/>
  <c r="AG84" i="47"/>
  <c r="AG83" i="47"/>
  <c r="AG81" i="47"/>
  <c r="AG78" i="47"/>
  <c r="I81" i="47"/>
  <c r="I82" i="47"/>
  <c r="I84" i="47"/>
  <c r="I80" i="47"/>
  <c r="I83" i="47"/>
  <c r="I85" i="47"/>
  <c r="I78" i="47"/>
  <c r="I79" i="47"/>
  <c r="M72" i="47"/>
  <c r="M71" i="47"/>
  <c r="M76" i="47"/>
  <c r="M70" i="47"/>
  <c r="M75" i="47"/>
  <c r="M69" i="47"/>
  <c r="M74" i="47"/>
  <c r="M73" i="47"/>
  <c r="Q66" i="47"/>
  <c r="Q60" i="47"/>
  <c r="Q65" i="47"/>
  <c r="Q64" i="47"/>
  <c r="Q63" i="47"/>
  <c r="Q62" i="47"/>
  <c r="Q67" i="47"/>
  <c r="Q61" i="47"/>
  <c r="U56" i="47"/>
  <c r="U55" i="47"/>
  <c r="U54" i="47"/>
  <c r="U51" i="47"/>
  <c r="U59" i="47"/>
  <c r="U58" i="47"/>
  <c r="U57" i="47"/>
  <c r="U53" i="47"/>
  <c r="U52" i="47"/>
  <c r="R51" i="47"/>
  <c r="Y50" i="47"/>
  <c r="Y44" i="47"/>
  <c r="Y49" i="47"/>
  <c r="Y43" i="47"/>
  <c r="Y48" i="47"/>
  <c r="Y42" i="47"/>
  <c r="Y47" i="47"/>
  <c r="Y45" i="47"/>
  <c r="Y46" i="47"/>
  <c r="V42" i="47"/>
  <c r="AC39" i="47"/>
  <c r="AC33" i="47"/>
  <c r="AC38" i="47"/>
  <c r="AC37" i="47"/>
  <c r="AC36" i="47"/>
  <c r="AC35" i="47"/>
  <c r="AC34" i="47"/>
  <c r="AC40" i="47"/>
  <c r="Z33" i="47"/>
  <c r="AG28" i="47"/>
  <c r="AG26" i="47"/>
  <c r="AG31" i="47"/>
  <c r="AG25" i="47"/>
  <c r="AG27" i="47"/>
  <c r="AG24" i="47"/>
  <c r="AG29" i="47"/>
  <c r="AG30" i="47"/>
  <c r="I27" i="47"/>
  <c r="I28" i="47"/>
  <c r="I30" i="47"/>
  <c r="I24" i="47"/>
  <c r="I25" i="47"/>
  <c r="I26" i="47"/>
  <c r="I29" i="47"/>
  <c r="I31" i="47"/>
  <c r="M22" i="47"/>
  <c r="M16" i="47"/>
  <c r="M21" i="47"/>
  <c r="M15" i="47"/>
  <c r="M20" i="47"/>
  <c r="M19" i="47"/>
  <c r="M18" i="47"/>
  <c r="M17" i="47"/>
  <c r="AE671" i="47"/>
  <c r="AA671" i="47"/>
  <c r="AC671" i="47"/>
  <c r="W671" i="47"/>
  <c r="S671" i="47"/>
  <c r="O671" i="47"/>
  <c r="K671" i="47"/>
  <c r="G671" i="47"/>
  <c r="AI670" i="47"/>
  <c r="AI669" i="47"/>
  <c r="AI668" i="47"/>
  <c r="AI667" i="47"/>
  <c r="AI666" i="47"/>
  <c r="AI665" i="47"/>
  <c r="AI664" i="47"/>
  <c r="AI663" i="47"/>
  <c r="AE662" i="47"/>
  <c r="AA662" i="47"/>
  <c r="W662" i="47"/>
  <c r="S662" i="47"/>
  <c r="U662" i="47"/>
  <c r="O662" i="47"/>
  <c r="K662" i="47"/>
  <c r="M662" i="47"/>
  <c r="G662" i="47"/>
  <c r="AI661" i="47"/>
  <c r="AI660" i="47"/>
  <c r="AI659" i="47"/>
  <c r="AI658" i="47"/>
  <c r="AI657" i="47"/>
  <c r="AI656" i="47"/>
  <c r="AI655" i="47"/>
  <c r="AI654" i="47"/>
  <c r="AE653" i="47"/>
  <c r="AA653" i="47"/>
  <c r="W653" i="47"/>
  <c r="S653" i="47"/>
  <c r="O653" i="47"/>
  <c r="Q653" i="47"/>
  <c r="K653" i="47"/>
  <c r="G653" i="47"/>
  <c r="AI652" i="47"/>
  <c r="AI651" i="47"/>
  <c r="AI650" i="47"/>
  <c r="AI649" i="47"/>
  <c r="AI648" i="47"/>
  <c r="AI647" i="47"/>
  <c r="AI646" i="47"/>
  <c r="AI645" i="47"/>
  <c r="AE644" i="47"/>
  <c r="AG644" i="47"/>
  <c r="AA644" i="47"/>
  <c r="W644" i="47"/>
  <c r="S644" i="47"/>
  <c r="O644" i="47"/>
  <c r="Q644" i="47"/>
  <c r="K644" i="47"/>
  <c r="M644" i="47"/>
  <c r="G644" i="47"/>
  <c r="AI643" i="47"/>
  <c r="AI642" i="47"/>
  <c r="AI641" i="47"/>
  <c r="AI640" i="47"/>
  <c r="AI639" i="47"/>
  <c r="AI638" i="47"/>
  <c r="AI637" i="47"/>
  <c r="AI636" i="47"/>
  <c r="AE635" i="47"/>
  <c r="AA635" i="47"/>
  <c r="AC635" i="47"/>
  <c r="W635" i="47"/>
  <c r="S635" i="47"/>
  <c r="O635" i="47"/>
  <c r="K635" i="47"/>
  <c r="M635" i="47"/>
  <c r="G635" i="47"/>
  <c r="AI634" i="47"/>
  <c r="AI633" i="47"/>
  <c r="AI632" i="47"/>
  <c r="AI631" i="47"/>
  <c r="AI630" i="47"/>
  <c r="AI629" i="47"/>
  <c r="AI628" i="47"/>
  <c r="AI627" i="47"/>
  <c r="AE626" i="47"/>
  <c r="AA626" i="47"/>
  <c r="W626" i="47"/>
  <c r="S626" i="47"/>
  <c r="O626" i="47"/>
  <c r="K626" i="47"/>
  <c r="G626" i="47"/>
  <c r="AI625" i="47"/>
  <c r="AI624" i="47"/>
  <c r="AI623" i="47"/>
  <c r="AI622" i="47"/>
  <c r="AI621" i="47"/>
  <c r="AI620" i="47"/>
  <c r="AI619" i="47"/>
  <c r="AI618" i="47"/>
  <c r="AE617" i="47"/>
  <c r="AA617" i="47"/>
  <c r="W617" i="47"/>
  <c r="S617" i="47"/>
  <c r="U617" i="47"/>
  <c r="O617" i="47"/>
  <c r="K617" i="47"/>
  <c r="G617" i="47"/>
  <c r="AI616" i="47"/>
  <c r="AI615" i="47"/>
  <c r="AI614" i="47"/>
  <c r="AI613" i="47"/>
  <c r="AI612" i="47"/>
  <c r="AI611" i="47"/>
  <c r="AI610" i="47"/>
  <c r="AI609" i="47"/>
  <c r="AE608" i="47"/>
  <c r="AG608" i="47"/>
  <c r="AA608" i="47"/>
  <c r="W608" i="47"/>
  <c r="S608" i="47"/>
  <c r="O608" i="47"/>
  <c r="K608" i="47"/>
  <c r="G608" i="47"/>
  <c r="AI607" i="47"/>
  <c r="AI606" i="47"/>
  <c r="AI605" i="47"/>
  <c r="AI604" i="47"/>
  <c r="AI603" i="47"/>
  <c r="AI602" i="47"/>
  <c r="AI601" i="47"/>
  <c r="AI600" i="47"/>
  <c r="AE599" i="47"/>
  <c r="AA599" i="47"/>
  <c r="W599" i="47"/>
  <c r="S599" i="47"/>
  <c r="O599" i="47"/>
  <c r="K599" i="47"/>
  <c r="M599" i="47"/>
  <c r="G599" i="47"/>
  <c r="AI598" i="47"/>
  <c r="AI597" i="47"/>
  <c r="AI596" i="47"/>
  <c r="AI595" i="47"/>
  <c r="AI594" i="47"/>
  <c r="AI593" i="47"/>
  <c r="AI592" i="47"/>
  <c r="AI591" i="47"/>
  <c r="AE590" i="47"/>
  <c r="AA590" i="47"/>
  <c r="W590" i="47"/>
  <c r="Y590" i="47"/>
  <c r="S590" i="47"/>
  <c r="O590" i="47"/>
  <c r="K590" i="47"/>
  <c r="G590" i="47"/>
  <c r="AI589" i="47"/>
  <c r="AI588" i="47"/>
  <c r="AI587" i="47"/>
  <c r="AI586" i="47"/>
  <c r="AI585" i="47"/>
  <c r="AI584" i="47"/>
  <c r="AI583" i="47"/>
  <c r="AI582" i="47"/>
  <c r="AE581" i="47"/>
  <c r="AG581" i="47"/>
  <c r="AA581" i="47"/>
  <c r="W581" i="47"/>
  <c r="S581" i="47"/>
  <c r="O581" i="47"/>
  <c r="K581" i="47"/>
  <c r="G581" i="47"/>
  <c r="AI580" i="47"/>
  <c r="AI579" i="47"/>
  <c r="AI578" i="47"/>
  <c r="AI577" i="47"/>
  <c r="AI576" i="47"/>
  <c r="AI575" i="47"/>
  <c r="AI574" i="47"/>
  <c r="AI573" i="47"/>
  <c r="AE572" i="47"/>
  <c r="AG572" i="47"/>
  <c r="AA572" i="47"/>
  <c r="AC572" i="47"/>
  <c r="W572" i="47"/>
  <c r="S572" i="47"/>
  <c r="O572" i="47"/>
  <c r="Q572" i="47"/>
  <c r="K572" i="47"/>
  <c r="M572" i="47"/>
  <c r="G572" i="47"/>
  <c r="AI571" i="47"/>
  <c r="AI570" i="47"/>
  <c r="AI569" i="47"/>
  <c r="AI568" i="47"/>
  <c r="AI567" i="47"/>
  <c r="AI566" i="47"/>
  <c r="AI565" i="47"/>
  <c r="AI564" i="47"/>
  <c r="AE563" i="47"/>
  <c r="AA563" i="47"/>
  <c r="W563" i="47"/>
  <c r="S563" i="47"/>
  <c r="O563" i="47"/>
  <c r="K563" i="47"/>
  <c r="M563" i="47"/>
  <c r="G563" i="47"/>
  <c r="I563" i="47"/>
  <c r="AI562" i="47"/>
  <c r="AI561" i="47"/>
  <c r="AI560" i="47"/>
  <c r="AI559" i="47"/>
  <c r="AI558" i="47"/>
  <c r="AI557" i="47"/>
  <c r="AI556" i="47"/>
  <c r="AI555" i="47"/>
  <c r="AE554" i="47"/>
  <c r="AA554" i="47"/>
  <c r="W554" i="47"/>
  <c r="Y554" i="47"/>
  <c r="S554" i="47"/>
  <c r="O554" i="47"/>
  <c r="K554" i="47"/>
  <c r="G554" i="47"/>
  <c r="AI553" i="47"/>
  <c r="AI552" i="47"/>
  <c r="AI551" i="47"/>
  <c r="AI550" i="47"/>
  <c r="AI549" i="47"/>
  <c r="AI548" i="47"/>
  <c r="AI547" i="47"/>
  <c r="AI546" i="47"/>
  <c r="AE545" i="47"/>
  <c r="AA545" i="47"/>
  <c r="W545" i="47"/>
  <c r="S545" i="47"/>
  <c r="U545" i="47"/>
  <c r="O545" i="47"/>
  <c r="Q545" i="47"/>
  <c r="K545" i="47"/>
  <c r="G545" i="47"/>
  <c r="AI544" i="47"/>
  <c r="AI543" i="47"/>
  <c r="AI542" i="47"/>
  <c r="AI541" i="47"/>
  <c r="AI540" i="47"/>
  <c r="AI539" i="47"/>
  <c r="AI538" i="47"/>
  <c r="AI537" i="47"/>
  <c r="AE536" i="47"/>
  <c r="AA536" i="47"/>
  <c r="AC536" i="47"/>
  <c r="W536" i="47"/>
  <c r="S536" i="47"/>
  <c r="O536" i="47"/>
  <c r="K536" i="47"/>
  <c r="G536" i="47"/>
  <c r="AI535" i="47"/>
  <c r="AI534" i="47"/>
  <c r="AI533" i="47"/>
  <c r="AI532" i="47"/>
  <c r="AI531" i="47"/>
  <c r="AI530" i="47"/>
  <c r="AI529" i="47"/>
  <c r="AI528" i="47"/>
  <c r="AE527" i="47"/>
  <c r="AA527" i="47"/>
  <c r="W527" i="47"/>
  <c r="S527" i="47"/>
  <c r="O527" i="47"/>
  <c r="K527" i="47"/>
  <c r="G527" i="47"/>
  <c r="AI526" i="47"/>
  <c r="AI525" i="47"/>
  <c r="AI524" i="47"/>
  <c r="AI523" i="47"/>
  <c r="AI522" i="47"/>
  <c r="AI521" i="47"/>
  <c r="AI520" i="47"/>
  <c r="AI519" i="47"/>
  <c r="AE518" i="47"/>
  <c r="AA518" i="47"/>
  <c r="W518" i="47"/>
  <c r="S518" i="47"/>
  <c r="O518" i="47"/>
  <c r="K518" i="47"/>
  <c r="G518" i="47"/>
  <c r="I518" i="47"/>
  <c r="AI517" i="47"/>
  <c r="AI516" i="47"/>
  <c r="AI515" i="47"/>
  <c r="AI514" i="47"/>
  <c r="AI513" i="47"/>
  <c r="AI512" i="47"/>
  <c r="AI511" i="47"/>
  <c r="AI510" i="47"/>
  <c r="AE509" i="47"/>
  <c r="AA509" i="47"/>
  <c r="W509" i="47"/>
  <c r="S509" i="47"/>
  <c r="O509" i="47"/>
  <c r="Q509" i="47"/>
  <c r="K509" i="47"/>
  <c r="G509" i="47"/>
  <c r="AI508" i="47"/>
  <c r="AI507" i="47"/>
  <c r="AI506" i="47"/>
  <c r="AI505" i="47"/>
  <c r="AI504" i="47"/>
  <c r="AI503" i="47"/>
  <c r="AI502" i="47"/>
  <c r="AI501" i="47"/>
  <c r="AE500" i="47"/>
  <c r="AA500" i="47"/>
  <c r="W500" i="47"/>
  <c r="S500" i="47"/>
  <c r="O500" i="47"/>
  <c r="Q500" i="47"/>
  <c r="K500" i="47"/>
  <c r="G500" i="47"/>
  <c r="AI499" i="47"/>
  <c r="AI498" i="47"/>
  <c r="AI497" i="47"/>
  <c r="AI496" i="47"/>
  <c r="AI495" i="47"/>
  <c r="AI494" i="47"/>
  <c r="AI493" i="47"/>
  <c r="AI492" i="47"/>
  <c r="AE491" i="47"/>
  <c r="AA491" i="47"/>
  <c r="AC491" i="47"/>
  <c r="W491" i="47"/>
  <c r="S491" i="47"/>
  <c r="O491" i="47"/>
  <c r="K491" i="47"/>
  <c r="M491" i="47"/>
  <c r="G491" i="47"/>
  <c r="AI490" i="47"/>
  <c r="AI489" i="47"/>
  <c r="AI488" i="47"/>
  <c r="AI487" i="47"/>
  <c r="AI486" i="47"/>
  <c r="AI485" i="47"/>
  <c r="AI484" i="47"/>
  <c r="AI483" i="47"/>
  <c r="AE482" i="47"/>
  <c r="AA482" i="47"/>
  <c r="W482" i="47"/>
  <c r="S482" i="47"/>
  <c r="O482" i="47"/>
  <c r="K482" i="47"/>
  <c r="G482" i="47"/>
  <c r="I482" i="47"/>
  <c r="AI481" i="47"/>
  <c r="AI480" i="47"/>
  <c r="AI479" i="47"/>
  <c r="AI478" i="47"/>
  <c r="AI477" i="47"/>
  <c r="AI476" i="47"/>
  <c r="AI475" i="47"/>
  <c r="AI474" i="47"/>
  <c r="AE473" i="47"/>
  <c r="AA473" i="47"/>
  <c r="W473" i="47"/>
  <c r="S473" i="47"/>
  <c r="O473" i="47"/>
  <c r="Q473" i="47"/>
  <c r="K473" i="47"/>
  <c r="G473" i="47"/>
  <c r="AI472" i="47"/>
  <c r="AI471" i="47"/>
  <c r="AI470" i="47"/>
  <c r="AI469" i="47"/>
  <c r="AI468" i="47"/>
  <c r="AI467" i="47"/>
  <c r="AI466" i="47"/>
  <c r="AI465" i="47"/>
  <c r="AE464" i="47"/>
  <c r="AA464" i="47"/>
  <c r="W464" i="47"/>
  <c r="S464" i="47"/>
  <c r="O464" i="47"/>
  <c r="K464" i="47"/>
  <c r="G464" i="47"/>
  <c r="AI463" i="47"/>
  <c r="AI462" i="47"/>
  <c r="AI461" i="47"/>
  <c r="AI460" i="47"/>
  <c r="AI459" i="47"/>
  <c r="AI458" i="47"/>
  <c r="AI457" i="47"/>
  <c r="AI456" i="47"/>
  <c r="AE455" i="47"/>
  <c r="AA455" i="47"/>
  <c r="AC455" i="47"/>
  <c r="W455" i="47"/>
  <c r="S455" i="47"/>
  <c r="O455" i="47"/>
  <c r="K455" i="47"/>
  <c r="G455" i="47"/>
  <c r="AI454" i="47"/>
  <c r="AI453" i="47"/>
  <c r="AI452" i="47"/>
  <c r="AI451" i="47"/>
  <c r="AI450" i="47"/>
  <c r="AI449" i="47"/>
  <c r="AI448" i="47"/>
  <c r="AI447" i="47"/>
  <c r="AE446" i="47"/>
  <c r="AA446" i="47"/>
  <c r="W446" i="47"/>
  <c r="S446" i="47"/>
  <c r="U446" i="47"/>
  <c r="O446" i="47"/>
  <c r="K446" i="47"/>
  <c r="G446" i="47"/>
  <c r="I446" i="47"/>
  <c r="AI445" i="47"/>
  <c r="AI444" i="47"/>
  <c r="AI443" i="47"/>
  <c r="AI442" i="47"/>
  <c r="AI441" i="47"/>
  <c r="AI440" i="47"/>
  <c r="AI439" i="47"/>
  <c r="AI438" i="47"/>
  <c r="AE437" i="47"/>
  <c r="AA437" i="47"/>
  <c r="W437" i="47"/>
  <c r="S437" i="47"/>
  <c r="O437" i="47"/>
  <c r="Q437" i="47"/>
  <c r="K437" i="47"/>
  <c r="G437" i="47"/>
  <c r="AI436" i="47"/>
  <c r="AI435" i="47"/>
  <c r="AI434" i="47"/>
  <c r="AI433" i="47"/>
  <c r="AI432" i="47"/>
  <c r="AI431" i="47"/>
  <c r="AI430" i="47"/>
  <c r="AI429" i="47"/>
  <c r="AE428" i="47"/>
  <c r="AG428" i="47"/>
  <c r="AA428" i="47"/>
  <c r="W428" i="47"/>
  <c r="S428" i="47"/>
  <c r="O428" i="47"/>
  <c r="K428" i="47"/>
  <c r="G428" i="47"/>
  <c r="AI427" i="47"/>
  <c r="AI426" i="47"/>
  <c r="AI425" i="47"/>
  <c r="AI424" i="47"/>
  <c r="AI423" i="47"/>
  <c r="AI422" i="47"/>
  <c r="AI421" i="47"/>
  <c r="AI420" i="47"/>
  <c r="AE419" i="47"/>
  <c r="AA419" i="47"/>
  <c r="AC419" i="47"/>
  <c r="W419" i="47"/>
  <c r="S419" i="47"/>
  <c r="O419" i="47"/>
  <c r="K419" i="47"/>
  <c r="M419" i="47"/>
  <c r="G419" i="47"/>
  <c r="AI418" i="47"/>
  <c r="AI417" i="47"/>
  <c r="AI416" i="47"/>
  <c r="AI415" i="47"/>
  <c r="AI414" i="47"/>
  <c r="AI413" i="47"/>
  <c r="AI412" i="47"/>
  <c r="AI411" i="47"/>
  <c r="AE410" i="47"/>
  <c r="AA410" i="47"/>
  <c r="W410" i="47"/>
  <c r="S410" i="47"/>
  <c r="O410" i="47"/>
  <c r="K410" i="47"/>
  <c r="G410" i="47"/>
  <c r="AI409" i="47"/>
  <c r="AI408" i="47"/>
  <c r="AI407" i="47"/>
  <c r="AI406" i="47"/>
  <c r="AI405" i="47"/>
  <c r="AI404" i="47"/>
  <c r="AI403" i="47"/>
  <c r="AI402" i="47"/>
  <c r="AE401" i="47"/>
  <c r="AG401" i="47"/>
  <c r="AA401" i="47"/>
  <c r="W401" i="47"/>
  <c r="S401" i="47"/>
  <c r="U401" i="47"/>
  <c r="O401" i="47"/>
  <c r="K401" i="47"/>
  <c r="G401" i="47"/>
  <c r="AI400" i="47"/>
  <c r="AI399" i="47"/>
  <c r="AI398" i="47"/>
  <c r="AI397" i="47"/>
  <c r="AI396" i="47"/>
  <c r="AI395" i="47"/>
  <c r="AI394" i="47"/>
  <c r="AI393" i="47"/>
  <c r="AE392" i="47"/>
  <c r="AA392" i="47"/>
  <c r="W392" i="47"/>
  <c r="S392" i="47"/>
  <c r="O392" i="47"/>
  <c r="K392" i="47"/>
  <c r="G392" i="47"/>
  <c r="AI391" i="47"/>
  <c r="AI390" i="47"/>
  <c r="AI389" i="47"/>
  <c r="AI388" i="47"/>
  <c r="AI387" i="47"/>
  <c r="AI386" i="47"/>
  <c r="AI385" i="47"/>
  <c r="AI384" i="47"/>
  <c r="AE383" i="47"/>
  <c r="AA383" i="47"/>
  <c r="W383" i="47"/>
  <c r="S383" i="47"/>
  <c r="O383" i="47"/>
  <c r="K383" i="47"/>
  <c r="G383" i="47"/>
  <c r="AI382" i="47"/>
  <c r="AI381" i="47"/>
  <c r="AI380" i="47"/>
  <c r="AI379" i="47"/>
  <c r="AI378" i="47"/>
  <c r="AI377" i="47"/>
  <c r="AI376" i="47"/>
  <c r="AI375" i="47"/>
  <c r="AE374" i="47"/>
  <c r="AA374" i="47"/>
  <c r="W374" i="47"/>
  <c r="Y374" i="47"/>
  <c r="S374" i="47"/>
  <c r="O374" i="47"/>
  <c r="K374" i="47"/>
  <c r="G374" i="47"/>
  <c r="AI373" i="47"/>
  <c r="AI372" i="47"/>
  <c r="AI371" i="47"/>
  <c r="AI370" i="47"/>
  <c r="AI369" i="47"/>
  <c r="AI368" i="47"/>
  <c r="AI367" i="47"/>
  <c r="AI366" i="47"/>
  <c r="AE365" i="47"/>
  <c r="AG365" i="47"/>
  <c r="AA365" i="47"/>
  <c r="W365" i="47"/>
  <c r="S365" i="47"/>
  <c r="U365" i="47"/>
  <c r="O365" i="47"/>
  <c r="K365" i="47"/>
  <c r="G365" i="47"/>
  <c r="AI364" i="47"/>
  <c r="AI363" i="47"/>
  <c r="AI362" i="47"/>
  <c r="AI361" i="47"/>
  <c r="AI360" i="47"/>
  <c r="AI359" i="47"/>
  <c r="AI358" i="47"/>
  <c r="AI357" i="47"/>
  <c r="AE356" i="47"/>
  <c r="AG356" i="47"/>
  <c r="AA356" i="47"/>
  <c r="AC356" i="47"/>
  <c r="W356" i="47"/>
  <c r="S356" i="47"/>
  <c r="O356" i="47"/>
  <c r="Q356" i="47"/>
  <c r="K356" i="47"/>
  <c r="M356" i="47"/>
  <c r="G356" i="47"/>
  <c r="AI355" i="47"/>
  <c r="AI354" i="47"/>
  <c r="AI353" i="47"/>
  <c r="AI352" i="47"/>
  <c r="AI351" i="47"/>
  <c r="AI350" i="47"/>
  <c r="AI349" i="47"/>
  <c r="AI348" i="47"/>
  <c r="AE347" i="47"/>
  <c r="AA347" i="47"/>
  <c r="AC347" i="47"/>
  <c r="W347" i="47"/>
  <c r="S347" i="47"/>
  <c r="O347" i="47"/>
  <c r="K347" i="47"/>
  <c r="M347" i="47"/>
  <c r="G347" i="47"/>
  <c r="I347" i="47"/>
  <c r="AI346" i="47"/>
  <c r="AI345" i="47"/>
  <c r="AI344" i="47"/>
  <c r="AI343" i="47"/>
  <c r="AI342" i="47"/>
  <c r="AI341" i="47"/>
  <c r="AI340" i="47"/>
  <c r="AI339" i="47"/>
  <c r="AE338" i="47"/>
  <c r="AA338" i="47"/>
  <c r="W338" i="47"/>
  <c r="Y338" i="47"/>
  <c r="S338" i="47"/>
  <c r="O338" i="47"/>
  <c r="K338" i="47"/>
  <c r="G338" i="47"/>
  <c r="AI337" i="47"/>
  <c r="AI336" i="47"/>
  <c r="AI335" i="47"/>
  <c r="AI334" i="47"/>
  <c r="AI333" i="47"/>
  <c r="AI332" i="47"/>
  <c r="AI331" i="47"/>
  <c r="AI330" i="47"/>
  <c r="AE329" i="47"/>
  <c r="AA329" i="47"/>
  <c r="W329" i="47"/>
  <c r="S329" i="47"/>
  <c r="U329" i="47"/>
  <c r="O329" i="47"/>
  <c r="Q329" i="47"/>
  <c r="K329" i="47"/>
  <c r="G329" i="47"/>
  <c r="AI328" i="47"/>
  <c r="AI327" i="47"/>
  <c r="AI326" i="47"/>
  <c r="AI325" i="47"/>
  <c r="AI324" i="47"/>
  <c r="AI323" i="47"/>
  <c r="AI322" i="47"/>
  <c r="AI321" i="47"/>
  <c r="AE320" i="47"/>
  <c r="AA320" i="47"/>
  <c r="AC320" i="47"/>
  <c r="W320" i="47"/>
  <c r="S320" i="47"/>
  <c r="O320" i="47"/>
  <c r="Q320" i="47"/>
  <c r="K320" i="47"/>
  <c r="G320" i="47"/>
  <c r="AI319" i="47"/>
  <c r="AI318" i="47"/>
  <c r="AI317" i="47"/>
  <c r="AI316" i="47"/>
  <c r="AI315" i="47"/>
  <c r="AI314" i="47"/>
  <c r="AI313" i="47"/>
  <c r="AI312" i="47"/>
  <c r="AE311" i="47"/>
  <c r="AA311" i="47"/>
  <c r="W311" i="47"/>
  <c r="S311" i="47"/>
  <c r="O311" i="47"/>
  <c r="K311" i="47"/>
  <c r="G311" i="47"/>
  <c r="AI310" i="47"/>
  <c r="AI309" i="47"/>
  <c r="AI308" i="47"/>
  <c r="AI307" i="47"/>
  <c r="AI306" i="47"/>
  <c r="AI305" i="47"/>
  <c r="AI304" i="47"/>
  <c r="AI303" i="47"/>
  <c r="AE302" i="47"/>
  <c r="AA302" i="47"/>
  <c r="W302" i="47"/>
  <c r="Y302" i="47"/>
  <c r="S302" i="47"/>
  <c r="U302" i="47"/>
  <c r="O302" i="47"/>
  <c r="K302" i="47"/>
  <c r="G302" i="47"/>
  <c r="I302" i="47"/>
  <c r="AI301" i="47"/>
  <c r="AI300" i="47"/>
  <c r="AI299" i="47"/>
  <c r="AI298" i="47"/>
  <c r="AI297" i="47"/>
  <c r="AI296" i="47"/>
  <c r="AI295" i="47"/>
  <c r="AI294" i="47"/>
  <c r="AE293" i="47"/>
  <c r="AA293" i="47"/>
  <c r="W293" i="47"/>
  <c r="S293" i="47"/>
  <c r="O293" i="47"/>
  <c r="Q293" i="47"/>
  <c r="K293" i="47"/>
  <c r="G293" i="47"/>
  <c r="AI292" i="47"/>
  <c r="AI291" i="47"/>
  <c r="AI290" i="47"/>
  <c r="AI289" i="47"/>
  <c r="AI288" i="47"/>
  <c r="AI287" i="47"/>
  <c r="AI286" i="47"/>
  <c r="AI285" i="47"/>
  <c r="AE284" i="47"/>
  <c r="AA284" i="47"/>
  <c r="W284" i="47"/>
  <c r="S284" i="47"/>
  <c r="O284" i="47"/>
  <c r="Q284" i="47"/>
  <c r="K284" i="47"/>
  <c r="G284" i="47"/>
  <c r="AI283" i="47"/>
  <c r="AI282" i="47"/>
  <c r="AI281" i="47"/>
  <c r="AI280" i="47"/>
  <c r="AI279" i="47"/>
  <c r="AI278" i="47"/>
  <c r="AI277" i="47"/>
  <c r="AI276" i="47"/>
  <c r="AE275" i="47"/>
  <c r="AA275" i="47"/>
  <c r="W275" i="47"/>
  <c r="S275" i="47"/>
  <c r="O275" i="47"/>
  <c r="K275" i="47"/>
  <c r="G275" i="47"/>
  <c r="AI274" i="47"/>
  <c r="AI273" i="47"/>
  <c r="AI272" i="47"/>
  <c r="AI271" i="47"/>
  <c r="AI270" i="47"/>
  <c r="AI269" i="47"/>
  <c r="AI268" i="47"/>
  <c r="AI267" i="47"/>
  <c r="AE266" i="47"/>
  <c r="AA266" i="47"/>
  <c r="W266" i="47"/>
  <c r="Y266" i="47"/>
  <c r="S266" i="47"/>
  <c r="O266" i="47"/>
  <c r="K266" i="47"/>
  <c r="G266" i="47"/>
  <c r="I266" i="47"/>
  <c r="AI265" i="47"/>
  <c r="AI264" i="47"/>
  <c r="AI263" i="47"/>
  <c r="AI262" i="47"/>
  <c r="AI261" i="47"/>
  <c r="AI260" i="47"/>
  <c r="AI259" i="47"/>
  <c r="AI258" i="47"/>
  <c r="AE257" i="47"/>
  <c r="AA257" i="47"/>
  <c r="AC257" i="47"/>
  <c r="W257" i="47"/>
  <c r="S257" i="47"/>
  <c r="U257" i="47"/>
  <c r="O257" i="47"/>
  <c r="Q257" i="47"/>
  <c r="K257" i="47"/>
  <c r="M257" i="47"/>
  <c r="G257" i="47"/>
  <c r="AI256" i="47"/>
  <c r="AI255" i="47"/>
  <c r="AI254" i="47"/>
  <c r="AI253" i="47"/>
  <c r="AI252" i="47"/>
  <c r="AI251" i="47"/>
  <c r="AI250" i="47"/>
  <c r="AI249" i="47"/>
  <c r="AE248" i="47"/>
  <c r="AA248" i="47"/>
  <c r="W248" i="47"/>
  <c r="S248" i="47"/>
  <c r="O248" i="47"/>
  <c r="K248" i="47"/>
  <c r="G248" i="47"/>
  <c r="AI247" i="47"/>
  <c r="AI246" i="47"/>
  <c r="AI245" i="47"/>
  <c r="AI244" i="47"/>
  <c r="AI243" i="47"/>
  <c r="AI242" i="47"/>
  <c r="AI241" i="47"/>
  <c r="AI240" i="47"/>
  <c r="AE239" i="47"/>
  <c r="AA239" i="47"/>
  <c r="W239" i="47"/>
  <c r="S239" i="47"/>
  <c r="O239" i="47"/>
  <c r="K239" i="47"/>
  <c r="G239" i="47"/>
  <c r="AI238" i="47"/>
  <c r="AI237" i="47"/>
  <c r="AI236" i="47"/>
  <c r="AI235" i="47"/>
  <c r="AI234" i="47"/>
  <c r="AI233" i="47"/>
  <c r="AI232" i="47"/>
  <c r="AI231" i="47"/>
  <c r="AE230" i="47"/>
  <c r="AG230" i="47"/>
  <c r="AA230" i="47"/>
  <c r="W230" i="47"/>
  <c r="S230" i="47"/>
  <c r="U230" i="47"/>
  <c r="O230" i="47"/>
  <c r="Q230" i="47"/>
  <c r="K230" i="47"/>
  <c r="G230" i="47"/>
  <c r="I230" i="47"/>
  <c r="AI229" i="47"/>
  <c r="AI228" i="47"/>
  <c r="AI227" i="47"/>
  <c r="AI226" i="47"/>
  <c r="AI225" i="47"/>
  <c r="AI224" i="47"/>
  <c r="AI223" i="47"/>
  <c r="AI222" i="47"/>
  <c r="AE221" i="47"/>
  <c r="AA221" i="47"/>
  <c r="W221" i="47"/>
  <c r="S221" i="47"/>
  <c r="O221" i="47"/>
  <c r="K221" i="47"/>
  <c r="M221" i="47"/>
  <c r="G221" i="47"/>
  <c r="AI220" i="47"/>
  <c r="AI219" i="47"/>
  <c r="AI218" i="47"/>
  <c r="AI217" i="47"/>
  <c r="AI216" i="47"/>
  <c r="AI215" i="47"/>
  <c r="AI214" i="47"/>
  <c r="AI213" i="47"/>
  <c r="AE212" i="47"/>
  <c r="AG212" i="47"/>
  <c r="AA212" i="47"/>
  <c r="W212" i="47"/>
  <c r="Y212" i="47"/>
  <c r="S212" i="47"/>
  <c r="O212" i="47"/>
  <c r="Q212" i="47"/>
  <c r="K212" i="47"/>
  <c r="G212" i="47"/>
  <c r="AI211" i="47"/>
  <c r="AI210" i="47"/>
  <c r="AI209" i="47"/>
  <c r="AI208" i="47"/>
  <c r="AI207" i="47"/>
  <c r="AI206" i="47"/>
  <c r="AI205" i="47"/>
  <c r="AI204" i="47"/>
  <c r="AE203" i="47"/>
  <c r="AA203" i="47"/>
  <c r="W203" i="47"/>
  <c r="S203" i="47"/>
  <c r="O203" i="47"/>
  <c r="K203" i="47"/>
  <c r="M203" i="47"/>
  <c r="G203" i="47"/>
  <c r="AI202" i="47"/>
  <c r="AI201" i="47"/>
  <c r="AI200" i="47"/>
  <c r="AI199" i="47"/>
  <c r="AI198" i="47"/>
  <c r="AI197" i="47"/>
  <c r="AI196" i="47"/>
  <c r="AI195" i="47"/>
  <c r="AE194" i="47"/>
  <c r="AG194" i="47"/>
  <c r="AA194" i="47"/>
  <c r="W194" i="47"/>
  <c r="Y194" i="47"/>
  <c r="S194" i="47"/>
  <c r="O194" i="47"/>
  <c r="Q194" i="47"/>
  <c r="K194" i="47"/>
  <c r="G194" i="47"/>
  <c r="I194" i="47"/>
  <c r="AI193" i="47"/>
  <c r="AI192" i="47"/>
  <c r="AI191" i="47"/>
  <c r="AI190" i="47"/>
  <c r="AI189" i="47"/>
  <c r="AI188" i="47"/>
  <c r="AI187" i="47"/>
  <c r="AI186" i="47"/>
  <c r="AE185" i="47"/>
  <c r="AG185" i="47"/>
  <c r="AA185" i="47"/>
  <c r="AC185" i="47"/>
  <c r="W185" i="47"/>
  <c r="S185" i="47"/>
  <c r="U185" i="47"/>
  <c r="O185" i="47"/>
  <c r="K185" i="47"/>
  <c r="M185" i="47"/>
  <c r="G185" i="47"/>
  <c r="AI184" i="47"/>
  <c r="AI183" i="47"/>
  <c r="AI182" i="47"/>
  <c r="AI181" i="47"/>
  <c r="AI180" i="47"/>
  <c r="AI179" i="47"/>
  <c r="AI178" i="47"/>
  <c r="AI177" i="47"/>
  <c r="AE176" i="47"/>
  <c r="AA176" i="47"/>
  <c r="AC176" i="47"/>
  <c r="W176" i="47"/>
  <c r="S176" i="47"/>
  <c r="O176" i="47"/>
  <c r="K176" i="47"/>
  <c r="G176" i="47"/>
  <c r="I176" i="47"/>
  <c r="AI175" i="47"/>
  <c r="AI174" i="47"/>
  <c r="AI173" i="47"/>
  <c r="AI172" i="47"/>
  <c r="AI171" i="47"/>
  <c r="AI170" i="47"/>
  <c r="AI169" i="47"/>
  <c r="AI168" i="47"/>
  <c r="AE167" i="47"/>
  <c r="AA167" i="47"/>
  <c r="AC167" i="47"/>
  <c r="W167" i="47"/>
  <c r="S167" i="47"/>
  <c r="U167" i="47"/>
  <c r="O167" i="47"/>
  <c r="K167" i="47"/>
  <c r="G167" i="47"/>
  <c r="AI166" i="47"/>
  <c r="AI165" i="47"/>
  <c r="AI164" i="47"/>
  <c r="AI163" i="47"/>
  <c r="AI162" i="47"/>
  <c r="AI161" i="47"/>
  <c r="AI160" i="47"/>
  <c r="AI159" i="47"/>
  <c r="AE158" i="47"/>
  <c r="AA158" i="47"/>
  <c r="W158" i="47"/>
  <c r="Y158" i="47"/>
  <c r="S158" i="47"/>
  <c r="O158" i="47"/>
  <c r="K158" i="47"/>
  <c r="G158" i="47"/>
  <c r="I158" i="47"/>
  <c r="AI157" i="47"/>
  <c r="AI156" i="47"/>
  <c r="AI155" i="47"/>
  <c r="AI154" i="47"/>
  <c r="AI153" i="47"/>
  <c r="AI152" i="47"/>
  <c r="AI151" i="47"/>
  <c r="AI150" i="47"/>
  <c r="AE149" i="47"/>
  <c r="AA149" i="47"/>
  <c r="AC149" i="47"/>
  <c r="W149" i="47"/>
  <c r="S149" i="47"/>
  <c r="O149" i="47"/>
  <c r="Q149" i="47"/>
  <c r="K149" i="47"/>
  <c r="G149" i="47"/>
  <c r="AI148" i="47"/>
  <c r="AI147" i="47"/>
  <c r="AI146" i="47"/>
  <c r="AI145" i="47"/>
  <c r="AI144" i="47"/>
  <c r="AI143" i="47"/>
  <c r="AI142" i="47"/>
  <c r="AI141" i="47"/>
  <c r="AE140" i="47"/>
  <c r="AA140" i="47"/>
  <c r="AC140" i="47"/>
  <c r="W140" i="47"/>
  <c r="S140" i="47"/>
  <c r="O140" i="47"/>
  <c r="Q140" i="47"/>
  <c r="K140" i="47"/>
  <c r="M140" i="47"/>
  <c r="G140" i="47"/>
  <c r="I140" i="47"/>
  <c r="AI139" i="47"/>
  <c r="AI138" i="47"/>
  <c r="AI137" i="47"/>
  <c r="AI136" i="47"/>
  <c r="AI135" i="47"/>
  <c r="AI134" i="47"/>
  <c r="AI133" i="47"/>
  <c r="AI132" i="47"/>
  <c r="AE131" i="47"/>
  <c r="AA131" i="47"/>
  <c r="AC131" i="47"/>
  <c r="W131" i="47"/>
  <c r="S131" i="47"/>
  <c r="U131" i="47"/>
  <c r="O131" i="47"/>
  <c r="K131" i="47"/>
  <c r="M131" i="47"/>
  <c r="G131" i="47"/>
  <c r="AI130" i="47"/>
  <c r="AI129" i="47"/>
  <c r="AI128" i="47"/>
  <c r="AI127" i="47"/>
  <c r="AI126" i="47"/>
  <c r="AI125" i="47"/>
  <c r="AI124" i="47"/>
  <c r="AI123" i="47"/>
  <c r="AE122" i="47"/>
  <c r="AA122" i="47"/>
  <c r="W122" i="47"/>
  <c r="S122" i="47"/>
  <c r="O122" i="47"/>
  <c r="Q122" i="47"/>
  <c r="K122" i="47"/>
  <c r="G122" i="47"/>
  <c r="I122" i="47"/>
  <c r="AI121" i="47"/>
  <c r="AI120" i="47"/>
  <c r="AI119" i="47"/>
  <c r="AI118" i="47"/>
  <c r="AI117" i="47"/>
  <c r="AI116" i="47"/>
  <c r="AI115" i="47"/>
  <c r="AI114" i="47"/>
  <c r="AE113" i="47"/>
  <c r="AA113" i="47"/>
  <c r="W113" i="47"/>
  <c r="S113" i="47"/>
  <c r="U113" i="47"/>
  <c r="O113" i="47"/>
  <c r="K113" i="47"/>
  <c r="M113" i="47"/>
  <c r="G113" i="47"/>
  <c r="AI112" i="47"/>
  <c r="AI111" i="47"/>
  <c r="AI110" i="47"/>
  <c r="AI109" i="47"/>
  <c r="AI108" i="47"/>
  <c r="AI107" i="47"/>
  <c r="AI106" i="47"/>
  <c r="AI105" i="47"/>
  <c r="AE104" i="47"/>
  <c r="AG104" i="47"/>
  <c r="AA104" i="47"/>
  <c r="AC104" i="47"/>
  <c r="W104" i="47"/>
  <c r="S104" i="47"/>
  <c r="O104" i="47"/>
  <c r="K104" i="47"/>
  <c r="G104" i="47"/>
  <c r="AI103" i="47"/>
  <c r="AI102" i="47"/>
  <c r="AI101" i="47"/>
  <c r="AI100" i="47"/>
  <c r="AI99" i="47"/>
  <c r="AI98" i="47"/>
  <c r="AI97" i="47"/>
  <c r="AI96" i="47"/>
  <c r="AE95" i="47"/>
  <c r="AA95" i="47"/>
  <c r="AC95" i="47"/>
  <c r="W95" i="47"/>
  <c r="S95" i="47"/>
  <c r="O95" i="47"/>
  <c r="K95" i="47"/>
  <c r="G95" i="47"/>
  <c r="AI94" i="47"/>
  <c r="AI93" i="47"/>
  <c r="AI92" i="47"/>
  <c r="AI91" i="47"/>
  <c r="AI90" i="47"/>
  <c r="AI89" i="47"/>
  <c r="AI88" i="47"/>
  <c r="AI87" i="47"/>
  <c r="AE86" i="47"/>
  <c r="AG86" i="47"/>
  <c r="AA86" i="47"/>
  <c r="W86" i="47"/>
  <c r="Y86" i="47"/>
  <c r="S86" i="47"/>
  <c r="U86" i="47"/>
  <c r="O86" i="47"/>
  <c r="K86" i="47"/>
  <c r="G86" i="47"/>
  <c r="I86" i="47"/>
  <c r="AI85" i="47"/>
  <c r="AI84" i="47"/>
  <c r="AI83" i="47"/>
  <c r="AI82" i="47"/>
  <c r="AI81" i="47"/>
  <c r="F672" i="47"/>
  <c r="AI80" i="47"/>
  <c r="AI79" i="47"/>
  <c r="AI78" i="47"/>
  <c r="AE77" i="47"/>
  <c r="AA77" i="47"/>
  <c r="W77" i="47"/>
  <c r="Y77" i="47"/>
  <c r="S77" i="47"/>
  <c r="O77" i="47"/>
  <c r="Q77" i="47"/>
  <c r="K77" i="47"/>
  <c r="G77" i="47"/>
  <c r="AI76" i="47"/>
  <c r="AI75" i="47"/>
  <c r="AI74" i="47"/>
  <c r="AI73" i="47"/>
  <c r="AI72" i="47"/>
  <c r="AI71" i="47"/>
  <c r="AI70" i="47"/>
  <c r="AI69" i="47"/>
  <c r="AE68" i="47"/>
  <c r="AA68" i="47"/>
  <c r="AC68" i="47"/>
  <c r="W68" i="47"/>
  <c r="S68" i="47"/>
  <c r="U68" i="47"/>
  <c r="O68" i="47"/>
  <c r="Q68" i="47"/>
  <c r="K68" i="47"/>
  <c r="G68" i="47"/>
  <c r="AI67" i="47"/>
  <c r="AI66" i="47"/>
  <c r="AI65" i="47"/>
  <c r="AI64" i="47"/>
  <c r="AI63" i="47"/>
  <c r="AI62" i="47"/>
  <c r="AI61" i="47"/>
  <c r="AI60" i="47"/>
  <c r="AE59" i="47"/>
  <c r="AA59" i="47"/>
  <c r="G59" i="47"/>
  <c r="AI58" i="47"/>
  <c r="AI57" i="47"/>
  <c r="AI56" i="47"/>
  <c r="AI55" i="47"/>
  <c r="AI54" i="47"/>
  <c r="AI53" i="47"/>
  <c r="AI52" i="47"/>
  <c r="AI51" i="47"/>
  <c r="AE50" i="47"/>
  <c r="AA50" i="47"/>
  <c r="AC50" i="47"/>
  <c r="G50" i="47"/>
  <c r="AI49" i="47"/>
  <c r="AI48" i="47"/>
  <c r="AI47" i="47"/>
  <c r="AI46" i="47"/>
  <c r="AI45" i="47"/>
  <c r="AI44" i="47"/>
  <c r="AI43" i="47"/>
  <c r="AI42" i="47"/>
  <c r="AE41" i="47"/>
  <c r="AA41" i="47"/>
  <c r="G41" i="47"/>
  <c r="AI40" i="47"/>
  <c r="AI39" i="47"/>
  <c r="AI38" i="47"/>
  <c r="AI37" i="47"/>
  <c r="AI36" i="47"/>
  <c r="AI35" i="47"/>
  <c r="AI34" i="47"/>
  <c r="AI33" i="47"/>
  <c r="AE32" i="47"/>
  <c r="AA32" i="47"/>
  <c r="G32" i="47"/>
  <c r="AI31" i="47"/>
  <c r="AI30" i="47"/>
  <c r="AI29" i="47"/>
  <c r="AI28" i="47"/>
  <c r="AI27" i="47"/>
  <c r="AI26" i="47"/>
  <c r="AI25" i="47"/>
  <c r="AI24" i="47"/>
  <c r="AE23" i="47"/>
  <c r="AA23" i="47"/>
  <c r="W23" i="47"/>
  <c r="S23" i="47"/>
  <c r="O23" i="47"/>
  <c r="K23" i="47"/>
  <c r="G23" i="47"/>
  <c r="AI22" i="47"/>
  <c r="AI21" i="47"/>
  <c r="AI20" i="47"/>
  <c r="AI19" i="47"/>
  <c r="AI18" i="47"/>
  <c r="AI17" i="47"/>
  <c r="AI16" i="47"/>
  <c r="AI15" i="47"/>
  <c r="F15" i="47"/>
  <c r="S14" i="47"/>
  <c r="O14" i="47"/>
  <c r="K14" i="47"/>
  <c r="G14" i="47"/>
  <c r="AI13" i="47"/>
  <c r="AD60" i="47"/>
  <c r="N60" i="47"/>
  <c r="AI12" i="47"/>
  <c r="AI11" i="47"/>
  <c r="AI10" i="47"/>
  <c r="AI9" i="47"/>
  <c r="AI8" i="47"/>
  <c r="AI7" i="47"/>
  <c r="AI6" i="47"/>
  <c r="AD6" i="47"/>
  <c r="V6" i="47"/>
  <c r="N6" i="47"/>
  <c r="F6" i="47"/>
  <c r="AC239" i="47"/>
  <c r="AC23" i="47"/>
  <c r="U239" i="47"/>
  <c r="Y239" i="47"/>
  <c r="Q14" i="47"/>
  <c r="M23" i="47"/>
  <c r="M14" i="47"/>
  <c r="H13" i="47"/>
  <c r="H9" i="47"/>
  <c r="H8" i="47"/>
  <c r="H6" i="47"/>
  <c r="H12" i="47"/>
  <c r="H10" i="47"/>
  <c r="H11" i="47"/>
  <c r="H7" i="47"/>
  <c r="I14" i="47"/>
  <c r="T22" i="47"/>
  <c r="T18" i="47"/>
  <c r="T21" i="47"/>
  <c r="T17" i="47"/>
  <c r="T20" i="47"/>
  <c r="T16" i="47"/>
  <c r="T19" i="47"/>
  <c r="T15" i="47"/>
  <c r="U23" i="47"/>
  <c r="AF47" i="47"/>
  <c r="AF43" i="47"/>
  <c r="AF46" i="47"/>
  <c r="AF42" i="47"/>
  <c r="AF49" i="47"/>
  <c r="AF45" i="47"/>
  <c r="AF48" i="47"/>
  <c r="AF44" i="47"/>
  <c r="AG50" i="47"/>
  <c r="L76" i="47"/>
  <c r="L72" i="47"/>
  <c r="L75" i="47"/>
  <c r="L71" i="47"/>
  <c r="L74" i="47"/>
  <c r="L70" i="47"/>
  <c r="L69" i="47"/>
  <c r="L73" i="47"/>
  <c r="M77" i="47"/>
  <c r="AB85" i="47"/>
  <c r="AB81" i="47"/>
  <c r="AB84" i="47"/>
  <c r="AB80" i="47"/>
  <c r="AB83" i="47"/>
  <c r="AB79" i="47"/>
  <c r="AB82" i="47"/>
  <c r="AB78" i="47"/>
  <c r="AC86" i="47"/>
  <c r="T100" i="47"/>
  <c r="T96" i="47"/>
  <c r="T103" i="47"/>
  <c r="T99" i="47"/>
  <c r="T102" i="47"/>
  <c r="T98" i="47"/>
  <c r="T101" i="47"/>
  <c r="T97" i="47"/>
  <c r="U104" i="47"/>
  <c r="L121" i="47"/>
  <c r="L117" i="47"/>
  <c r="L120" i="47"/>
  <c r="L116" i="47"/>
  <c r="L119" i="47"/>
  <c r="L115" i="47"/>
  <c r="L118" i="47"/>
  <c r="L114" i="47"/>
  <c r="M122" i="47"/>
  <c r="H148" i="47"/>
  <c r="H144" i="47"/>
  <c r="H143" i="47"/>
  <c r="H147" i="47"/>
  <c r="H141" i="47"/>
  <c r="H146" i="47"/>
  <c r="H142" i="47"/>
  <c r="H145" i="47"/>
  <c r="I149" i="47"/>
  <c r="L157" i="47"/>
  <c r="L153" i="47"/>
  <c r="L156" i="47"/>
  <c r="L152" i="47"/>
  <c r="L155" i="47"/>
  <c r="L151" i="47"/>
  <c r="L154" i="47"/>
  <c r="L150" i="47"/>
  <c r="M158" i="47"/>
  <c r="AF164" i="47"/>
  <c r="AF160" i="47"/>
  <c r="AF163" i="47"/>
  <c r="AF159" i="47"/>
  <c r="AF166" i="47"/>
  <c r="AF162" i="47"/>
  <c r="AF161" i="47"/>
  <c r="AF165" i="47"/>
  <c r="AG167" i="47"/>
  <c r="X184" i="47"/>
  <c r="X180" i="47"/>
  <c r="X183" i="47"/>
  <c r="X179" i="47"/>
  <c r="X182" i="47"/>
  <c r="X178" i="47"/>
  <c r="X181" i="47"/>
  <c r="X177" i="47"/>
  <c r="Y185" i="47"/>
  <c r="AB193" i="47"/>
  <c r="AB189" i="47"/>
  <c r="AB192" i="47"/>
  <c r="AB188" i="47"/>
  <c r="AB191" i="47"/>
  <c r="AB187" i="47"/>
  <c r="AB190" i="47"/>
  <c r="AB186" i="47"/>
  <c r="AC194" i="47"/>
  <c r="AF200" i="47"/>
  <c r="AF196" i="47"/>
  <c r="AF199" i="47"/>
  <c r="AF195" i="47"/>
  <c r="AF202" i="47"/>
  <c r="AF198" i="47"/>
  <c r="AF197" i="47"/>
  <c r="AF201" i="47"/>
  <c r="AG203" i="47"/>
  <c r="H220" i="47"/>
  <c r="H216" i="47"/>
  <c r="H219" i="47"/>
  <c r="H217" i="47"/>
  <c r="H215" i="47"/>
  <c r="H213" i="47"/>
  <c r="H218" i="47"/>
  <c r="H214" i="47"/>
  <c r="I221" i="47"/>
  <c r="L229" i="47"/>
  <c r="L225" i="47"/>
  <c r="L228" i="47"/>
  <c r="L224" i="47"/>
  <c r="L227" i="47"/>
  <c r="L223" i="47"/>
  <c r="L226" i="47"/>
  <c r="L222" i="47"/>
  <c r="M230" i="47"/>
  <c r="AF236" i="47"/>
  <c r="AF232" i="47"/>
  <c r="AF235" i="47"/>
  <c r="AF231" i="47"/>
  <c r="AF238" i="47"/>
  <c r="AF234" i="47"/>
  <c r="AF233" i="47"/>
  <c r="AF237" i="47"/>
  <c r="AG239" i="47"/>
  <c r="X256" i="47"/>
  <c r="X252" i="47"/>
  <c r="X255" i="47"/>
  <c r="X251" i="47"/>
  <c r="X254" i="47"/>
  <c r="X250" i="47"/>
  <c r="X253" i="47"/>
  <c r="X249" i="47"/>
  <c r="Y257" i="47"/>
  <c r="P274" i="47"/>
  <c r="P270" i="47"/>
  <c r="P273" i="47"/>
  <c r="P269" i="47"/>
  <c r="P272" i="47"/>
  <c r="P268" i="47"/>
  <c r="P271" i="47"/>
  <c r="P267" i="47"/>
  <c r="Q275" i="47"/>
  <c r="H292" i="47"/>
  <c r="H288" i="47"/>
  <c r="H291" i="47"/>
  <c r="H285" i="47"/>
  <c r="H287" i="47"/>
  <c r="H289" i="47"/>
  <c r="H290" i="47"/>
  <c r="H286" i="47"/>
  <c r="I293" i="47"/>
  <c r="L301" i="47"/>
  <c r="L297" i="47"/>
  <c r="L300" i="47"/>
  <c r="L296" i="47"/>
  <c r="L299" i="47"/>
  <c r="L295" i="47"/>
  <c r="L298" i="47"/>
  <c r="L294" i="47"/>
  <c r="M302" i="47"/>
  <c r="AF308" i="47"/>
  <c r="AF304" i="47"/>
  <c r="AF307" i="47"/>
  <c r="AF303" i="47"/>
  <c r="AF310" i="47"/>
  <c r="AF306" i="47"/>
  <c r="AF305" i="47"/>
  <c r="AF309" i="47"/>
  <c r="AG311" i="47"/>
  <c r="L337" i="47"/>
  <c r="L333" i="47"/>
  <c r="L336" i="47"/>
  <c r="L332" i="47"/>
  <c r="L335" i="47"/>
  <c r="L331" i="47"/>
  <c r="L334" i="47"/>
  <c r="L330" i="47"/>
  <c r="M338" i="47"/>
  <c r="T352" i="47"/>
  <c r="T348" i="47"/>
  <c r="T355" i="47"/>
  <c r="T351" i="47"/>
  <c r="T354" i="47"/>
  <c r="T350" i="47"/>
  <c r="T353" i="47"/>
  <c r="T349" i="47"/>
  <c r="U356" i="47"/>
  <c r="L373" i="47"/>
  <c r="L369" i="47"/>
  <c r="L372" i="47"/>
  <c r="L368" i="47"/>
  <c r="L371" i="47"/>
  <c r="L367" i="47"/>
  <c r="L370" i="47"/>
  <c r="L366" i="47"/>
  <c r="M374" i="47"/>
  <c r="AF380" i="47"/>
  <c r="AF376" i="47"/>
  <c r="AF379" i="47"/>
  <c r="AF375" i="47"/>
  <c r="AF382" i="47"/>
  <c r="AF378" i="47"/>
  <c r="AF377" i="47"/>
  <c r="AF381" i="47"/>
  <c r="AG383" i="47"/>
  <c r="H400" i="47"/>
  <c r="H396" i="47"/>
  <c r="H399" i="47"/>
  <c r="H395" i="47"/>
  <c r="H393" i="47"/>
  <c r="H398" i="47"/>
  <c r="H394" i="47"/>
  <c r="H397" i="47"/>
  <c r="I401" i="47"/>
  <c r="L409" i="47"/>
  <c r="L405" i="47"/>
  <c r="L408" i="47"/>
  <c r="L404" i="47"/>
  <c r="L407" i="47"/>
  <c r="L403" i="47"/>
  <c r="L406" i="47"/>
  <c r="L402" i="47"/>
  <c r="M410" i="47"/>
  <c r="T424" i="47"/>
  <c r="T420" i="47"/>
  <c r="T427" i="47"/>
  <c r="T423" i="47"/>
  <c r="T426" i="47"/>
  <c r="T422" i="47"/>
  <c r="T425" i="47"/>
  <c r="T421" i="47"/>
  <c r="U428" i="47"/>
  <c r="L445" i="47"/>
  <c r="L441" i="47"/>
  <c r="L444" i="47"/>
  <c r="L440" i="47"/>
  <c r="L443" i="47"/>
  <c r="L439" i="47"/>
  <c r="L442" i="47"/>
  <c r="L438" i="47"/>
  <c r="M446" i="47"/>
  <c r="P454" i="47"/>
  <c r="P450" i="47"/>
  <c r="P453" i="47"/>
  <c r="P449" i="47"/>
  <c r="P452" i="47"/>
  <c r="P448" i="47"/>
  <c r="P451" i="47"/>
  <c r="P447" i="47"/>
  <c r="Q455" i="47"/>
  <c r="X472" i="47"/>
  <c r="X468" i="47"/>
  <c r="X471" i="47"/>
  <c r="X467" i="47"/>
  <c r="X470" i="47"/>
  <c r="X466" i="47"/>
  <c r="X469" i="47"/>
  <c r="X465" i="47"/>
  <c r="Y473" i="47"/>
  <c r="AB481" i="47"/>
  <c r="AB477" i="47"/>
  <c r="AB480" i="47"/>
  <c r="AB476" i="47"/>
  <c r="AB479" i="47"/>
  <c r="AB475" i="47"/>
  <c r="AB478" i="47"/>
  <c r="AB474" i="47"/>
  <c r="AC482" i="47"/>
  <c r="P490" i="47"/>
  <c r="P486" i="47"/>
  <c r="P489" i="47"/>
  <c r="P485" i="47"/>
  <c r="P488" i="47"/>
  <c r="P484" i="47"/>
  <c r="P487" i="47"/>
  <c r="P483" i="47"/>
  <c r="Q491" i="47"/>
  <c r="AF488" i="47"/>
  <c r="AF484" i="47"/>
  <c r="AF487" i="47"/>
  <c r="AF483" i="47"/>
  <c r="AF490" i="47"/>
  <c r="AF486" i="47"/>
  <c r="AF485" i="47"/>
  <c r="AF489" i="47"/>
  <c r="AG491" i="47"/>
  <c r="H508" i="47"/>
  <c r="H504" i="47"/>
  <c r="H507" i="47"/>
  <c r="H503" i="47"/>
  <c r="H506" i="47"/>
  <c r="H502" i="47"/>
  <c r="H501" i="47"/>
  <c r="H505" i="47"/>
  <c r="I509" i="47"/>
  <c r="X508" i="47"/>
  <c r="X504" i="47"/>
  <c r="X507" i="47"/>
  <c r="X503" i="47"/>
  <c r="X506" i="47"/>
  <c r="X502" i="47"/>
  <c r="X505" i="47"/>
  <c r="X501" i="47"/>
  <c r="Y509" i="47"/>
  <c r="L517" i="47"/>
  <c r="L513" i="47"/>
  <c r="L516" i="47"/>
  <c r="L512" i="47"/>
  <c r="L515" i="47"/>
  <c r="L511" i="47"/>
  <c r="L514" i="47"/>
  <c r="L510" i="47"/>
  <c r="M518" i="47"/>
  <c r="AB517" i="47"/>
  <c r="AB513" i="47"/>
  <c r="AB516" i="47"/>
  <c r="AB512" i="47"/>
  <c r="AB515" i="47"/>
  <c r="AB511" i="47"/>
  <c r="AB514" i="47"/>
  <c r="AB510" i="47"/>
  <c r="AC518" i="47"/>
  <c r="P526" i="47"/>
  <c r="P522" i="47"/>
  <c r="P525" i="47"/>
  <c r="P521" i="47"/>
  <c r="P524" i="47"/>
  <c r="P520" i="47"/>
  <c r="P523" i="47"/>
  <c r="P519" i="47"/>
  <c r="Q527" i="47"/>
  <c r="AF524" i="47"/>
  <c r="AF520" i="47"/>
  <c r="AF523" i="47"/>
  <c r="AF519" i="47"/>
  <c r="AF526" i="47"/>
  <c r="AF522" i="47"/>
  <c r="AF521" i="47"/>
  <c r="AF525" i="47"/>
  <c r="AG527" i="47"/>
  <c r="T532" i="47"/>
  <c r="T528" i="47"/>
  <c r="T535" i="47"/>
  <c r="T531" i="47"/>
  <c r="T534" i="47"/>
  <c r="T530" i="47"/>
  <c r="T533" i="47"/>
  <c r="T529" i="47"/>
  <c r="U536" i="47"/>
  <c r="H544" i="47"/>
  <c r="H540" i="47"/>
  <c r="H543" i="47"/>
  <c r="H539" i="47"/>
  <c r="H542" i="47"/>
  <c r="H538" i="47"/>
  <c r="H537" i="47"/>
  <c r="H541" i="47"/>
  <c r="I545" i="47"/>
  <c r="X544" i="47"/>
  <c r="X540" i="47"/>
  <c r="X543" i="47"/>
  <c r="X539" i="47"/>
  <c r="X542" i="47"/>
  <c r="X538" i="47"/>
  <c r="X541" i="47"/>
  <c r="X537" i="47"/>
  <c r="Y545" i="47"/>
  <c r="L553" i="47"/>
  <c r="L549" i="47"/>
  <c r="L552" i="47"/>
  <c r="L548" i="47"/>
  <c r="L551" i="47"/>
  <c r="L547" i="47"/>
  <c r="L550" i="47"/>
  <c r="L546" i="47"/>
  <c r="M554" i="47"/>
  <c r="AB553" i="47"/>
  <c r="AB549" i="47"/>
  <c r="AB552" i="47"/>
  <c r="AB548" i="47"/>
  <c r="AB551" i="47"/>
  <c r="AB547" i="47"/>
  <c r="AB550" i="47"/>
  <c r="AB546" i="47"/>
  <c r="AC554" i="47"/>
  <c r="P562" i="47"/>
  <c r="P558" i="47"/>
  <c r="P561" i="47"/>
  <c r="P557" i="47"/>
  <c r="P560" i="47"/>
  <c r="P556" i="47"/>
  <c r="P559" i="47"/>
  <c r="P555" i="47"/>
  <c r="Q563" i="47"/>
  <c r="AF560" i="47"/>
  <c r="AF556" i="47"/>
  <c r="AF559" i="47"/>
  <c r="AF555" i="47"/>
  <c r="AF562" i="47"/>
  <c r="AF558" i="47"/>
  <c r="AF557" i="47"/>
  <c r="AF561" i="47"/>
  <c r="AG563" i="47"/>
  <c r="T570" i="47"/>
  <c r="T566" i="47"/>
  <c r="T569" i="47"/>
  <c r="T565" i="47"/>
  <c r="T564" i="47"/>
  <c r="T571" i="47"/>
  <c r="T568" i="47"/>
  <c r="T567" i="47"/>
  <c r="U572" i="47"/>
  <c r="H580" i="47"/>
  <c r="H576" i="47"/>
  <c r="H579" i="47"/>
  <c r="H575" i="47"/>
  <c r="H578" i="47"/>
  <c r="H574" i="47"/>
  <c r="H573" i="47"/>
  <c r="H577" i="47"/>
  <c r="I581" i="47"/>
  <c r="X580" i="47"/>
  <c r="X576" i="47"/>
  <c r="X579" i="47"/>
  <c r="X575" i="47"/>
  <c r="X578" i="47"/>
  <c r="X574" i="47"/>
  <c r="X577" i="47"/>
  <c r="X573" i="47"/>
  <c r="Y581" i="47"/>
  <c r="L589" i="47"/>
  <c r="L585" i="47"/>
  <c r="L588" i="47"/>
  <c r="L584" i="47"/>
  <c r="L587" i="47"/>
  <c r="L583" i="47"/>
  <c r="L586" i="47"/>
  <c r="L582" i="47"/>
  <c r="M590" i="47"/>
  <c r="AB587" i="47"/>
  <c r="AB583" i="47"/>
  <c r="AB586" i="47"/>
  <c r="AB582" i="47"/>
  <c r="AB589" i="47"/>
  <c r="AB585" i="47"/>
  <c r="AB584" i="47"/>
  <c r="AB588" i="47"/>
  <c r="AC590" i="47"/>
  <c r="P598" i="47"/>
  <c r="P594" i="47"/>
  <c r="P597" i="47"/>
  <c r="P593" i="47"/>
  <c r="P596" i="47"/>
  <c r="P592" i="47"/>
  <c r="P595" i="47"/>
  <c r="P591" i="47"/>
  <c r="Q599" i="47"/>
  <c r="AF596" i="47"/>
  <c r="AF592" i="47"/>
  <c r="AF595" i="47"/>
  <c r="AF591" i="47"/>
  <c r="AF598" i="47"/>
  <c r="AF594" i="47"/>
  <c r="AF593" i="47"/>
  <c r="AF597" i="47"/>
  <c r="AG599" i="47"/>
  <c r="T606" i="47"/>
  <c r="T602" i="47"/>
  <c r="T605" i="47"/>
  <c r="T601" i="47"/>
  <c r="T600" i="47"/>
  <c r="T607" i="47"/>
  <c r="T604" i="47"/>
  <c r="T603" i="47"/>
  <c r="U608" i="47"/>
  <c r="H616" i="47"/>
  <c r="H612" i="47"/>
  <c r="H615" i="47"/>
  <c r="H611" i="47"/>
  <c r="H614" i="47"/>
  <c r="H610" i="47"/>
  <c r="H609" i="47"/>
  <c r="H613" i="47"/>
  <c r="I617" i="47"/>
  <c r="X616" i="47"/>
  <c r="X612" i="47"/>
  <c r="X615" i="47"/>
  <c r="X611" i="47"/>
  <c r="X614" i="47"/>
  <c r="X610" i="47"/>
  <c r="X613" i="47"/>
  <c r="X609" i="47"/>
  <c r="Y617" i="47"/>
  <c r="L625" i="47"/>
  <c r="L621" i="47"/>
  <c r="L624" i="47"/>
  <c r="L620" i="47"/>
  <c r="L623" i="47"/>
  <c r="L619" i="47"/>
  <c r="L622" i="47"/>
  <c r="L618" i="47"/>
  <c r="M626" i="47"/>
  <c r="AB623" i="47"/>
  <c r="AB619" i="47"/>
  <c r="AB622" i="47"/>
  <c r="AB618" i="47"/>
  <c r="AB625" i="47"/>
  <c r="AB621" i="47"/>
  <c r="AB620" i="47"/>
  <c r="AB624" i="47"/>
  <c r="AC626" i="47"/>
  <c r="P634" i="47"/>
  <c r="P630" i="47"/>
  <c r="P633" i="47"/>
  <c r="P629" i="47"/>
  <c r="P632" i="47"/>
  <c r="P628" i="47"/>
  <c r="P631" i="47"/>
  <c r="P627" i="47"/>
  <c r="Q635" i="47"/>
  <c r="AF632" i="47"/>
  <c r="AF628" i="47"/>
  <c r="AF631" i="47"/>
  <c r="AF627" i="47"/>
  <c r="AF634" i="47"/>
  <c r="AF630" i="47"/>
  <c r="AF629" i="47"/>
  <c r="AF633" i="47"/>
  <c r="AG635" i="47"/>
  <c r="T642" i="47"/>
  <c r="T638" i="47"/>
  <c r="T641" i="47"/>
  <c r="T637" i="47"/>
  <c r="T636" i="47"/>
  <c r="T643" i="47"/>
  <c r="T640" i="47"/>
  <c r="T639" i="47"/>
  <c r="U644" i="47"/>
  <c r="H652" i="47"/>
  <c r="H648" i="47"/>
  <c r="H651" i="47"/>
  <c r="H647" i="47"/>
  <c r="H650" i="47"/>
  <c r="H646" i="47"/>
  <c r="H645" i="47"/>
  <c r="H649" i="47"/>
  <c r="I653" i="47"/>
  <c r="X652" i="47"/>
  <c r="X648" i="47"/>
  <c r="X651" i="47"/>
  <c r="X647" i="47"/>
  <c r="X650" i="47"/>
  <c r="X646" i="47"/>
  <c r="X649" i="47"/>
  <c r="X645" i="47"/>
  <c r="Y653" i="47"/>
  <c r="H31" i="47"/>
  <c r="H27" i="47"/>
  <c r="H26" i="47"/>
  <c r="H28" i="47"/>
  <c r="H30" i="47"/>
  <c r="H24" i="47"/>
  <c r="H29" i="47"/>
  <c r="H25" i="47"/>
  <c r="I32" i="47"/>
  <c r="AB40" i="47"/>
  <c r="AB36" i="47"/>
  <c r="AB39" i="47"/>
  <c r="AB35" i="47"/>
  <c r="AB38" i="47"/>
  <c r="AB34" i="47"/>
  <c r="AB37" i="47"/>
  <c r="AB33" i="47"/>
  <c r="AC41" i="47"/>
  <c r="H65" i="47"/>
  <c r="H61" i="47"/>
  <c r="H66" i="47"/>
  <c r="H64" i="47"/>
  <c r="H60" i="47"/>
  <c r="H62" i="47"/>
  <c r="H67" i="47"/>
  <c r="H63" i="47"/>
  <c r="I68" i="47"/>
  <c r="X67" i="47"/>
  <c r="X63" i="47"/>
  <c r="X66" i="47"/>
  <c r="X62" i="47"/>
  <c r="X65" i="47"/>
  <c r="X61" i="47"/>
  <c r="X64" i="47"/>
  <c r="X60" i="47"/>
  <c r="Y68" i="47"/>
  <c r="AB76" i="47"/>
  <c r="AB72" i="47"/>
  <c r="AB75" i="47"/>
  <c r="AB71" i="47"/>
  <c r="AB74" i="47"/>
  <c r="AB70" i="47"/>
  <c r="AB73" i="47"/>
  <c r="AB69" i="47"/>
  <c r="AC77" i="47"/>
  <c r="L85" i="47"/>
  <c r="L81" i="47"/>
  <c r="L84" i="47"/>
  <c r="L80" i="47"/>
  <c r="L83" i="47"/>
  <c r="L79" i="47"/>
  <c r="L82" i="47"/>
  <c r="L78" i="47"/>
  <c r="M86" i="47"/>
  <c r="P94" i="47"/>
  <c r="P90" i="47"/>
  <c r="P93" i="47"/>
  <c r="P89" i="47"/>
  <c r="P92" i="47"/>
  <c r="P88" i="47"/>
  <c r="P91" i="47"/>
  <c r="P87" i="47"/>
  <c r="Q95" i="47"/>
  <c r="AF92" i="47"/>
  <c r="AF88" i="47"/>
  <c r="AF91" i="47"/>
  <c r="AF87" i="47"/>
  <c r="AF94" i="47"/>
  <c r="AF90" i="47"/>
  <c r="AF89" i="47"/>
  <c r="AF93" i="47"/>
  <c r="AG95" i="47"/>
  <c r="H112" i="47"/>
  <c r="H108" i="47"/>
  <c r="H107" i="47"/>
  <c r="H109" i="47"/>
  <c r="H111" i="47"/>
  <c r="H105" i="47"/>
  <c r="H110" i="47"/>
  <c r="H106" i="47"/>
  <c r="I113" i="47"/>
  <c r="X112" i="47"/>
  <c r="X108" i="47"/>
  <c r="X111" i="47"/>
  <c r="X107" i="47"/>
  <c r="X110" i="47"/>
  <c r="X106" i="47"/>
  <c r="X109" i="47"/>
  <c r="X105" i="47"/>
  <c r="Y113" i="47"/>
  <c r="AB121" i="47"/>
  <c r="AB117" i="47"/>
  <c r="AB120" i="47"/>
  <c r="AB116" i="47"/>
  <c r="AB119" i="47"/>
  <c r="AB115" i="47"/>
  <c r="AB118" i="47"/>
  <c r="AB114" i="47"/>
  <c r="AC122" i="47"/>
  <c r="P130" i="47"/>
  <c r="P126" i="47"/>
  <c r="P129" i="47"/>
  <c r="P125" i="47"/>
  <c r="P128" i="47"/>
  <c r="P124" i="47"/>
  <c r="P127" i="47"/>
  <c r="P123" i="47"/>
  <c r="Q131" i="47"/>
  <c r="AF128" i="47"/>
  <c r="AF124" i="47"/>
  <c r="AF127" i="47"/>
  <c r="AF123" i="47"/>
  <c r="AF130" i="47"/>
  <c r="AF126" i="47"/>
  <c r="AF125" i="47"/>
  <c r="AF129" i="47"/>
  <c r="AG131" i="47"/>
  <c r="T136" i="47"/>
  <c r="T132" i="47"/>
  <c r="T139" i="47"/>
  <c r="T135" i="47"/>
  <c r="T138" i="47"/>
  <c r="T134" i="47"/>
  <c r="T137" i="47"/>
  <c r="T133" i="47"/>
  <c r="U140" i="47"/>
  <c r="X148" i="47"/>
  <c r="X144" i="47"/>
  <c r="X147" i="47"/>
  <c r="X143" i="47"/>
  <c r="X146" i="47"/>
  <c r="X142" i="47"/>
  <c r="X145" i="47"/>
  <c r="X141" i="47"/>
  <c r="Y149" i="47"/>
  <c r="AB157" i="47"/>
  <c r="AB153" i="47"/>
  <c r="AB156" i="47"/>
  <c r="AB152" i="47"/>
  <c r="AB155" i="47"/>
  <c r="AB151" i="47"/>
  <c r="AB154" i="47"/>
  <c r="AB150" i="47"/>
  <c r="AC158" i="47"/>
  <c r="P166" i="47"/>
  <c r="P162" i="47"/>
  <c r="P165" i="47"/>
  <c r="P161" i="47"/>
  <c r="P164" i="47"/>
  <c r="P160" i="47"/>
  <c r="P163" i="47"/>
  <c r="P159" i="47"/>
  <c r="Q167" i="47"/>
  <c r="T172" i="47"/>
  <c r="T168" i="47"/>
  <c r="T175" i="47"/>
  <c r="T171" i="47"/>
  <c r="T174" i="47"/>
  <c r="T170" i="47"/>
  <c r="T173" i="47"/>
  <c r="T169" i="47"/>
  <c r="U176" i="47"/>
  <c r="H184" i="47"/>
  <c r="H180" i="47"/>
  <c r="H179" i="47"/>
  <c r="H177" i="47"/>
  <c r="H183" i="47"/>
  <c r="H181" i="47"/>
  <c r="H182" i="47"/>
  <c r="H178" i="47"/>
  <c r="I185" i="47"/>
  <c r="L193" i="47"/>
  <c r="L189" i="47"/>
  <c r="L192" i="47"/>
  <c r="L188" i="47"/>
  <c r="L191" i="47"/>
  <c r="L187" i="47"/>
  <c r="L190" i="47"/>
  <c r="L186" i="47"/>
  <c r="M194" i="47"/>
  <c r="P202" i="47"/>
  <c r="P198" i="47"/>
  <c r="P201" i="47"/>
  <c r="P197" i="47"/>
  <c r="P200" i="47"/>
  <c r="P196" i="47"/>
  <c r="P199" i="47"/>
  <c r="P195" i="47"/>
  <c r="Q203" i="47"/>
  <c r="T208" i="47"/>
  <c r="T204" i="47"/>
  <c r="T211" i="47"/>
  <c r="T207" i="47"/>
  <c r="T210" i="47"/>
  <c r="T206" i="47"/>
  <c r="T209" i="47"/>
  <c r="T205" i="47"/>
  <c r="U212" i="47"/>
  <c r="X220" i="47"/>
  <c r="X216" i="47"/>
  <c r="X219" i="47"/>
  <c r="X215" i="47"/>
  <c r="X218" i="47"/>
  <c r="X214" i="47"/>
  <c r="X217" i="47"/>
  <c r="X213" i="47"/>
  <c r="Y221" i="47"/>
  <c r="AB229" i="47"/>
  <c r="AB225" i="47"/>
  <c r="AB228" i="47"/>
  <c r="AB224" i="47"/>
  <c r="AB227" i="47"/>
  <c r="AB223" i="47"/>
  <c r="AB226" i="47"/>
  <c r="AB222" i="47"/>
  <c r="AC230" i="47"/>
  <c r="P238" i="47"/>
  <c r="P234" i="47"/>
  <c r="P237" i="47"/>
  <c r="P233" i="47"/>
  <c r="P236" i="47"/>
  <c r="P232" i="47"/>
  <c r="P235" i="47"/>
  <c r="P231" i="47"/>
  <c r="Q239" i="47"/>
  <c r="T244" i="47"/>
  <c r="T240" i="47"/>
  <c r="T247" i="47"/>
  <c r="T243" i="47"/>
  <c r="T246" i="47"/>
  <c r="T242" i="47"/>
  <c r="T245" i="47"/>
  <c r="T241" i="47"/>
  <c r="U248" i="47"/>
  <c r="H256" i="47"/>
  <c r="H252" i="47"/>
  <c r="H255" i="47"/>
  <c r="H253" i="47"/>
  <c r="H249" i="47"/>
  <c r="H251" i="47"/>
  <c r="H254" i="47"/>
  <c r="H250" i="47"/>
  <c r="I257" i="47"/>
  <c r="L265" i="47"/>
  <c r="L261" i="47"/>
  <c r="L264" i="47"/>
  <c r="L260" i="47"/>
  <c r="L263" i="47"/>
  <c r="L259" i="47"/>
  <c r="L262" i="47"/>
  <c r="L258" i="47"/>
  <c r="M266" i="47"/>
  <c r="AB265" i="47"/>
  <c r="AB261" i="47"/>
  <c r="AB264" i="47"/>
  <c r="AB260" i="47"/>
  <c r="AB263" i="47"/>
  <c r="AB259" i="47"/>
  <c r="AB262" i="47"/>
  <c r="AB258" i="47"/>
  <c r="AC266" i="47"/>
  <c r="AF272" i="47"/>
  <c r="AF268" i="47"/>
  <c r="AF271" i="47"/>
  <c r="AF267" i="47"/>
  <c r="AF274" i="47"/>
  <c r="AF270" i="47"/>
  <c r="AF269" i="47"/>
  <c r="AF273" i="47"/>
  <c r="AG275" i="47"/>
  <c r="T280" i="47"/>
  <c r="T276" i="47"/>
  <c r="T283" i="47"/>
  <c r="T279" i="47"/>
  <c r="T282" i="47"/>
  <c r="T278" i="47"/>
  <c r="T281" i="47"/>
  <c r="T277" i="47"/>
  <c r="U284" i="47"/>
  <c r="X292" i="47"/>
  <c r="X288" i="47"/>
  <c r="X291" i="47"/>
  <c r="X287" i="47"/>
  <c r="X290" i="47"/>
  <c r="X286" i="47"/>
  <c r="X289" i="47"/>
  <c r="X285" i="47"/>
  <c r="Y293" i="47"/>
  <c r="AB301" i="47"/>
  <c r="AB297" i="47"/>
  <c r="AB300" i="47"/>
  <c r="AB296" i="47"/>
  <c r="AB299" i="47"/>
  <c r="AB295" i="47"/>
  <c r="AB298" i="47"/>
  <c r="AB294" i="47"/>
  <c r="AC302" i="47"/>
  <c r="P310" i="47"/>
  <c r="P306" i="47"/>
  <c r="P309" i="47"/>
  <c r="P305" i="47"/>
  <c r="P308" i="47"/>
  <c r="P304" i="47"/>
  <c r="P307" i="47"/>
  <c r="P303" i="47"/>
  <c r="Q311" i="47"/>
  <c r="T316" i="47"/>
  <c r="T312" i="47"/>
  <c r="T319" i="47"/>
  <c r="T315" i="47"/>
  <c r="T318" i="47"/>
  <c r="T314" i="47"/>
  <c r="T317" i="47"/>
  <c r="T313" i="47"/>
  <c r="U320" i="47"/>
  <c r="H328" i="47"/>
  <c r="H324" i="47"/>
  <c r="H323" i="47"/>
  <c r="H325" i="47"/>
  <c r="H327" i="47"/>
  <c r="H326" i="47"/>
  <c r="H322" i="47"/>
  <c r="H321" i="47"/>
  <c r="I329" i="47"/>
  <c r="X328" i="47"/>
  <c r="X324" i="47"/>
  <c r="X327" i="47"/>
  <c r="X323" i="47"/>
  <c r="X326" i="47"/>
  <c r="X322" i="47"/>
  <c r="X325" i="47"/>
  <c r="X321" i="47"/>
  <c r="Y329" i="47"/>
  <c r="AB337" i="47"/>
  <c r="AB333" i="47"/>
  <c r="AB336" i="47"/>
  <c r="AB332" i="47"/>
  <c r="AB335" i="47"/>
  <c r="AB331" i="47"/>
  <c r="AB334" i="47"/>
  <c r="AB330" i="47"/>
  <c r="AC338" i="47"/>
  <c r="P346" i="47"/>
  <c r="P342" i="47"/>
  <c r="P345" i="47"/>
  <c r="P341" i="47"/>
  <c r="P344" i="47"/>
  <c r="P340" i="47"/>
  <c r="P343" i="47"/>
  <c r="P339" i="47"/>
  <c r="Q347" i="47"/>
  <c r="AF344" i="47"/>
  <c r="AF340" i="47"/>
  <c r="AF343" i="47"/>
  <c r="AF339" i="47"/>
  <c r="AF346" i="47"/>
  <c r="AF342" i="47"/>
  <c r="AF341" i="47"/>
  <c r="AF345" i="47"/>
  <c r="AG347" i="47"/>
  <c r="H364" i="47"/>
  <c r="H360" i="47"/>
  <c r="H363" i="47"/>
  <c r="H359" i="47"/>
  <c r="H357" i="47"/>
  <c r="H361" i="47"/>
  <c r="H362" i="47"/>
  <c r="H358" i="47"/>
  <c r="I365" i="47"/>
  <c r="X364" i="47"/>
  <c r="X360" i="47"/>
  <c r="X363" i="47"/>
  <c r="X359" i="47"/>
  <c r="X362" i="47"/>
  <c r="X358" i="47"/>
  <c r="X361" i="47"/>
  <c r="X357" i="47"/>
  <c r="Y365" i="47"/>
  <c r="AB373" i="47"/>
  <c r="AB369" i="47"/>
  <c r="AB372" i="47"/>
  <c r="AB368" i="47"/>
  <c r="AB371" i="47"/>
  <c r="AB367" i="47"/>
  <c r="AB370" i="47"/>
  <c r="AB366" i="47"/>
  <c r="AC374" i="47"/>
  <c r="P382" i="47"/>
  <c r="P378" i="47"/>
  <c r="P381" i="47"/>
  <c r="P377" i="47"/>
  <c r="P380" i="47"/>
  <c r="P376" i="47"/>
  <c r="P379" i="47"/>
  <c r="P375" i="47"/>
  <c r="Q383" i="47"/>
  <c r="T388" i="47"/>
  <c r="T384" i="47"/>
  <c r="T391" i="47"/>
  <c r="T387" i="47"/>
  <c r="T390" i="47"/>
  <c r="T386" i="47"/>
  <c r="T389" i="47"/>
  <c r="T385" i="47"/>
  <c r="U392" i="47"/>
  <c r="X400" i="47"/>
  <c r="X396" i="47"/>
  <c r="X399" i="47"/>
  <c r="X395" i="47"/>
  <c r="X398" i="47"/>
  <c r="X394" i="47"/>
  <c r="X397" i="47"/>
  <c r="X393" i="47"/>
  <c r="Y401" i="47"/>
  <c r="AB409" i="47"/>
  <c r="AB405" i="47"/>
  <c r="AB408" i="47"/>
  <c r="AB404" i="47"/>
  <c r="AB407" i="47"/>
  <c r="AB403" i="47"/>
  <c r="AB406" i="47"/>
  <c r="AB402" i="47"/>
  <c r="AC410" i="47"/>
  <c r="P418" i="47"/>
  <c r="P414" i="47"/>
  <c r="P417" i="47"/>
  <c r="P413" i="47"/>
  <c r="P416" i="47"/>
  <c r="P412" i="47"/>
  <c r="P415" i="47"/>
  <c r="P411" i="47"/>
  <c r="Q419" i="47"/>
  <c r="AF416" i="47"/>
  <c r="AF412" i="47"/>
  <c r="AF415" i="47"/>
  <c r="AF411" i="47"/>
  <c r="AF418" i="47"/>
  <c r="AF414" i="47"/>
  <c r="AF413" i="47"/>
  <c r="AF417" i="47"/>
  <c r="AG419" i="47"/>
  <c r="H436" i="47"/>
  <c r="H432" i="47"/>
  <c r="H435" i="47"/>
  <c r="H431" i="47"/>
  <c r="H429" i="47"/>
  <c r="H434" i="47"/>
  <c r="H430" i="47"/>
  <c r="H433" i="47"/>
  <c r="I437" i="47"/>
  <c r="X436" i="47"/>
  <c r="X432" i="47"/>
  <c r="X435" i="47"/>
  <c r="X431" i="47"/>
  <c r="X434" i="47"/>
  <c r="X430" i="47"/>
  <c r="X433" i="47"/>
  <c r="X429" i="47"/>
  <c r="Y437" i="47"/>
  <c r="AB445" i="47"/>
  <c r="AB441" i="47"/>
  <c r="AB444" i="47"/>
  <c r="AB440" i="47"/>
  <c r="AB443" i="47"/>
  <c r="AB439" i="47"/>
  <c r="AB442" i="47"/>
  <c r="AB438" i="47"/>
  <c r="AC446" i="47"/>
  <c r="AF452" i="47"/>
  <c r="AF448" i="47"/>
  <c r="AF451" i="47"/>
  <c r="AF447" i="47"/>
  <c r="AF454" i="47"/>
  <c r="AF450" i="47"/>
  <c r="AF449" i="47"/>
  <c r="AF453" i="47"/>
  <c r="AG455" i="47"/>
  <c r="T460" i="47"/>
  <c r="T456" i="47"/>
  <c r="T463" i="47"/>
  <c r="T459" i="47"/>
  <c r="T462" i="47"/>
  <c r="T458" i="47"/>
  <c r="T461" i="47"/>
  <c r="T457" i="47"/>
  <c r="U464" i="47"/>
  <c r="H472" i="47"/>
  <c r="H468" i="47"/>
  <c r="H471" i="47"/>
  <c r="H465" i="47"/>
  <c r="H467" i="47"/>
  <c r="H469" i="47"/>
  <c r="H470" i="47"/>
  <c r="H466" i="47"/>
  <c r="I473" i="47"/>
  <c r="L481" i="47"/>
  <c r="L477" i="47"/>
  <c r="L480" i="47"/>
  <c r="L476" i="47"/>
  <c r="L479" i="47"/>
  <c r="L475" i="47"/>
  <c r="L478" i="47"/>
  <c r="L474" i="47"/>
  <c r="M482" i="47"/>
  <c r="T496" i="47"/>
  <c r="T492" i="47"/>
  <c r="T499" i="47"/>
  <c r="T495" i="47"/>
  <c r="T498" i="47"/>
  <c r="T494" i="47"/>
  <c r="T497" i="47"/>
  <c r="T493" i="47"/>
  <c r="U500" i="47"/>
  <c r="P670" i="47"/>
  <c r="P666" i="47"/>
  <c r="P669" i="47"/>
  <c r="P665" i="47"/>
  <c r="P668" i="47"/>
  <c r="P664" i="47"/>
  <c r="P667" i="47"/>
  <c r="P663" i="47"/>
  <c r="X21" i="47"/>
  <c r="X17" i="47"/>
  <c r="X20" i="47"/>
  <c r="X16" i="47"/>
  <c r="X15" i="47"/>
  <c r="X22" i="47"/>
  <c r="X19" i="47"/>
  <c r="X18" i="47"/>
  <c r="AB31" i="47"/>
  <c r="AB27" i="47"/>
  <c r="AB30" i="47"/>
  <c r="AB26" i="47"/>
  <c r="AB29" i="47"/>
  <c r="AB25" i="47"/>
  <c r="AB28" i="47"/>
  <c r="AB24" i="47"/>
  <c r="H52" i="47"/>
  <c r="H55" i="47"/>
  <c r="H58" i="47"/>
  <c r="H54" i="47"/>
  <c r="H51" i="47"/>
  <c r="H57" i="47"/>
  <c r="H53" i="47"/>
  <c r="H56" i="47"/>
  <c r="AF83" i="47"/>
  <c r="AF79" i="47"/>
  <c r="AF82" i="47"/>
  <c r="AF78" i="47"/>
  <c r="AF85" i="47"/>
  <c r="AF81" i="47"/>
  <c r="AF84" i="47"/>
  <c r="AF80" i="47"/>
  <c r="X103" i="47"/>
  <c r="X99" i="47"/>
  <c r="X102" i="47"/>
  <c r="X98" i="47"/>
  <c r="X101" i="47"/>
  <c r="X97" i="47"/>
  <c r="X100" i="47"/>
  <c r="X96" i="47"/>
  <c r="X139" i="47"/>
  <c r="X135" i="47"/>
  <c r="X138" i="47"/>
  <c r="X134" i="47"/>
  <c r="X137" i="47"/>
  <c r="X133" i="47"/>
  <c r="X136" i="47"/>
  <c r="X132" i="47"/>
  <c r="T163" i="47"/>
  <c r="T159" i="47"/>
  <c r="T166" i="47"/>
  <c r="T162" i="47"/>
  <c r="T165" i="47"/>
  <c r="T161" i="47"/>
  <c r="T164" i="47"/>
  <c r="T160" i="47"/>
  <c r="T199" i="47"/>
  <c r="T195" i="47"/>
  <c r="T202" i="47"/>
  <c r="T198" i="47"/>
  <c r="T201" i="47"/>
  <c r="T197" i="47"/>
  <c r="T200" i="47"/>
  <c r="T196" i="47"/>
  <c r="AB220" i="47"/>
  <c r="AB216" i="47"/>
  <c r="AB219" i="47"/>
  <c r="AB215" i="47"/>
  <c r="AB218" i="47"/>
  <c r="AB214" i="47"/>
  <c r="AB217" i="47"/>
  <c r="AB213" i="47"/>
  <c r="X247" i="47"/>
  <c r="X243" i="47"/>
  <c r="X246" i="47"/>
  <c r="X242" i="47"/>
  <c r="X245" i="47"/>
  <c r="X241" i="47"/>
  <c r="X244" i="47"/>
  <c r="X240" i="47"/>
  <c r="P265" i="47"/>
  <c r="P261" i="47"/>
  <c r="P264" i="47"/>
  <c r="P260" i="47"/>
  <c r="P263" i="47"/>
  <c r="P259" i="47"/>
  <c r="P262" i="47"/>
  <c r="P258" i="47"/>
  <c r="AF263" i="47"/>
  <c r="AF259" i="47"/>
  <c r="AF262" i="47"/>
  <c r="AF258" i="47"/>
  <c r="AF265" i="47"/>
  <c r="AF261" i="47"/>
  <c r="AF264" i="47"/>
  <c r="AF260" i="47"/>
  <c r="T271" i="47"/>
  <c r="T267" i="47"/>
  <c r="T274" i="47"/>
  <c r="T270" i="47"/>
  <c r="T273" i="47"/>
  <c r="T269" i="47"/>
  <c r="T272" i="47"/>
  <c r="T268" i="47"/>
  <c r="AF299" i="47"/>
  <c r="AF295" i="47"/>
  <c r="AF298" i="47"/>
  <c r="AF294" i="47"/>
  <c r="AF301" i="47"/>
  <c r="AF297" i="47"/>
  <c r="AF300" i="47"/>
  <c r="AF296" i="47"/>
  <c r="T307" i="47"/>
  <c r="T303" i="47"/>
  <c r="T310" i="47"/>
  <c r="T306" i="47"/>
  <c r="T309" i="47"/>
  <c r="T305" i="47"/>
  <c r="T308" i="47"/>
  <c r="T304" i="47"/>
  <c r="T343" i="47"/>
  <c r="T339" i="47"/>
  <c r="T346" i="47"/>
  <c r="T342" i="47"/>
  <c r="T345" i="47"/>
  <c r="T341" i="47"/>
  <c r="T344" i="47"/>
  <c r="T340" i="47"/>
  <c r="X355" i="47"/>
  <c r="X351" i="47"/>
  <c r="X354" i="47"/>
  <c r="X350" i="47"/>
  <c r="X353" i="47"/>
  <c r="X349" i="47"/>
  <c r="X352" i="47"/>
  <c r="X348" i="47"/>
  <c r="L364" i="47"/>
  <c r="L360" i="47"/>
  <c r="L363" i="47"/>
  <c r="L359" i="47"/>
  <c r="L362" i="47"/>
  <c r="L358" i="47"/>
  <c r="L361" i="47"/>
  <c r="L357" i="47"/>
  <c r="AB364" i="47"/>
  <c r="AB360" i="47"/>
  <c r="AB363" i="47"/>
  <c r="AB359" i="47"/>
  <c r="AB362" i="47"/>
  <c r="AB358" i="47"/>
  <c r="AB361" i="47"/>
  <c r="AB357" i="47"/>
  <c r="P373" i="47"/>
  <c r="P369" i="47"/>
  <c r="P372" i="47"/>
  <c r="P368" i="47"/>
  <c r="P371" i="47"/>
  <c r="P367" i="47"/>
  <c r="P370" i="47"/>
  <c r="P366" i="47"/>
  <c r="AF371" i="47"/>
  <c r="AF367" i="47"/>
  <c r="AF370" i="47"/>
  <c r="AF366" i="47"/>
  <c r="AF373" i="47"/>
  <c r="AF369" i="47"/>
  <c r="AF372" i="47"/>
  <c r="AF368" i="47"/>
  <c r="T379" i="47"/>
  <c r="T375" i="47"/>
  <c r="T382" i="47"/>
  <c r="T378" i="47"/>
  <c r="T381" i="47"/>
  <c r="T377" i="47"/>
  <c r="T380" i="47"/>
  <c r="T376" i="47"/>
  <c r="H391" i="47"/>
  <c r="H387" i="47"/>
  <c r="H386" i="47"/>
  <c r="H388" i="47"/>
  <c r="H390" i="47"/>
  <c r="H384" i="47"/>
  <c r="H389" i="47"/>
  <c r="H385" i="47"/>
  <c r="X391" i="47"/>
  <c r="X387" i="47"/>
  <c r="X390" i="47"/>
  <c r="X386" i="47"/>
  <c r="X389" i="47"/>
  <c r="X385" i="47"/>
  <c r="X388" i="47"/>
  <c r="X384" i="47"/>
  <c r="AB400" i="47"/>
  <c r="AB396" i="47"/>
  <c r="AB399" i="47"/>
  <c r="AB395" i="47"/>
  <c r="AB398" i="47"/>
  <c r="AB394" i="47"/>
  <c r="AB397" i="47"/>
  <c r="AB393" i="47"/>
  <c r="P409" i="47"/>
  <c r="P405" i="47"/>
  <c r="P408" i="47"/>
  <c r="P404" i="47"/>
  <c r="P407" i="47"/>
  <c r="P403" i="47"/>
  <c r="P406" i="47"/>
  <c r="P402" i="47"/>
  <c r="AF407" i="47"/>
  <c r="AF403" i="47"/>
  <c r="AF406" i="47"/>
  <c r="AF402" i="47"/>
  <c r="AF409" i="47"/>
  <c r="AF405" i="47"/>
  <c r="AF408" i="47"/>
  <c r="AF404" i="47"/>
  <c r="T415" i="47"/>
  <c r="T411" i="47"/>
  <c r="T418" i="47"/>
  <c r="T414" i="47"/>
  <c r="T417" i="47"/>
  <c r="T413" i="47"/>
  <c r="T416" i="47"/>
  <c r="T412" i="47"/>
  <c r="H427" i="47"/>
  <c r="H423" i="47"/>
  <c r="H426" i="47"/>
  <c r="H422" i="47"/>
  <c r="H420" i="47"/>
  <c r="H424" i="47"/>
  <c r="H425" i="47"/>
  <c r="H421" i="47"/>
  <c r="X427" i="47"/>
  <c r="X423" i="47"/>
  <c r="X426" i="47"/>
  <c r="X422" i="47"/>
  <c r="X425" i="47"/>
  <c r="X421" i="47"/>
  <c r="X424" i="47"/>
  <c r="X420" i="47"/>
  <c r="L436" i="47"/>
  <c r="L432" i="47"/>
  <c r="L435" i="47"/>
  <c r="L431" i="47"/>
  <c r="L434" i="47"/>
  <c r="L430" i="47"/>
  <c r="L433" i="47"/>
  <c r="L429" i="47"/>
  <c r="AB436" i="47"/>
  <c r="AB432" i="47"/>
  <c r="AB435" i="47"/>
  <c r="AB431" i="47"/>
  <c r="AB434" i="47"/>
  <c r="AB430" i="47"/>
  <c r="AB433" i="47"/>
  <c r="AB429" i="47"/>
  <c r="P445" i="47"/>
  <c r="P441" i="47"/>
  <c r="P444" i="47"/>
  <c r="P440" i="47"/>
  <c r="P443" i="47"/>
  <c r="P439" i="47"/>
  <c r="P442" i="47"/>
  <c r="P438" i="47"/>
  <c r="AF443" i="47"/>
  <c r="AF439" i="47"/>
  <c r="AF442" i="47"/>
  <c r="AF438" i="47"/>
  <c r="AF445" i="47"/>
  <c r="AF441" i="47"/>
  <c r="AF444" i="47"/>
  <c r="AF440" i="47"/>
  <c r="T451" i="47"/>
  <c r="T447" i="47"/>
  <c r="T454" i="47"/>
  <c r="T450" i="47"/>
  <c r="T453" i="47"/>
  <c r="T449" i="47"/>
  <c r="T452" i="47"/>
  <c r="T448" i="47"/>
  <c r="H463" i="47"/>
  <c r="H459" i="47"/>
  <c r="H462" i="47"/>
  <c r="H458" i="47"/>
  <c r="H456" i="47"/>
  <c r="H460" i="47"/>
  <c r="H461" i="47"/>
  <c r="H457" i="47"/>
  <c r="X463" i="47"/>
  <c r="X459" i="47"/>
  <c r="X462" i="47"/>
  <c r="X458" i="47"/>
  <c r="X461" i="47"/>
  <c r="X457" i="47"/>
  <c r="X460" i="47"/>
  <c r="X456" i="47"/>
  <c r="L472" i="47"/>
  <c r="L468" i="47"/>
  <c r="L471" i="47"/>
  <c r="L467" i="47"/>
  <c r="L470" i="47"/>
  <c r="L466" i="47"/>
  <c r="L469" i="47"/>
  <c r="L465" i="47"/>
  <c r="AB472" i="47"/>
  <c r="AB468" i="47"/>
  <c r="AB471" i="47"/>
  <c r="AB467" i="47"/>
  <c r="AB470" i="47"/>
  <c r="AB466" i="47"/>
  <c r="AB469" i="47"/>
  <c r="AB465" i="47"/>
  <c r="P481" i="47"/>
  <c r="P477" i="47"/>
  <c r="P480" i="47"/>
  <c r="P476" i="47"/>
  <c r="P479" i="47"/>
  <c r="P475" i="47"/>
  <c r="P478" i="47"/>
  <c r="P474" i="47"/>
  <c r="AF479" i="47"/>
  <c r="AF475" i="47"/>
  <c r="AF478" i="47"/>
  <c r="AF474" i="47"/>
  <c r="AF481" i="47"/>
  <c r="AF477" i="47"/>
  <c r="AF480" i="47"/>
  <c r="AF476" i="47"/>
  <c r="T487" i="47"/>
  <c r="T483" i="47"/>
  <c r="T490" i="47"/>
  <c r="T486" i="47"/>
  <c r="T489" i="47"/>
  <c r="T485" i="47"/>
  <c r="T488" i="47"/>
  <c r="T484" i="47"/>
  <c r="H499" i="47"/>
  <c r="H495" i="47"/>
  <c r="H498" i="47"/>
  <c r="H494" i="47"/>
  <c r="H497" i="47"/>
  <c r="H493" i="47"/>
  <c r="H496" i="47"/>
  <c r="H492" i="47"/>
  <c r="X499" i="47"/>
  <c r="X495" i="47"/>
  <c r="X498" i="47"/>
  <c r="X494" i="47"/>
  <c r="X497" i="47"/>
  <c r="X493" i="47"/>
  <c r="X496" i="47"/>
  <c r="X492" i="47"/>
  <c r="L508" i="47"/>
  <c r="L504" i="47"/>
  <c r="L507" i="47"/>
  <c r="L503" i="47"/>
  <c r="L506" i="47"/>
  <c r="L502" i="47"/>
  <c r="L505" i="47"/>
  <c r="L501" i="47"/>
  <c r="AB508" i="47"/>
  <c r="AB504" i="47"/>
  <c r="AB507" i="47"/>
  <c r="AB503" i="47"/>
  <c r="AB506" i="47"/>
  <c r="AB502" i="47"/>
  <c r="AB505" i="47"/>
  <c r="AB501" i="47"/>
  <c r="P517" i="47"/>
  <c r="P513" i="47"/>
  <c r="P516" i="47"/>
  <c r="P512" i="47"/>
  <c r="P515" i="47"/>
  <c r="P511" i="47"/>
  <c r="P514" i="47"/>
  <c r="P510" i="47"/>
  <c r="AF515" i="47"/>
  <c r="AF511" i="47"/>
  <c r="AF514" i="47"/>
  <c r="AF510" i="47"/>
  <c r="AF517" i="47"/>
  <c r="AF513" i="47"/>
  <c r="AF516" i="47"/>
  <c r="AF512" i="47"/>
  <c r="T523" i="47"/>
  <c r="T519" i="47"/>
  <c r="T526" i="47"/>
  <c r="T522" i="47"/>
  <c r="T525" i="47"/>
  <c r="T521" i="47"/>
  <c r="T524" i="47"/>
  <c r="T520" i="47"/>
  <c r="H535" i="47"/>
  <c r="H531" i="47"/>
  <c r="H534" i="47"/>
  <c r="H530" i="47"/>
  <c r="H533" i="47"/>
  <c r="H529" i="47"/>
  <c r="H532" i="47"/>
  <c r="H528" i="47"/>
  <c r="X535" i="47"/>
  <c r="X531" i="47"/>
  <c r="X534" i="47"/>
  <c r="X530" i="47"/>
  <c r="X533" i="47"/>
  <c r="X529" i="47"/>
  <c r="X532" i="47"/>
  <c r="X528" i="47"/>
  <c r="L544" i="47"/>
  <c r="L540" i="47"/>
  <c r="L543" i="47"/>
  <c r="L539" i="47"/>
  <c r="L542" i="47"/>
  <c r="L538" i="47"/>
  <c r="L541" i="47"/>
  <c r="L537" i="47"/>
  <c r="AB544" i="47"/>
  <c r="AB540" i="47"/>
  <c r="AB543" i="47"/>
  <c r="AB539" i="47"/>
  <c r="AB542" i="47"/>
  <c r="AB538" i="47"/>
  <c r="AB541" i="47"/>
  <c r="AB537" i="47"/>
  <c r="P553" i="47"/>
  <c r="P549" i="47"/>
  <c r="P552" i="47"/>
  <c r="P548" i="47"/>
  <c r="P551" i="47"/>
  <c r="P547" i="47"/>
  <c r="P550" i="47"/>
  <c r="P546" i="47"/>
  <c r="AF551" i="47"/>
  <c r="AF547" i="47"/>
  <c r="AF550" i="47"/>
  <c r="AF546" i="47"/>
  <c r="AF553" i="47"/>
  <c r="AF549" i="47"/>
  <c r="AF552" i="47"/>
  <c r="AF548" i="47"/>
  <c r="T561" i="47"/>
  <c r="T557" i="47"/>
  <c r="T560" i="47"/>
  <c r="T556" i="47"/>
  <c r="T555" i="47"/>
  <c r="T562" i="47"/>
  <c r="T559" i="47"/>
  <c r="T558" i="47"/>
  <c r="H571" i="47"/>
  <c r="H567" i="47"/>
  <c r="H570" i="47"/>
  <c r="H566" i="47"/>
  <c r="H569" i="47"/>
  <c r="H565" i="47"/>
  <c r="H568" i="47"/>
  <c r="H564" i="47"/>
  <c r="X571" i="47"/>
  <c r="X567" i="47"/>
  <c r="X570" i="47"/>
  <c r="X566" i="47"/>
  <c r="X569" i="47"/>
  <c r="X565" i="47"/>
  <c r="X568" i="47"/>
  <c r="X564" i="47"/>
  <c r="L580" i="47"/>
  <c r="L576" i="47"/>
  <c r="L579" i="47"/>
  <c r="L575" i="47"/>
  <c r="L578" i="47"/>
  <c r="L574" i="47"/>
  <c r="L577" i="47"/>
  <c r="L573" i="47"/>
  <c r="AB578" i="47"/>
  <c r="AB574" i="47"/>
  <c r="AB577" i="47"/>
  <c r="AB573" i="47"/>
  <c r="AB580" i="47"/>
  <c r="AB576" i="47"/>
  <c r="AB579" i="47"/>
  <c r="AB575" i="47"/>
  <c r="P589" i="47"/>
  <c r="P585" i="47"/>
  <c r="P588" i="47"/>
  <c r="P584" i="47"/>
  <c r="P587" i="47"/>
  <c r="P583" i="47"/>
  <c r="P586" i="47"/>
  <c r="P582" i="47"/>
  <c r="AF587" i="47"/>
  <c r="AF583" i="47"/>
  <c r="AF586" i="47"/>
  <c r="AF582" i="47"/>
  <c r="AF589" i="47"/>
  <c r="AF585" i="47"/>
  <c r="AF588" i="47"/>
  <c r="AF584" i="47"/>
  <c r="T597" i="47"/>
  <c r="T593" i="47"/>
  <c r="T596" i="47"/>
  <c r="T592" i="47"/>
  <c r="T591" i="47"/>
  <c r="T598" i="47"/>
  <c r="T595" i="47"/>
  <c r="T594" i="47"/>
  <c r="H607" i="47"/>
  <c r="H603" i="47"/>
  <c r="H606" i="47"/>
  <c r="H602" i="47"/>
  <c r="H605" i="47"/>
  <c r="H601" i="47"/>
  <c r="H604" i="47"/>
  <c r="H600" i="47"/>
  <c r="X607" i="47"/>
  <c r="X603" i="47"/>
  <c r="X606" i="47"/>
  <c r="X602" i="47"/>
  <c r="X605" i="47"/>
  <c r="X601" i="47"/>
  <c r="X604" i="47"/>
  <c r="X600" i="47"/>
  <c r="L616" i="47"/>
  <c r="L612" i="47"/>
  <c r="L615" i="47"/>
  <c r="L611" i="47"/>
  <c r="L614" i="47"/>
  <c r="L610" i="47"/>
  <c r="L613" i="47"/>
  <c r="L609" i="47"/>
  <c r="AB614" i="47"/>
  <c r="AB610" i="47"/>
  <c r="AB613" i="47"/>
  <c r="AB609" i="47"/>
  <c r="AB616" i="47"/>
  <c r="AB612" i="47"/>
  <c r="AB615" i="47"/>
  <c r="AB611" i="47"/>
  <c r="P625" i="47"/>
  <c r="P621" i="47"/>
  <c r="P624" i="47"/>
  <c r="P620" i="47"/>
  <c r="P623" i="47"/>
  <c r="P619" i="47"/>
  <c r="P622" i="47"/>
  <c r="P618" i="47"/>
  <c r="AF623" i="47"/>
  <c r="AF619" i="47"/>
  <c r="AF622" i="47"/>
  <c r="AF618" i="47"/>
  <c r="AF625" i="47"/>
  <c r="AF621" i="47"/>
  <c r="AF624" i="47"/>
  <c r="AF620" i="47"/>
  <c r="T633" i="47"/>
  <c r="T629" i="47"/>
  <c r="T632" i="47"/>
  <c r="T628" i="47"/>
  <c r="T627" i="47"/>
  <c r="T634" i="47"/>
  <c r="T631" i="47"/>
  <c r="T630" i="47"/>
  <c r="H643" i="47"/>
  <c r="H639" i="47"/>
  <c r="H642" i="47"/>
  <c r="H638" i="47"/>
  <c r="H641" i="47"/>
  <c r="H637" i="47"/>
  <c r="H640" i="47"/>
  <c r="H636" i="47"/>
  <c r="X643" i="47"/>
  <c r="X639" i="47"/>
  <c r="X642" i="47"/>
  <c r="X638" i="47"/>
  <c r="X641" i="47"/>
  <c r="X637" i="47"/>
  <c r="X640" i="47"/>
  <c r="X636" i="47"/>
  <c r="L652" i="47"/>
  <c r="L648" i="47"/>
  <c r="L651" i="47"/>
  <c r="L647" i="47"/>
  <c r="L650" i="47"/>
  <c r="L646" i="47"/>
  <c r="L649" i="47"/>
  <c r="L645" i="47"/>
  <c r="AB650" i="47"/>
  <c r="AB646" i="47"/>
  <c r="AB649" i="47"/>
  <c r="AB645" i="47"/>
  <c r="AB652" i="47"/>
  <c r="AB648" i="47"/>
  <c r="AB651" i="47"/>
  <c r="AB647" i="47"/>
  <c r="P661" i="47"/>
  <c r="P657" i="47"/>
  <c r="P660" i="47"/>
  <c r="P656" i="47"/>
  <c r="P659" i="47"/>
  <c r="P655" i="47"/>
  <c r="P658" i="47"/>
  <c r="P654" i="47"/>
  <c r="AF659" i="47"/>
  <c r="AF655" i="47"/>
  <c r="AF658" i="47"/>
  <c r="AF654" i="47"/>
  <c r="AF661" i="47"/>
  <c r="AF657" i="47"/>
  <c r="AF660" i="47"/>
  <c r="AF656" i="47"/>
  <c r="T669" i="47"/>
  <c r="T665" i="47"/>
  <c r="T668" i="47"/>
  <c r="T664" i="47"/>
  <c r="T663" i="47"/>
  <c r="T670" i="47"/>
  <c r="T667" i="47"/>
  <c r="T666" i="47"/>
  <c r="AG302" i="47"/>
  <c r="AC365" i="47"/>
  <c r="Y428" i="47"/>
  <c r="AG518" i="47"/>
  <c r="I572" i="47"/>
  <c r="AC581" i="47"/>
  <c r="Y644" i="47"/>
  <c r="Y23" i="47"/>
  <c r="Y248" i="47"/>
  <c r="Q266" i="47"/>
  <c r="U311" i="47"/>
  <c r="I392" i="47"/>
  <c r="U419" i="47"/>
  <c r="Y464" i="47"/>
  <c r="Y572" i="47"/>
  <c r="AC221" i="47"/>
  <c r="Q410" i="47"/>
  <c r="U455" i="47"/>
  <c r="M473" i="47"/>
  <c r="Q626" i="47"/>
  <c r="U671" i="47"/>
  <c r="AG662" i="47"/>
  <c r="AB659" i="47"/>
  <c r="AB655" i="47"/>
  <c r="AB658" i="47"/>
  <c r="AB654" i="47"/>
  <c r="AB661" i="47"/>
  <c r="AB657" i="47"/>
  <c r="AB656" i="47"/>
  <c r="AB660" i="47"/>
  <c r="AF670" i="47"/>
  <c r="AF668" i="47"/>
  <c r="AF664" i="47"/>
  <c r="AF667" i="47"/>
  <c r="AF663" i="47"/>
  <c r="AF666" i="47"/>
  <c r="AF665" i="47"/>
  <c r="AF669" i="47"/>
  <c r="L13" i="47"/>
  <c r="L9" i="47"/>
  <c r="L12" i="47"/>
  <c r="L8" i="47"/>
  <c r="L11" i="47"/>
  <c r="L7" i="47"/>
  <c r="L10" i="47"/>
  <c r="L6" i="47"/>
  <c r="AF38" i="47"/>
  <c r="AF34" i="47"/>
  <c r="AF37" i="47"/>
  <c r="AF33" i="47"/>
  <c r="AF40" i="47"/>
  <c r="AF36" i="47"/>
  <c r="AF35" i="47"/>
  <c r="AF39" i="47"/>
  <c r="AB67" i="47"/>
  <c r="AB63" i="47"/>
  <c r="AB66" i="47"/>
  <c r="AB62" i="47"/>
  <c r="AB65" i="47"/>
  <c r="AB61" i="47"/>
  <c r="AB64" i="47"/>
  <c r="AB60" i="47"/>
  <c r="P76" i="47"/>
  <c r="P72" i="47"/>
  <c r="P75" i="47"/>
  <c r="P71" i="47"/>
  <c r="P74" i="47"/>
  <c r="P70" i="47"/>
  <c r="P73" i="47"/>
  <c r="P69" i="47"/>
  <c r="P85" i="47"/>
  <c r="P81" i="47"/>
  <c r="P84" i="47"/>
  <c r="P80" i="47"/>
  <c r="P83" i="47"/>
  <c r="P79" i="47"/>
  <c r="P82" i="47"/>
  <c r="P78" i="47"/>
  <c r="T91" i="47"/>
  <c r="T87" i="47"/>
  <c r="T94" i="47"/>
  <c r="T90" i="47"/>
  <c r="T93" i="47"/>
  <c r="T89" i="47"/>
  <c r="T92" i="47"/>
  <c r="T88" i="47"/>
  <c r="H103" i="47"/>
  <c r="H99" i="47"/>
  <c r="H102" i="47"/>
  <c r="H100" i="47"/>
  <c r="H98" i="47"/>
  <c r="H101" i="47"/>
  <c r="H97" i="47"/>
  <c r="H96" i="47"/>
  <c r="AB112" i="47"/>
  <c r="AB108" i="47"/>
  <c r="AB111" i="47"/>
  <c r="AB107" i="47"/>
  <c r="AB110" i="47"/>
  <c r="AB106" i="47"/>
  <c r="AB109" i="47"/>
  <c r="AB105" i="47"/>
  <c r="H139" i="47"/>
  <c r="H135" i="47"/>
  <c r="H134" i="47"/>
  <c r="H136" i="47"/>
  <c r="H132" i="47"/>
  <c r="H138" i="47"/>
  <c r="H137" i="47"/>
  <c r="H133" i="47"/>
  <c r="L148" i="47"/>
  <c r="L144" i="47"/>
  <c r="L147" i="47"/>
  <c r="L143" i="47"/>
  <c r="L146" i="47"/>
  <c r="L142" i="47"/>
  <c r="L145" i="47"/>
  <c r="L141" i="47"/>
  <c r="AB148" i="47"/>
  <c r="AB144" i="47"/>
  <c r="AB147" i="47"/>
  <c r="AB143" i="47"/>
  <c r="AB146" i="47"/>
  <c r="AB142" i="47"/>
  <c r="AB145" i="47"/>
  <c r="AB141" i="47"/>
  <c r="P157" i="47"/>
  <c r="P153" i="47"/>
  <c r="P156" i="47"/>
  <c r="P152" i="47"/>
  <c r="P155" i="47"/>
  <c r="P151" i="47"/>
  <c r="P154" i="47"/>
  <c r="P150" i="47"/>
  <c r="AF155" i="47"/>
  <c r="AF151" i="47"/>
  <c r="AF154" i="47"/>
  <c r="AF150" i="47"/>
  <c r="AF157" i="47"/>
  <c r="AF153" i="47"/>
  <c r="AF156" i="47"/>
  <c r="AF152" i="47"/>
  <c r="P193" i="47"/>
  <c r="P189" i="47"/>
  <c r="P192" i="47"/>
  <c r="P188" i="47"/>
  <c r="P191" i="47"/>
  <c r="P187" i="47"/>
  <c r="P190" i="47"/>
  <c r="P186" i="47"/>
  <c r="AF191" i="47"/>
  <c r="AF187" i="47"/>
  <c r="AF190" i="47"/>
  <c r="AF186" i="47"/>
  <c r="AF193" i="47"/>
  <c r="AF189" i="47"/>
  <c r="AF192" i="47"/>
  <c r="AF188" i="47"/>
  <c r="H211" i="47"/>
  <c r="H207" i="47"/>
  <c r="H210" i="47"/>
  <c r="H206" i="47"/>
  <c r="H204" i="47"/>
  <c r="H209" i="47"/>
  <c r="H205" i="47"/>
  <c r="H208" i="47"/>
  <c r="X211" i="47"/>
  <c r="X207" i="47"/>
  <c r="X210" i="47"/>
  <c r="X206" i="47"/>
  <c r="X209" i="47"/>
  <c r="X205" i="47"/>
  <c r="X208" i="47"/>
  <c r="X204" i="47"/>
  <c r="L220" i="47"/>
  <c r="L216" i="47"/>
  <c r="L219" i="47"/>
  <c r="L215" i="47"/>
  <c r="L218" i="47"/>
  <c r="L214" i="47"/>
  <c r="L217" i="47"/>
  <c r="L213" i="47"/>
  <c r="AF227" i="47"/>
  <c r="AF223" i="47"/>
  <c r="AF226" i="47"/>
  <c r="AF222" i="47"/>
  <c r="AF229" i="47"/>
  <c r="AF225" i="47"/>
  <c r="AF228" i="47"/>
  <c r="AF224" i="47"/>
  <c r="H283" i="47"/>
  <c r="H279" i="47"/>
  <c r="H282" i="47"/>
  <c r="H278" i="47"/>
  <c r="H276" i="47"/>
  <c r="H281" i="47"/>
  <c r="H277" i="47"/>
  <c r="H280" i="47"/>
  <c r="X283" i="47"/>
  <c r="X279" i="47"/>
  <c r="X282" i="47"/>
  <c r="X278" i="47"/>
  <c r="X281" i="47"/>
  <c r="X277" i="47"/>
  <c r="X280" i="47"/>
  <c r="X276" i="47"/>
  <c r="L292" i="47"/>
  <c r="L288" i="47"/>
  <c r="L291" i="47"/>
  <c r="L287" i="47"/>
  <c r="L290" i="47"/>
  <c r="L286" i="47"/>
  <c r="L289" i="47"/>
  <c r="L285" i="47"/>
  <c r="AB292" i="47"/>
  <c r="AB288" i="47"/>
  <c r="AB291" i="47"/>
  <c r="AB287" i="47"/>
  <c r="AB290" i="47"/>
  <c r="AB286" i="47"/>
  <c r="AB289" i="47"/>
  <c r="AB285" i="47"/>
  <c r="P301" i="47"/>
  <c r="P297" i="47"/>
  <c r="P300" i="47"/>
  <c r="P296" i="47"/>
  <c r="P299" i="47"/>
  <c r="P295" i="47"/>
  <c r="P298" i="47"/>
  <c r="P294" i="47"/>
  <c r="H319" i="47"/>
  <c r="H315" i="47"/>
  <c r="H314" i="47"/>
  <c r="H312" i="47"/>
  <c r="H318" i="47"/>
  <c r="H316" i="47"/>
  <c r="H317" i="47"/>
  <c r="H313" i="47"/>
  <c r="X319" i="47"/>
  <c r="X315" i="47"/>
  <c r="X318" i="47"/>
  <c r="X314" i="47"/>
  <c r="X317" i="47"/>
  <c r="X313" i="47"/>
  <c r="X316" i="47"/>
  <c r="X312" i="47"/>
  <c r="L328" i="47"/>
  <c r="L324" i="47"/>
  <c r="L327" i="47"/>
  <c r="L323" i="47"/>
  <c r="L326" i="47"/>
  <c r="L322" i="47"/>
  <c r="L325" i="47"/>
  <c r="L321" i="47"/>
  <c r="AB328" i="47"/>
  <c r="AB324" i="47"/>
  <c r="AB327" i="47"/>
  <c r="AB323" i="47"/>
  <c r="AB326" i="47"/>
  <c r="AB322" i="47"/>
  <c r="AB325" i="47"/>
  <c r="AB321" i="47"/>
  <c r="AF335" i="47"/>
  <c r="AF331" i="47"/>
  <c r="AF334" i="47"/>
  <c r="AF330" i="47"/>
  <c r="AF337" i="47"/>
  <c r="AF333" i="47"/>
  <c r="AF336" i="47"/>
  <c r="AF332" i="47"/>
  <c r="L400" i="47"/>
  <c r="L396" i="47"/>
  <c r="L399" i="47"/>
  <c r="L395" i="47"/>
  <c r="L398" i="47"/>
  <c r="L394" i="47"/>
  <c r="L397" i="47"/>
  <c r="L393" i="47"/>
  <c r="P13" i="47"/>
  <c r="P9" i="47"/>
  <c r="P12" i="47"/>
  <c r="P8" i="47"/>
  <c r="P11" i="47"/>
  <c r="P7" i="47"/>
  <c r="P10" i="47"/>
  <c r="P6" i="47"/>
  <c r="L22" i="47"/>
  <c r="L18" i="47"/>
  <c r="L21" i="47"/>
  <c r="L17" i="47"/>
  <c r="L20" i="47"/>
  <c r="L16" i="47"/>
  <c r="L15" i="47"/>
  <c r="L19" i="47"/>
  <c r="AB22" i="47"/>
  <c r="AB18" i="47"/>
  <c r="AB21" i="47"/>
  <c r="AB17" i="47"/>
  <c r="AB20" i="47"/>
  <c r="AB16" i="47"/>
  <c r="AB19" i="47"/>
  <c r="AB15" i="47"/>
  <c r="AF29" i="47"/>
  <c r="AF25" i="47"/>
  <c r="AF28" i="47"/>
  <c r="AF24" i="47"/>
  <c r="AF31" i="47"/>
  <c r="AF27" i="47"/>
  <c r="AF30" i="47"/>
  <c r="AF26" i="47"/>
  <c r="H49" i="47"/>
  <c r="H45" i="47"/>
  <c r="H44" i="47"/>
  <c r="H48" i="47"/>
  <c r="H46" i="47"/>
  <c r="H47" i="47"/>
  <c r="H43" i="47"/>
  <c r="H42" i="47"/>
  <c r="AB58" i="47"/>
  <c r="AB54" i="47"/>
  <c r="AB57" i="47"/>
  <c r="AB53" i="47"/>
  <c r="AB56" i="47"/>
  <c r="AB52" i="47"/>
  <c r="AB55" i="47"/>
  <c r="AB51" i="47"/>
  <c r="P67" i="47"/>
  <c r="P63" i="47"/>
  <c r="P66" i="47"/>
  <c r="P62" i="47"/>
  <c r="P65" i="47"/>
  <c r="P61" i="47"/>
  <c r="P64" i="47"/>
  <c r="P60" i="47"/>
  <c r="AF65" i="47"/>
  <c r="AF61" i="47"/>
  <c r="AF64" i="47"/>
  <c r="AF60" i="47"/>
  <c r="AF67" i="47"/>
  <c r="AF63" i="47"/>
  <c r="AF66" i="47"/>
  <c r="AF62" i="47"/>
  <c r="T73" i="47"/>
  <c r="T69" i="47"/>
  <c r="T76" i="47"/>
  <c r="T72" i="47"/>
  <c r="T75" i="47"/>
  <c r="T71" i="47"/>
  <c r="T74" i="47"/>
  <c r="T70" i="47"/>
  <c r="T82" i="47"/>
  <c r="T78" i="47"/>
  <c r="T85" i="47"/>
  <c r="T81" i="47"/>
  <c r="T84" i="47"/>
  <c r="T80" i="47"/>
  <c r="T83" i="47"/>
  <c r="T79" i="47"/>
  <c r="H94" i="47"/>
  <c r="H90" i="47"/>
  <c r="H93" i="47"/>
  <c r="H91" i="47"/>
  <c r="H89" i="47"/>
  <c r="H87" i="47"/>
  <c r="H92" i="47"/>
  <c r="H88" i="47"/>
  <c r="X94" i="47"/>
  <c r="X90" i="47"/>
  <c r="X93" i="47"/>
  <c r="X89" i="47"/>
  <c r="X92" i="47"/>
  <c r="X88" i="47"/>
  <c r="X91" i="47"/>
  <c r="X87" i="47"/>
  <c r="L103" i="47"/>
  <c r="L99" i="47"/>
  <c r="L102" i="47"/>
  <c r="L98" i="47"/>
  <c r="L101" i="47"/>
  <c r="L97" i="47"/>
  <c r="L100" i="47"/>
  <c r="L96" i="47"/>
  <c r="AB103" i="47"/>
  <c r="AB99" i="47"/>
  <c r="AB102" i="47"/>
  <c r="AB98" i="47"/>
  <c r="AB101" i="47"/>
  <c r="AB97" i="47"/>
  <c r="AB100" i="47"/>
  <c r="AB96" i="47"/>
  <c r="P112" i="47"/>
  <c r="P108" i="47"/>
  <c r="P111" i="47"/>
  <c r="P107" i="47"/>
  <c r="P110" i="47"/>
  <c r="P106" i="47"/>
  <c r="P109" i="47"/>
  <c r="P105" i="47"/>
  <c r="AF110" i="47"/>
  <c r="AF106" i="47"/>
  <c r="AF109" i="47"/>
  <c r="AF105" i="47"/>
  <c r="AF112" i="47"/>
  <c r="AF108" i="47"/>
  <c r="AF107" i="47"/>
  <c r="AF111" i="47"/>
  <c r="T118" i="47"/>
  <c r="T114" i="47"/>
  <c r="T121" i="47"/>
  <c r="T117" i="47"/>
  <c r="T120" i="47"/>
  <c r="T116" i="47"/>
  <c r="T119" i="47"/>
  <c r="T115" i="47"/>
  <c r="H130" i="47"/>
  <c r="H126" i="47"/>
  <c r="H125" i="47"/>
  <c r="H123" i="47"/>
  <c r="H129" i="47"/>
  <c r="H127" i="47"/>
  <c r="H128" i="47"/>
  <c r="H124" i="47"/>
  <c r="X130" i="47"/>
  <c r="X126" i="47"/>
  <c r="X129" i="47"/>
  <c r="X125" i="47"/>
  <c r="X128" i="47"/>
  <c r="X124" i="47"/>
  <c r="X127" i="47"/>
  <c r="X123" i="47"/>
  <c r="L139" i="47"/>
  <c r="L135" i="47"/>
  <c r="L138" i="47"/>
  <c r="L134" i="47"/>
  <c r="L137" i="47"/>
  <c r="L133" i="47"/>
  <c r="L136" i="47"/>
  <c r="L132" i="47"/>
  <c r="AB139" i="47"/>
  <c r="AB135" i="47"/>
  <c r="AB138" i="47"/>
  <c r="AB134" i="47"/>
  <c r="AB137" i="47"/>
  <c r="AB133" i="47"/>
  <c r="AB136" i="47"/>
  <c r="AB132" i="47"/>
  <c r="P148" i="47"/>
  <c r="P144" i="47"/>
  <c r="P147" i="47"/>
  <c r="P143" i="47"/>
  <c r="P146" i="47"/>
  <c r="P142" i="47"/>
  <c r="P145" i="47"/>
  <c r="P141" i="47"/>
  <c r="AF146" i="47"/>
  <c r="AF142" i="47"/>
  <c r="AF145" i="47"/>
  <c r="AF141" i="47"/>
  <c r="AF148" i="47"/>
  <c r="AF144" i="47"/>
  <c r="AF143" i="47"/>
  <c r="AF147" i="47"/>
  <c r="T154" i="47"/>
  <c r="T150" i="47"/>
  <c r="T157" i="47"/>
  <c r="T153" i="47"/>
  <c r="T156" i="47"/>
  <c r="T152" i="47"/>
  <c r="T155" i="47"/>
  <c r="T151" i="47"/>
  <c r="H166" i="47"/>
  <c r="H162" i="47"/>
  <c r="H165" i="47"/>
  <c r="H159" i="47"/>
  <c r="H161" i="47"/>
  <c r="H164" i="47"/>
  <c r="H160" i="47"/>
  <c r="H163" i="47"/>
  <c r="X166" i="47"/>
  <c r="X162" i="47"/>
  <c r="X165" i="47"/>
  <c r="X161" i="47"/>
  <c r="X164" i="47"/>
  <c r="X160" i="47"/>
  <c r="X163" i="47"/>
  <c r="X159" i="47"/>
  <c r="L175" i="47"/>
  <c r="L171" i="47"/>
  <c r="L174" i="47"/>
  <c r="L170" i="47"/>
  <c r="L173" i="47"/>
  <c r="L169" i="47"/>
  <c r="L172" i="47"/>
  <c r="L168" i="47"/>
  <c r="AB175" i="47"/>
  <c r="AB171" i="47"/>
  <c r="AB174" i="47"/>
  <c r="AB170" i="47"/>
  <c r="AB173" i="47"/>
  <c r="AB169" i="47"/>
  <c r="AB172" i="47"/>
  <c r="AB168" i="47"/>
  <c r="P184" i="47"/>
  <c r="P180" i="47"/>
  <c r="P183" i="47"/>
  <c r="P179" i="47"/>
  <c r="P182" i="47"/>
  <c r="P178" i="47"/>
  <c r="P181" i="47"/>
  <c r="P177" i="47"/>
  <c r="AF182" i="47"/>
  <c r="AF178" i="47"/>
  <c r="AF181" i="47"/>
  <c r="AF177" i="47"/>
  <c r="AF184" i="47"/>
  <c r="AF180" i="47"/>
  <c r="AF179" i="47"/>
  <c r="AF183" i="47"/>
  <c r="T190" i="47"/>
  <c r="T186" i="47"/>
  <c r="T193" i="47"/>
  <c r="T189" i="47"/>
  <c r="T192" i="47"/>
  <c r="T188" i="47"/>
  <c r="T191" i="47"/>
  <c r="T187" i="47"/>
  <c r="H202" i="47"/>
  <c r="H198" i="47"/>
  <c r="H197" i="47"/>
  <c r="H195" i="47"/>
  <c r="H201" i="47"/>
  <c r="H199" i="47"/>
  <c r="H200" i="47"/>
  <c r="H196" i="47"/>
  <c r="X202" i="47"/>
  <c r="X198" i="47"/>
  <c r="X201" i="47"/>
  <c r="X197" i="47"/>
  <c r="X200" i="47"/>
  <c r="X196" i="47"/>
  <c r="X199" i="47"/>
  <c r="X195" i="47"/>
  <c r="L211" i="47"/>
  <c r="L207" i="47"/>
  <c r="L210" i="47"/>
  <c r="L206" i="47"/>
  <c r="L209" i="47"/>
  <c r="L205" i="47"/>
  <c r="L208" i="47"/>
  <c r="L204" i="47"/>
  <c r="AB211" i="47"/>
  <c r="AB207" i="47"/>
  <c r="AB210" i="47"/>
  <c r="AB206" i="47"/>
  <c r="AB209" i="47"/>
  <c r="AB205" i="47"/>
  <c r="AB208" i="47"/>
  <c r="AB204" i="47"/>
  <c r="P220" i="47"/>
  <c r="P216" i="47"/>
  <c r="P219" i="47"/>
  <c r="P215" i="47"/>
  <c r="P218" i="47"/>
  <c r="P214" i="47"/>
  <c r="P217" i="47"/>
  <c r="P213" i="47"/>
  <c r="AF218" i="47"/>
  <c r="AF214" i="47"/>
  <c r="AF217" i="47"/>
  <c r="AF213" i="47"/>
  <c r="AF220" i="47"/>
  <c r="AF216" i="47"/>
  <c r="AF215" i="47"/>
  <c r="AF219" i="47"/>
  <c r="T226" i="47"/>
  <c r="T222" i="47"/>
  <c r="T229" i="47"/>
  <c r="T225" i="47"/>
  <c r="T228" i="47"/>
  <c r="T224" i="47"/>
  <c r="T227" i="47"/>
  <c r="T223" i="47"/>
  <c r="H238" i="47"/>
  <c r="H234" i="47"/>
  <c r="H237" i="47"/>
  <c r="H235" i="47"/>
  <c r="H233" i="47"/>
  <c r="H236" i="47"/>
  <c r="H232" i="47"/>
  <c r="H231" i="47"/>
  <c r="X238" i="47"/>
  <c r="X234" i="47"/>
  <c r="X237" i="47"/>
  <c r="X233" i="47"/>
  <c r="X236" i="47"/>
  <c r="X232" i="47"/>
  <c r="X235" i="47"/>
  <c r="X231" i="47"/>
  <c r="L247" i="47"/>
  <c r="L243" i="47"/>
  <c r="L246" i="47"/>
  <c r="L242" i="47"/>
  <c r="L245" i="47"/>
  <c r="L241" i="47"/>
  <c r="L244" i="47"/>
  <c r="L240" i="47"/>
  <c r="AB247" i="47"/>
  <c r="AB243" i="47"/>
  <c r="AB246" i="47"/>
  <c r="AB242" i="47"/>
  <c r="AB245" i="47"/>
  <c r="AB241" i="47"/>
  <c r="AB244" i="47"/>
  <c r="AB240" i="47"/>
  <c r="P256" i="47"/>
  <c r="P252" i="47"/>
  <c r="P255" i="47"/>
  <c r="P251" i="47"/>
  <c r="P254" i="47"/>
  <c r="P250" i="47"/>
  <c r="P253" i="47"/>
  <c r="P249" i="47"/>
  <c r="AF254" i="47"/>
  <c r="AF250" i="47"/>
  <c r="AF253" i="47"/>
  <c r="AF249" i="47"/>
  <c r="AF256" i="47"/>
  <c r="AF252" i="47"/>
  <c r="AF251" i="47"/>
  <c r="AF255" i="47"/>
  <c r="T262" i="47"/>
  <c r="T258" i="47"/>
  <c r="T265" i="47"/>
  <c r="T261" i="47"/>
  <c r="T264" i="47"/>
  <c r="T260" i="47"/>
  <c r="T263" i="47"/>
  <c r="T259" i="47"/>
  <c r="H274" i="47"/>
  <c r="H270" i="47"/>
  <c r="H269" i="47"/>
  <c r="H271" i="47"/>
  <c r="H267" i="47"/>
  <c r="H273" i="47"/>
  <c r="H272" i="47"/>
  <c r="H268" i="47"/>
  <c r="X274" i="47"/>
  <c r="X270" i="47"/>
  <c r="X273" i="47"/>
  <c r="X269" i="47"/>
  <c r="X272" i="47"/>
  <c r="X268" i="47"/>
  <c r="X271" i="47"/>
  <c r="X267" i="47"/>
  <c r="L283" i="47"/>
  <c r="L279" i="47"/>
  <c r="L282" i="47"/>
  <c r="L278" i="47"/>
  <c r="L281" i="47"/>
  <c r="L277" i="47"/>
  <c r="L280" i="47"/>
  <c r="L276" i="47"/>
  <c r="AB283" i="47"/>
  <c r="AB279" i="47"/>
  <c r="AB282" i="47"/>
  <c r="AB278" i="47"/>
  <c r="AB281" i="47"/>
  <c r="AB277" i="47"/>
  <c r="AB280" i="47"/>
  <c r="AB276" i="47"/>
  <c r="P292" i="47"/>
  <c r="P288" i="47"/>
  <c r="P291" i="47"/>
  <c r="P287" i="47"/>
  <c r="P290" i="47"/>
  <c r="P286" i="47"/>
  <c r="P289" i="47"/>
  <c r="P285" i="47"/>
  <c r="AF290" i="47"/>
  <c r="AF286" i="47"/>
  <c r="AF289" i="47"/>
  <c r="AF285" i="47"/>
  <c r="AF292" i="47"/>
  <c r="AF288" i="47"/>
  <c r="AF287" i="47"/>
  <c r="AF291" i="47"/>
  <c r="T298" i="47"/>
  <c r="T294" i="47"/>
  <c r="T301" i="47"/>
  <c r="T297" i="47"/>
  <c r="T300" i="47"/>
  <c r="T296" i="47"/>
  <c r="T299" i="47"/>
  <c r="T295" i="47"/>
  <c r="H310" i="47"/>
  <c r="H306" i="47"/>
  <c r="H309" i="47"/>
  <c r="H303" i="47"/>
  <c r="H305" i="47"/>
  <c r="H307" i="47"/>
  <c r="H308" i="47"/>
  <c r="H304" i="47"/>
  <c r="X310" i="47"/>
  <c r="X306" i="47"/>
  <c r="X309" i="47"/>
  <c r="X305" i="47"/>
  <c r="X308" i="47"/>
  <c r="X304" i="47"/>
  <c r="X307" i="47"/>
  <c r="X303" i="47"/>
  <c r="L319" i="47"/>
  <c r="L315" i="47"/>
  <c r="L318" i="47"/>
  <c r="L314" i="47"/>
  <c r="L317" i="47"/>
  <c r="L313" i="47"/>
  <c r="L316" i="47"/>
  <c r="L312" i="47"/>
  <c r="AB319" i="47"/>
  <c r="AB315" i="47"/>
  <c r="AB318" i="47"/>
  <c r="AB314" i="47"/>
  <c r="AB317" i="47"/>
  <c r="AB313" i="47"/>
  <c r="AB316" i="47"/>
  <c r="AB312" i="47"/>
  <c r="P328" i="47"/>
  <c r="P324" i="47"/>
  <c r="P327" i="47"/>
  <c r="P323" i="47"/>
  <c r="P326" i="47"/>
  <c r="P322" i="47"/>
  <c r="P325" i="47"/>
  <c r="P321" i="47"/>
  <c r="AF326" i="47"/>
  <c r="AF322" i="47"/>
  <c r="AF325" i="47"/>
  <c r="AF321" i="47"/>
  <c r="AF328" i="47"/>
  <c r="AF324" i="47"/>
  <c r="AF323" i="47"/>
  <c r="AF327" i="47"/>
  <c r="T334" i="47"/>
  <c r="T330" i="47"/>
  <c r="T337" i="47"/>
  <c r="T333" i="47"/>
  <c r="T336" i="47"/>
  <c r="T332" i="47"/>
  <c r="T335" i="47"/>
  <c r="T331" i="47"/>
  <c r="H346" i="47"/>
  <c r="H342" i="47"/>
  <c r="H345" i="47"/>
  <c r="H341" i="47"/>
  <c r="H343" i="47"/>
  <c r="H344" i="47"/>
  <c r="H340" i="47"/>
  <c r="H339" i="47"/>
  <c r="X346" i="47"/>
  <c r="X342" i="47"/>
  <c r="X345" i="47"/>
  <c r="X341" i="47"/>
  <c r="X344" i="47"/>
  <c r="X340" i="47"/>
  <c r="X343" i="47"/>
  <c r="X339" i="47"/>
  <c r="L355" i="47"/>
  <c r="L351" i="47"/>
  <c r="L354" i="47"/>
  <c r="L350" i="47"/>
  <c r="L353" i="47"/>
  <c r="L349" i="47"/>
  <c r="L352" i="47"/>
  <c r="L348" i="47"/>
  <c r="AB355" i="47"/>
  <c r="AB351" i="47"/>
  <c r="AB354" i="47"/>
  <c r="AB350" i="47"/>
  <c r="AB353" i="47"/>
  <c r="AB349" i="47"/>
  <c r="AB352" i="47"/>
  <c r="AB348" i="47"/>
  <c r="P364" i="47"/>
  <c r="P360" i="47"/>
  <c r="P363" i="47"/>
  <c r="P359" i="47"/>
  <c r="P362" i="47"/>
  <c r="P358" i="47"/>
  <c r="P361" i="47"/>
  <c r="P357" i="47"/>
  <c r="AF362" i="47"/>
  <c r="AF358" i="47"/>
  <c r="AF361" i="47"/>
  <c r="AF357" i="47"/>
  <c r="AF364" i="47"/>
  <c r="AF360" i="47"/>
  <c r="AF359" i="47"/>
  <c r="AF363" i="47"/>
  <c r="T370" i="47"/>
  <c r="T366" i="47"/>
  <c r="T373" i="47"/>
  <c r="T369" i="47"/>
  <c r="T372" i="47"/>
  <c r="T368" i="47"/>
  <c r="T371" i="47"/>
  <c r="T367" i="47"/>
  <c r="H382" i="47"/>
  <c r="H378" i="47"/>
  <c r="H381" i="47"/>
  <c r="H377" i="47"/>
  <c r="H379" i="47"/>
  <c r="H375" i="47"/>
  <c r="H380" i="47"/>
  <c r="H376" i="47"/>
  <c r="X382" i="47"/>
  <c r="X378" i="47"/>
  <c r="X381" i="47"/>
  <c r="X377" i="47"/>
  <c r="X380" i="47"/>
  <c r="X376" i="47"/>
  <c r="X379" i="47"/>
  <c r="X375" i="47"/>
  <c r="L391" i="47"/>
  <c r="L387" i="47"/>
  <c r="L390" i="47"/>
  <c r="L386" i="47"/>
  <c r="L389" i="47"/>
  <c r="L385" i="47"/>
  <c r="L388" i="47"/>
  <c r="L384" i="47"/>
  <c r="AB391" i="47"/>
  <c r="AB387" i="47"/>
  <c r="AB390" i="47"/>
  <c r="AB386" i="47"/>
  <c r="AB389" i="47"/>
  <c r="AB385" i="47"/>
  <c r="AB388" i="47"/>
  <c r="AB384" i="47"/>
  <c r="P400" i="47"/>
  <c r="P396" i="47"/>
  <c r="P399" i="47"/>
  <c r="P395" i="47"/>
  <c r="P398" i="47"/>
  <c r="P394" i="47"/>
  <c r="P397" i="47"/>
  <c r="P393" i="47"/>
  <c r="AF398" i="47"/>
  <c r="AF394" i="47"/>
  <c r="AF397" i="47"/>
  <c r="AF393" i="47"/>
  <c r="AF400" i="47"/>
  <c r="AF396" i="47"/>
  <c r="AF395" i="47"/>
  <c r="AF399" i="47"/>
  <c r="T406" i="47"/>
  <c r="T402" i="47"/>
  <c r="T409" i="47"/>
  <c r="T405" i="47"/>
  <c r="T408" i="47"/>
  <c r="T404" i="47"/>
  <c r="T407" i="47"/>
  <c r="T403" i="47"/>
  <c r="H418" i="47"/>
  <c r="H414" i="47"/>
  <c r="H413" i="47"/>
  <c r="H411" i="47"/>
  <c r="H417" i="47"/>
  <c r="H415" i="47"/>
  <c r="H416" i="47"/>
  <c r="H412" i="47"/>
  <c r="X418" i="47"/>
  <c r="X414" i="47"/>
  <c r="X417" i="47"/>
  <c r="X413" i="47"/>
  <c r="X416" i="47"/>
  <c r="X412" i="47"/>
  <c r="X415" i="47"/>
  <c r="X411" i="47"/>
  <c r="L427" i="47"/>
  <c r="L423" i="47"/>
  <c r="L426" i="47"/>
  <c r="L422" i="47"/>
  <c r="L425" i="47"/>
  <c r="L421" i="47"/>
  <c r="L424" i="47"/>
  <c r="L420" i="47"/>
  <c r="AB427" i="47"/>
  <c r="AB423" i="47"/>
  <c r="AB426" i="47"/>
  <c r="AB422" i="47"/>
  <c r="AB425" i="47"/>
  <c r="AB421" i="47"/>
  <c r="AB424" i="47"/>
  <c r="AB420" i="47"/>
  <c r="P436" i="47"/>
  <c r="P432" i="47"/>
  <c r="P435" i="47"/>
  <c r="P431" i="47"/>
  <c r="P434" i="47"/>
  <c r="P430" i="47"/>
  <c r="P433" i="47"/>
  <c r="P429" i="47"/>
  <c r="AF434" i="47"/>
  <c r="AF430" i="47"/>
  <c r="AF433" i="47"/>
  <c r="AF429" i="47"/>
  <c r="AF436" i="47"/>
  <c r="AF432" i="47"/>
  <c r="AF431" i="47"/>
  <c r="AF435" i="47"/>
  <c r="T442" i="47"/>
  <c r="T438" i="47"/>
  <c r="T445" i="47"/>
  <c r="T441" i="47"/>
  <c r="T444" i="47"/>
  <c r="T440" i="47"/>
  <c r="T443" i="47"/>
  <c r="T439" i="47"/>
  <c r="H454" i="47"/>
  <c r="H450" i="47"/>
  <c r="H453" i="47"/>
  <c r="H449" i="47"/>
  <c r="H451" i="47"/>
  <c r="H447" i="47"/>
  <c r="H452" i="47"/>
  <c r="H448" i="47"/>
  <c r="X454" i="47"/>
  <c r="X450" i="47"/>
  <c r="X453" i="47"/>
  <c r="X449" i="47"/>
  <c r="X452" i="47"/>
  <c r="X448" i="47"/>
  <c r="X451" i="47"/>
  <c r="X447" i="47"/>
  <c r="L463" i="47"/>
  <c r="L459" i="47"/>
  <c r="L462" i="47"/>
  <c r="L458" i="47"/>
  <c r="L461" i="47"/>
  <c r="L457" i="47"/>
  <c r="L460" i="47"/>
  <c r="L456" i="47"/>
  <c r="AB463" i="47"/>
  <c r="AB459" i="47"/>
  <c r="AB462" i="47"/>
  <c r="AB458" i="47"/>
  <c r="AB461" i="47"/>
  <c r="AB457" i="47"/>
  <c r="AB460" i="47"/>
  <c r="AB456" i="47"/>
  <c r="P472" i="47"/>
  <c r="P468" i="47"/>
  <c r="P471" i="47"/>
  <c r="P467" i="47"/>
  <c r="P470" i="47"/>
  <c r="P466" i="47"/>
  <c r="P469" i="47"/>
  <c r="P465" i="47"/>
  <c r="AF470" i="47"/>
  <c r="AF466" i="47"/>
  <c r="AF469" i="47"/>
  <c r="AF465" i="47"/>
  <c r="AF472" i="47"/>
  <c r="AF468" i="47"/>
  <c r="AF467" i="47"/>
  <c r="AF471" i="47"/>
  <c r="T478" i="47"/>
  <c r="T474" i="47"/>
  <c r="T481" i="47"/>
  <c r="T477" i="47"/>
  <c r="T480" i="47"/>
  <c r="T476" i="47"/>
  <c r="T479" i="47"/>
  <c r="T475" i="47"/>
  <c r="H490" i="47"/>
  <c r="H486" i="47"/>
  <c r="H489" i="47"/>
  <c r="H485" i="47"/>
  <c r="H488" i="47"/>
  <c r="H484" i="47"/>
  <c r="H483" i="47"/>
  <c r="H487" i="47"/>
  <c r="X490" i="47"/>
  <c r="X486" i="47"/>
  <c r="X489" i="47"/>
  <c r="X485" i="47"/>
  <c r="X488" i="47"/>
  <c r="X484" i="47"/>
  <c r="X487" i="47"/>
  <c r="X483" i="47"/>
  <c r="L499" i="47"/>
  <c r="L495" i="47"/>
  <c r="L498" i="47"/>
  <c r="L494" i="47"/>
  <c r="L497" i="47"/>
  <c r="L493" i="47"/>
  <c r="L496" i="47"/>
  <c r="L492" i="47"/>
  <c r="AB499" i="47"/>
  <c r="AB495" i="47"/>
  <c r="AB498" i="47"/>
  <c r="AB494" i="47"/>
  <c r="AB497" i="47"/>
  <c r="AB493" i="47"/>
  <c r="AB496" i="47"/>
  <c r="AB492" i="47"/>
  <c r="P508" i="47"/>
  <c r="P504" i="47"/>
  <c r="P507" i="47"/>
  <c r="P503" i="47"/>
  <c r="P506" i="47"/>
  <c r="P502" i="47"/>
  <c r="P505" i="47"/>
  <c r="P501" i="47"/>
  <c r="AF506" i="47"/>
  <c r="AF502" i="47"/>
  <c r="AF505" i="47"/>
  <c r="AF501" i="47"/>
  <c r="AF508" i="47"/>
  <c r="AF504" i="47"/>
  <c r="AF503" i="47"/>
  <c r="AF507" i="47"/>
  <c r="T514" i="47"/>
  <c r="T510" i="47"/>
  <c r="T517" i="47"/>
  <c r="T513" i="47"/>
  <c r="T516" i="47"/>
  <c r="T512" i="47"/>
  <c r="T515" i="47"/>
  <c r="T511" i="47"/>
  <c r="H526" i="47"/>
  <c r="H522" i="47"/>
  <c r="H525" i="47"/>
  <c r="H521" i="47"/>
  <c r="H524" i="47"/>
  <c r="H520" i="47"/>
  <c r="H519" i="47"/>
  <c r="H523" i="47"/>
  <c r="X526" i="47"/>
  <c r="X522" i="47"/>
  <c r="X525" i="47"/>
  <c r="X521" i="47"/>
  <c r="X524" i="47"/>
  <c r="X520" i="47"/>
  <c r="X523" i="47"/>
  <c r="X519" i="47"/>
  <c r="L535" i="47"/>
  <c r="L531" i="47"/>
  <c r="L534" i="47"/>
  <c r="L530" i="47"/>
  <c r="L533" i="47"/>
  <c r="L529" i="47"/>
  <c r="L532" i="47"/>
  <c r="L528" i="47"/>
  <c r="AB535" i="47"/>
  <c r="AB531" i="47"/>
  <c r="AB534" i="47"/>
  <c r="AB530" i="47"/>
  <c r="AB533" i="47"/>
  <c r="AB529" i="47"/>
  <c r="AB532" i="47"/>
  <c r="AB528" i="47"/>
  <c r="P544" i="47"/>
  <c r="P540" i="47"/>
  <c r="P543" i="47"/>
  <c r="P539" i="47"/>
  <c r="P542" i="47"/>
  <c r="P538" i="47"/>
  <c r="P541" i="47"/>
  <c r="P537" i="47"/>
  <c r="AF542" i="47"/>
  <c r="AF538" i="47"/>
  <c r="AF541" i="47"/>
  <c r="AF537" i="47"/>
  <c r="AF544" i="47"/>
  <c r="AF540" i="47"/>
  <c r="AF539" i="47"/>
  <c r="AF543" i="47"/>
  <c r="T552" i="47"/>
  <c r="T548" i="47"/>
  <c r="T551" i="47"/>
  <c r="T547" i="47"/>
  <c r="T546" i="47"/>
  <c r="T553" i="47"/>
  <c r="T550" i="47"/>
  <c r="T549" i="47"/>
  <c r="H562" i="47"/>
  <c r="H558" i="47"/>
  <c r="H561" i="47"/>
  <c r="H557" i="47"/>
  <c r="H560" i="47"/>
  <c r="H556" i="47"/>
  <c r="H555" i="47"/>
  <c r="H559" i="47"/>
  <c r="X562" i="47"/>
  <c r="X558" i="47"/>
  <c r="X561" i="47"/>
  <c r="X557" i="47"/>
  <c r="X560" i="47"/>
  <c r="X556" i="47"/>
  <c r="X559" i="47"/>
  <c r="X555" i="47"/>
  <c r="L571" i="47"/>
  <c r="L567" i="47"/>
  <c r="L570" i="47"/>
  <c r="L566" i="47"/>
  <c r="L569" i="47"/>
  <c r="L565" i="47"/>
  <c r="L568" i="47"/>
  <c r="L564" i="47"/>
  <c r="AB569" i="47"/>
  <c r="AB565" i="47"/>
  <c r="AB568" i="47"/>
  <c r="AB564" i="47"/>
  <c r="AB571" i="47"/>
  <c r="AB567" i="47"/>
  <c r="AB566" i="47"/>
  <c r="AB570" i="47"/>
  <c r="P580" i="47"/>
  <c r="P576" i="47"/>
  <c r="P579" i="47"/>
  <c r="P575" i="47"/>
  <c r="P578" i="47"/>
  <c r="P574" i="47"/>
  <c r="P577" i="47"/>
  <c r="P573" i="47"/>
  <c r="AF578" i="47"/>
  <c r="AF574" i="47"/>
  <c r="AF577" i="47"/>
  <c r="AF573" i="47"/>
  <c r="AF580" i="47"/>
  <c r="AF576" i="47"/>
  <c r="AF575" i="47"/>
  <c r="AF579" i="47"/>
  <c r="T588" i="47"/>
  <c r="T584" i="47"/>
  <c r="T587" i="47"/>
  <c r="T583" i="47"/>
  <c r="T582" i="47"/>
  <c r="T589" i="47"/>
  <c r="T586" i="47"/>
  <c r="T585" i="47"/>
  <c r="H598" i="47"/>
  <c r="H594" i="47"/>
  <c r="H597" i="47"/>
  <c r="H593" i="47"/>
  <c r="H596" i="47"/>
  <c r="H592" i="47"/>
  <c r="H591" i="47"/>
  <c r="H595" i="47"/>
  <c r="X598" i="47"/>
  <c r="X594" i="47"/>
  <c r="X597" i="47"/>
  <c r="X593" i="47"/>
  <c r="X596" i="47"/>
  <c r="X592" i="47"/>
  <c r="X595" i="47"/>
  <c r="X591" i="47"/>
  <c r="L607" i="47"/>
  <c r="L603" i="47"/>
  <c r="L606" i="47"/>
  <c r="L602" i="47"/>
  <c r="L605" i="47"/>
  <c r="L601" i="47"/>
  <c r="L604" i="47"/>
  <c r="L600" i="47"/>
  <c r="AB605" i="47"/>
  <c r="AB601" i="47"/>
  <c r="AB604" i="47"/>
  <c r="AB600" i="47"/>
  <c r="AB607" i="47"/>
  <c r="AB603" i="47"/>
  <c r="AB602" i="47"/>
  <c r="AB606" i="47"/>
  <c r="P616" i="47"/>
  <c r="P612" i="47"/>
  <c r="P615" i="47"/>
  <c r="P611" i="47"/>
  <c r="P614" i="47"/>
  <c r="P610" i="47"/>
  <c r="P613" i="47"/>
  <c r="P609" i="47"/>
  <c r="AF614" i="47"/>
  <c r="AF610" i="47"/>
  <c r="AF613" i="47"/>
  <c r="AF609" i="47"/>
  <c r="AF616" i="47"/>
  <c r="AF612" i="47"/>
  <c r="AF611" i="47"/>
  <c r="AF615" i="47"/>
  <c r="T624" i="47"/>
  <c r="T620" i="47"/>
  <c r="T623" i="47"/>
  <c r="T619" i="47"/>
  <c r="T618" i="47"/>
  <c r="T625" i="47"/>
  <c r="T622" i="47"/>
  <c r="T621" i="47"/>
  <c r="H634" i="47"/>
  <c r="H630" i="47"/>
  <c r="H633" i="47"/>
  <c r="H629" i="47"/>
  <c r="H632" i="47"/>
  <c r="H628" i="47"/>
  <c r="H627" i="47"/>
  <c r="H631" i="47"/>
  <c r="X634" i="47"/>
  <c r="X630" i="47"/>
  <c r="X633" i="47"/>
  <c r="X629" i="47"/>
  <c r="X632" i="47"/>
  <c r="X628" i="47"/>
  <c r="X631" i="47"/>
  <c r="X627" i="47"/>
  <c r="L643" i="47"/>
  <c r="L639" i="47"/>
  <c r="L642" i="47"/>
  <c r="L638" i="47"/>
  <c r="L641" i="47"/>
  <c r="L637" i="47"/>
  <c r="L640" i="47"/>
  <c r="L636" i="47"/>
  <c r="AB641" i="47"/>
  <c r="AB637" i="47"/>
  <c r="AB640" i="47"/>
  <c r="AB636" i="47"/>
  <c r="AB643" i="47"/>
  <c r="AB639" i="47"/>
  <c r="AB638" i="47"/>
  <c r="AB642" i="47"/>
  <c r="P652" i="47"/>
  <c r="P648" i="47"/>
  <c r="P651" i="47"/>
  <c r="P647" i="47"/>
  <c r="P650" i="47"/>
  <c r="P646" i="47"/>
  <c r="P649" i="47"/>
  <c r="P645" i="47"/>
  <c r="AF650" i="47"/>
  <c r="AF646" i="47"/>
  <c r="AF649" i="47"/>
  <c r="AF645" i="47"/>
  <c r="AF652" i="47"/>
  <c r="AF648" i="47"/>
  <c r="AF647" i="47"/>
  <c r="AF651" i="47"/>
  <c r="T660" i="47"/>
  <c r="T656" i="47"/>
  <c r="T659" i="47"/>
  <c r="T655" i="47"/>
  <c r="T654" i="47"/>
  <c r="T661" i="47"/>
  <c r="T658" i="47"/>
  <c r="T657" i="47"/>
  <c r="H670" i="47"/>
  <c r="H666" i="47"/>
  <c r="H669" i="47"/>
  <c r="H665" i="47"/>
  <c r="H668" i="47"/>
  <c r="H664" i="47"/>
  <c r="H663" i="47"/>
  <c r="H667" i="47"/>
  <c r="X670" i="47"/>
  <c r="X666" i="47"/>
  <c r="X669" i="47"/>
  <c r="X665" i="47"/>
  <c r="X668" i="47"/>
  <c r="X664" i="47"/>
  <c r="X667" i="47"/>
  <c r="X663" i="47"/>
  <c r="AG32" i="47"/>
  <c r="U275" i="47"/>
  <c r="M293" i="47"/>
  <c r="Q446" i="47"/>
  <c r="U491" i="47"/>
  <c r="M509" i="47"/>
  <c r="Q662" i="47"/>
  <c r="Y347" i="47"/>
  <c r="U410" i="47"/>
  <c r="Y356" i="47"/>
  <c r="AG446" i="47"/>
  <c r="I500" i="47"/>
  <c r="U527" i="47"/>
  <c r="AG554" i="47"/>
  <c r="AG293" i="47"/>
  <c r="I455" i="47"/>
  <c r="I203" i="47"/>
  <c r="Y275" i="47"/>
  <c r="I311" i="47"/>
  <c r="Y491" i="47"/>
  <c r="I527" i="47"/>
  <c r="Q671" i="47"/>
  <c r="AC284" i="47"/>
  <c r="AG437" i="47"/>
  <c r="AC500" i="47"/>
  <c r="Q581" i="47"/>
  <c r="AC293" i="47"/>
  <c r="M329" i="47"/>
  <c r="AG617" i="47"/>
  <c r="Q86" i="47"/>
  <c r="M149" i="47"/>
  <c r="I212" i="47"/>
  <c r="Y284" i="47"/>
  <c r="AG374" i="47"/>
  <c r="I428" i="47"/>
  <c r="AC437" i="47"/>
  <c r="Y500" i="47"/>
  <c r="AG590" i="47"/>
  <c r="I644" i="47"/>
  <c r="AC653" i="47"/>
  <c r="I491" i="47"/>
  <c r="I599" i="47"/>
  <c r="Y671" i="47"/>
  <c r="AC401" i="47"/>
  <c r="M437" i="47"/>
  <c r="AC617" i="47"/>
  <c r="Y311" i="47"/>
  <c r="AC464" i="47"/>
  <c r="I671" i="47"/>
  <c r="L661" i="47"/>
  <c r="L657" i="47"/>
  <c r="L660" i="47"/>
  <c r="L656" i="47"/>
  <c r="L659" i="47"/>
  <c r="L655" i="47"/>
  <c r="L658" i="47"/>
  <c r="L654" i="47"/>
  <c r="H22" i="47"/>
  <c r="H18" i="47"/>
  <c r="H17" i="47"/>
  <c r="H15" i="47"/>
  <c r="H21" i="47"/>
  <c r="H20" i="47"/>
  <c r="H16" i="47"/>
  <c r="H19" i="47"/>
  <c r="L67" i="47"/>
  <c r="L63" i="47"/>
  <c r="L66" i="47"/>
  <c r="L62" i="47"/>
  <c r="L65" i="47"/>
  <c r="L61" i="47"/>
  <c r="L64" i="47"/>
  <c r="L60" i="47"/>
  <c r="AF74" i="47"/>
  <c r="AF70" i="47"/>
  <c r="AF73" i="47"/>
  <c r="AF69" i="47"/>
  <c r="AF76" i="47"/>
  <c r="AF72" i="47"/>
  <c r="AF71" i="47"/>
  <c r="AF75" i="47"/>
  <c r="L112" i="47"/>
  <c r="L108" i="47"/>
  <c r="L111" i="47"/>
  <c r="L107" i="47"/>
  <c r="L110" i="47"/>
  <c r="L106" i="47"/>
  <c r="L105" i="47"/>
  <c r="L109" i="47"/>
  <c r="P121" i="47"/>
  <c r="P117" i="47"/>
  <c r="P120" i="47"/>
  <c r="P116" i="47"/>
  <c r="P119" i="47"/>
  <c r="P115" i="47"/>
  <c r="P118" i="47"/>
  <c r="P114" i="47"/>
  <c r="AF119" i="47"/>
  <c r="AF115" i="47"/>
  <c r="AF118" i="47"/>
  <c r="AF114" i="47"/>
  <c r="AF121" i="47"/>
  <c r="AF117" i="47"/>
  <c r="AF120" i="47"/>
  <c r="AF116" i="47"/>
  <c r="T127" i="47"/>
  <c r="T123" i="47"/>
  <c r="T130" i="47"/>
  <c r="T126" i="47"/>
  <c r="T129" i="47"/>
  <c r="T125" i="47"/>
  <c r="T128" i="47"/>
  <c r="T124" i="47"/>
  <c r="H175" i="47"/>
  <c r="H171" i="47"/>
  <c r="H170" i="47"/>
  <c r="H168" i="47"/>
  <c r="H174" i="47"/>
  <c r="H172" i="47"/>
  <c r="H173" i="47"/>
  <c r="H169" i="47"/>
  <c r="X175" i="47"/>
  <c r="X171" i="47"/>
  <c r="X174" i="47"/>
  <c r="X170" i="47"/>
  <c r="X173" i="47"/>
  <c r="X169" i="47"/>
  <c r="X172" i="47"/>
  <c r="X168" i="47"/>
  <c r="L184" i="47"/>
  <c r="L180" i="47"/>
  <c r="L183" i="47"/>
  <c r="L179" i="47"/>
  <c r="L182" i="47"/>
  <c r="L178" i="47"/>
  <c r="L181" i="47"/>
  <c r="L177" i="47"/>
  <c r="AB184" i="47"/>
  <c r="AB180" i="47"/>
  <c r="AB183" i="47"/>
  <c r="AB179" i="47"/>
  <c r="AB182" i="47"/>
  <c r="AB178" i="47"/>
  <c r="AB181" i="47"/>
  <c r="AB177" i="47"/>
  <c r="P229" i="47"/>
  <c r="P225" i="47"/>
  <c r="P228" i="47"/>
  <c r="P224" i="47"/>
  <c r="P227" i="47"/>
  <c r="P223" i="47"/>
  <c r="P226" i="47"/>
  <c r="P222" i="47"/>
  <c r="T235" i="47"/>
  <c r="T231" i="47"/>
  <c r="T238" i="47"/>
  <c r="T234" i="47"/>
  <c r="T237" i="47"/>
  <c r="T233" i="47"/>
  <c r="T236" i="47"/>
  <c r="T232" i="47"/>
  <c r="H247" i="47"/>
  <c r="H243" i="47"/>
  <c r="H246" i="47"/>
  <c r="H242" i="47"/>
  <c r="H244" i="47"/>
  <c r="H245" i="47"/>
  <c r="H241" i="47"/>
  <c r="H240" i="47"/>
  <c r="L256" i="47"/>
  <c r="L252" i="47"/>
  <c r="L255" i="47"/>
  <c r="L251" i="47"/>
  <c r="L254" i="47"/>
  <c r="L250" i="47"/>
  <c r="L253" i="47"/>
  <c r="L249" i="47"/>
  <c r="AB256" i="47"/>
  <c r="AB252" i="47"/>
  <c r="AB255" i="47"/>
  <c r="AB251" i="47"/>
  <c r="AB254" i="47"/>
  <c r="AB250" i="47"/>
  <c r="AB253" i="47"/>
  <c r="AB249" i="47"/>
  <c r="P337" i="47"/>
  <c r="P333" i="47"/>
  <c r="P336" i="47"/>
  <c r="P332" i="47"/>
  <c r="P335" i="47"/>
  <c r="P331" i="47"/>
  <c r="P334" i="47"/>
  <c r="P330" i="47"/>
  <c r="H355" i="47"/>
  <c r="H351" i="47"/>
  <c r="H350" i="47"/>
  <c r="H348" i="47"/>
  <c r="H354" i="47"/>
  <c r="H352" i="47"/>
  <c r="H353" i="47"/>
  <c r="H349" i="47"/>
  <c r="T13" i="47"/>
  <c r="T9" i="47"/>
  <c r="T12" i="47"/>
  <c r="T8" i="47"/>
  <c r="T11" i="47"/>
  <c r="T7" i="47"/>
  <c r="T6" i="47"/>
  <c r="T10" i="47"/>
  <c r="P22" i="47"/>
  <c r="P18" i="47"/>
  <c r="P21" i="47"/>
  <c r="P17" i="47"/>
  <c r="P20" i="47"/>
  <c r="P16" i="47"/>
  <c r="P19" i="47"/>
  <c r="P15" i="47"/>
  <c r="AF20" i="47"/>
  <c r="AF16" i="47"/>
  <c r="AF19" i="47"/>
  <c r="AF15" i="47"/>
  <c r="AF22" i="47"/>
  <c r="AF18" i="47"/>
  <c r="AF17" i="47"/>
  <c r="AF21" i="47"/>
  <c r="H40" i="47"/>
  <c r="H36" i="47"/>
  <c r="H35" i="47"/>
  <c r="H37" i="47"/>
  <c r="H39" i="47"/>
  <c r="H33" i="47"/>
  <c r="H38" i="47"/>
  <c r="H34" i="47"/>
  <c r="AB49" i="47"/>
  <c r="AB45" i="47"/>
  <c r="AB48" i="47"/>
  <c r="AB44" i="47"/>
  <c r="AB47" i="47"/>
  <c r="AB43" i="47"/>
  <c r="AB46" i="47"/>
  <c r="AB42" i="47"/>
  <c r="AF56" i="47"/>
  <c r="AF52" i="47"/>
  <c r="AF55" i="47"/>
  <c r="AF51" i="47"/>
  <c r="AF58" i="47"/>
  <c r="AF54" i="47"/>
  <c r="AF53" i="47"/>
  <c r="AF57" i="47"/>
  <c r="T64" i="47"/>
  <c r="T60" i="47"/>
  <c r="T67" i="47"/>
  <c r="T63" i="47"/>
  <c r="T66" i="47"/>
  <c r="T62" i="47"/>
  <c r="T65" i="47"/>
  <c r="T61" i="47"/>
  <c r="H69" i="47"/>
  <c r="H73" i="47"/>
  <c r="H76" i="47"/>
  <c r="H72" i="47"/>
  <c r="H70" i="47"/>
  <c r="H75" i="47"/>
  <c r="H71" i="47"/>
  <c r="H74" i="47"/>
  <c r="X76" i="47"/>
  <c r="X72" i="47"/>
  <c r="X75" i="47"/>
  <c r="X71" i="47"/>
  <c r="X74" i="47"/>
  <c r="X70" i="47"/>
  <c r="X73" i="47"/>
  <c r="X69" i="47"/>
  <c r="H78" i="47"/>
  <c r="H82" i="47"/>
  <c r="H85" i="47"/>
  <c r="H83" i="47"/>
  <c r="H81" i="47"/>
  <c r="H79" i="47"/>
  <c r="H84" i="47"/>
  <c r="H80" i="47"/>
  <c r="X85" i="47"/>
  <c r="X81" i="47"/>
  <c r="X84" i="47"/>
  <c r="X80" i="47"/>
  <c r="X83" i="47"/>
  <c r="X79" i="47"/>
  <c r="X82" i="47"/>
  <c r="X78" i="47"/>
  <c r="L94" i="47"/>
  <c r="L90" i="47"/>
  <c r="L93" i="47"/>
  <c r="L89" i="47"/>
  <c r="L92" i="47"/>
  <c r="L88" i="47"/>
  <c r="L87" i="47"/>
  <c r="L91" i="47"/>
  <c r="AB94" i="47"/>
  <c r="AB90" i="47"/>
  <c r="AB93" i="47"/>
  <c r="AB89" i="47"/>
  <c r="AB92" i="47"/>
  <c r="AB88" i="47"/>
  <c r="AB91" i="47"/>
  <c r="AB87" i="47"/>
  <c r="P103" i="47"/>
  <c r="P99" i="47"/>
  <c r="P102" i="47"/>
  <c r="P98" i="47"/>
  <c r="P101" i="47"/>
  <c r="P97" i="47"/>
  <c r="P100" i="47"/>
  <c r="P96" i="47"/>
  <c r="AF101" i="47"/>
  <c r="AF97" i="47"/>
  <c r="AF100" i="47"/>
  <c r="AF96" i="47"/>
  <c r="AF103" i="47"/>
  <c r="AF99" i="47"/>
  <c r="AF102" i="47"/>
  <c r="AF98" i="47"/>
  <c r="T109" i="47"/>
  <c r="T105" i="47"/>
  <c r="T112" i="47"/>
  <c r="T108" i="47"/>
  <c r="T111" i="47"/>
  <c r="T107" i="47"/>
  <c r="T110" i="47"/>
  <c r="T106" i="47"/>
  <c r="H121" i="47"/>
  <c r="H117" i="47"/>
  <c r="H116" i="47"/>
  <c r="H120" i="47"/>
  <c r="H114" i="47"/>
  <c r="H119" i="47"/>
  <c r="H115" i="47"/>
  <c r="H118" i="47"/>
  <c r="X121" i="47"/>
  <c r="X117" i="47"/>
  <c r="X120" i="47"/>
  <c r="X116" i="47"/>
  <c r="X119" i="47"/>
  <c r="X115" i="47"/>
  <c r="X118" i="47"/>
  <c r="X114" i="47"/>
  <c r="L130" i="47"/>
  <c r="L126" i="47"/>
  <c r="L129" i="47"/>
  <c r="L125" i="47"/>
  <c r="L128" i="47"/>
  <c r="L124" i="47"/>
  <c r="L127" i="47"/>
  <c r="L123" i="47"/>
  <c r="AB130" i="47"/>
  <c r="AB126" i="47"/>
  <c r="AB129" i="47"/>
  <c r="AB125" i="47"/>
  <c r="AB128" i="47"/>
  <c r="AB124" i="47"/>
  <c r="AB127" i="47"/>
  <c r="AB123" i="47"/>
  <c r="P139" i="47"/>
  <c r="P135" i="47"/>
  <c r="P138" i="47"/>
  <c r="P134" i="47"/>
  <c r="P137" i="47"/>
  <c r="P133" i="47"/>
  <c r="P136" i="47"/>
  <c r="P132" i="47"/>
  <c r="AF137" i="47"/>
  <c r="AF133" i="47"/>
  <c r="AF136" i="47"/>
  <c r="AF132" i="47"/>
  <c r="AF139" i="47"/>
  <c r="AF135" i="47"/>
  <c r="AF138" i="47"/>
  <c r="AF134" i="47"/>
  <c r="T145" i="47"/>
  <c r="T141" i="47"/>
  <c r="T148" i="47"/>
  <c r="T144" i="47"/>
  <c r="T147" i="47"/>
  <c r="T143" i="47"/>
  <c r="T146" i="47"/>
  <c r="T142" i="47"/>
  <c r="H157" i="47"/>
  <c r="H153" i="47"/>
  <c r="H156" i="47"/>
  <c r="H152" i="47"/>
  <c r="H150" i="47"/>
  <c r="H154" i="47"/>
  <c r="H155" i="47"/>
  <c r="H151" i="47"/>
  <c r="X157" i="47"/>
  <c r="X153" i="47"/>
  <c r="X156" i="47"/>
  <c r="X152" i="47"/>
  <c r="X155" i="47"/>
  <c r="X151" i="47"/>
  <c r="X154" i="47"/>
  <c r="X150" i="47"/>
  <c r="L166" i="47"/>
  <c r="L162" i="47"/>
  <c r="L165" i="47"/>
  <c r="L161" i="47"/>
  <c r="L164" i="47"/>
  <c r="L160" i="47"/>
  <c r="L163" i="47"/>
  <c r="L159" i="47"/>
  <c r="AB166" i="47"/>
  <c r="AB162" i="47"/>
  <c r="AB165" i="47"/>
  <c r="AB161" i="47"/>
  <c r="AB164" i="47"/>
  <c r="AB160" i="47"/>
  <c r="AB163" i="47"/>
  <c r="AB159" i="47"/>
  <c r="P175" i="47"/>
  <c r="P171" i="47"/>
  <c r="P174" i="47"/>
  <c r="P170" i="47"/>
  <c r="P173" i="47"/>
  <c r="P169" i="47"/>
  <c r="P172" i="47"/>
  <c r="P168" i="47"/>
  <c r="AF173" i="47"/>
  <c r="AF169" i="47"/>
  <c r="AF172" i="47"/>
  <c r="AF168" i="47"/>
  <c r="AF175" i="47"/>
  <c r="AF171" i="47"/>
  <c r="AF174" i="47"/>
  <c r="AF170" i="47"/>
  <c r="T181" i="47"/>
  <c r="T177" i="47"/>
  <c r="T184" i="47"/>
  <c r="T180" i="47"/>
  <c r="T183" i="47"/>
  <c r="T179" i="47"/>
  <c r="T182" i="47"/>
  <c r="T178" i="47"/>
  <c r="H193" i="47"/>
  <c r="H189" i="47"/>
  <c r="H192" i="47"/>
  <c r="H186" i="47"/>
  <c r="H188" i="47"/>
  <c r="H191" i="47"/>
  <c r="H187" i="47"/>
  <c r="H190" i="47"/>
  <c r="X193" i="47"/>
  <c r="X189" i="47"/>
  <c r="X192" i="47"/>
  <c r="X188" i="47"/>
  <c r="X191" i="47"/>
  <c r="X187" i="47"/>
  <c r="X190" i="47"/>
  <c r="X186" i="47"/>
  <c r="L202" i="47"/>
  <c r="L198" i="47"/>
  <c r="L201" i="47"/>
  <c r="L197" i="47"/>
  <c r="L200" i="47"/>
  <c r="L196" i="47"/>
  <c r="L199" i="47"/>
  <c r="L195" i="47"/>
  <c r="AB202" i="47"/>
  <c r="AB198" i="47"/>
  <c r="AB201" i="47"/>
  <c r="AB197" i="47"/>
  <c r="AB200" i="47"/>
  <c r="AB196" i="47"/>
  <c r="AB199" i="47"/>
  <c r="AB195" i="47"/>
  <c r="P211" i="47"/>
  <c r="P207" i="47"/>
  <c r="P210" i="47"/>
  <c r="P206" i="47"/>
  <c r="P209" i="47"/>
  <c r="P205" i="47"/>
  <c r="P208" i="47"/>
  <c r="P204" i="47"/>
  <c r="AF209" i="47"/>
  <c r="AF205" i="47"/>
  <c r="AF208" i="47"/>
  <c r="AF204" i="47"/>
  <c r="AF211" i="47"/>
  <c r="AF207" i="47"/>
  <c r="AF210" i="47"/>
  <c r="AF206" i="47"/>
  <c r="T217" i="47"/>
  <c r="T213" i="47"/>
  <c r="T220" i="47"/>
  <c r="T216" i="47"/>
  <c r="T219" i="47"/>
  <c r="T215" i="47"/>
  <c r="T218" i="47"/>
  <c r="T214" i="47"/>
  <c r="H229" i="47"/>
  <c r="H225" i="47"/>
  <c r="H228" i="47"/>
  <c r="H224" i="47"/>
  <c r="H222" i="47"/>
  <c r="H226" i="47"/>
  <c r="H227" i="47"/>
  <c r="H223" i="47"/>
  <c r="X229" i="47"/>
  <c r="X225" i="47"/>
  <c r="X228" i="47"/>
  <c r="X224" i="47"/>
  <c r="X227" i="47"/>
  <c r="X223" i="47"/>
  <c r="X226" i="47"/>
  <c r="X222" i="47"/>
  <c r="L238" i="47"/>
  <c r="L234" i="47"/>
  <c r="L237" i="47"/>
  <c r="L233" i="47"/>
  <c r="L236" i="47"/>
  <c r="L232" i="47"/>
  <c r="L235" i="47"/>
  <c r="L231" i="47"/>
  <c r="AB238" i="47"/>
  <c r="AB234" i="47"/>
  <c r="AB237" i="47"/>
  <c r="AB233" i="47"/>
  <c r="AB236" i="47"/>
  <c r="AB232" i="47"/>
  <c r="AB235" i="47"/>
  <c r="AB231" i="47"/>
  <c r="P247" i="47"/>
  <c r="P243" i="47"/>
  <c r="P246" i="47"/>
  <c r="P242" i="47"/>
  <c r="P245" i="47"/>
  <c r="P241" i="47"/>
  <c r="P244" i="47"/>
  <c r="P240" i="47"/>
  <c r="AF245" i="47"/>
  <c r="AF241" i="47"/>
  <c r="AF244" i="47"/>
  <c r="AF240" i="47"/>
  <c r="AF247" i="47"/>
  <c r="AF243" i="47"/>
  <c r="AF246" i="47"/>
  <c r="AF242" i="47"/>
  <c r="T253" i="47"/>
  <c r="T249" i="47"/>
  <c r="T256" i="47"/>
  <c r="T252" i="47"/>
  <c r="T255" i="47"/>
  <c r="T251" i="47"/>
  <c r="T254" i="47"/>
  <c r="T250" i="47"/>
  <c r="H265" i="47"/>
  <c r="H261" i="47"/>
  <c r="H260" i="47"/>
  <c r="H264" i="47"/>
  <c r="H262" i="47"/>
  <c r="H263" i="47"/>
  <c r="H259" i="47"/>
  <c r="H258" i="47"/>
  <c r="X265" i="47"/>
  <c r="X261" i="47"/>
  <c r="X264" i="47"/>
  <c r="X260" i="47"/>
  <c r="X263" i="47"/>
  <c r="X259" i="47"/>
  <c r="X262" i="47"/>
  <c r="X258" i="47"/>
  <c r="L274" i="47"/>
  <c r="L270" i="47"/>
  <c r="L273" i="47"/>
  <c r="L269" i="47"/>
  <c r="L272" i="47"/>
  <c r="L268" i="47"/>
  <c r="L271" i="47"/>
  <c r="L267" i="47"/>
  <c r="AB274" i="47"/>
  <c r="AB270" i="47"/>
  <c r="AB273" i="47"/>
  <c r="AB269" i="47"/>
  <c r="AB272" i="47"/>
  <c r="AB268" i="47"/>
  <c r="AB271" i="47"/>
  <c r="AB267" i="47"/>
  <c r="P283" i="47"/>
  <c r="P279" i="47"/>
  <c r="P282" i="47"/>
  <c r="P278" i="47"/>
  <c r="P281" i="47"/>
  <c r="P277" i="47"/>
  <c r="P280" i="47"/>
  <c r="P276" i="47"/>
  <c r="AF281" i="47"/>
  <c r="AF277" i="47"/>
  <c r="AF280" i="47"/>
  <c r="AF276" i="47"/>
  <c r="AF283" i="47"/>
  <c r="AF279" i="47"/>
  <c r="AF282" i="47"/>
  <c r="AF278" i="47"/>
  <c r="T289" i="47"/>
  <c r="T285" i="47"/>
  <c r="T292" i="47"/>
  <c r="T288" i="47"/>
  <c r="T291" i="47"/>
  <c r="T287" i="47"/>
  <c r="T290" i="47"/>
  <c r="T286" i="47"/>
  <c r="H301" i="47"/>
  <c r="H297" i="47"/>
  <c r="H300" i="47"/>
  <c r="H294" i="47"/>
  <c r="H296" i="47"/>
  <c r="H299" i="47"/>
  <c r="H295" i="47"/>
  <c r="H298" i="47"/>
  <c r="X301" i="47"/>
  <c r="X297" i="47"/>
  <c r="X300" i="47"/>
  <c r="X296" i="47"/>
  <c r="X299" i="47"/>
  <c r="X295" i="47"/>
  <c r="X298" i="47"/>
  <c r="X294" i="47"/>
  <c r="L310" i="47"/>
  <c r="L306" i="47"/>
  <c r="L309" i="47"/>
  <c r="L305" i="47"/>
  <c r="L308" i="47"/>
  <c r="L304" i="47"/>
  <c r="L307" i="47"/>
  <c r="L303" i="47"/>
  <c r="AB310" i="47"/>
  <c r="AB306" i="47"/>
  <c r="AB309" i="47"/>
  <c r="AB305" i="47"/>
  <c r="AB308" i="47"/>
  <c r="AB304" i="47"/>
  <c r="AB307" i="47"/>
  <c r="AB303" i="47"/>
  <c r="P319" i="47"/>
  <c r="P315" i="47"/>
  <c r="P318" i="47"/>
  <c r="P314" i="47"/>
  <c r="P317" i="47"/>
  <c r="P313" i="47"/>
  <c r="P316" i="47"/>
  <c r="P312" i="47"/>
  <c r="AF317" i="47"/>
  <c r="AF313" i="47"/>
  <c r="AF316" i="47"/>
  <c r="AF312" i="47"/>
  <c r="AF319" i="47"/>
  <c r="AF315" i="47"/>
  <c r="AF318" i="47"/>
  <c r="AF314" i="47"/>
  <c r="T325" i="47"/>
  <c r="T321" i="47"/>
  <c r="T328" i="47"/>
  <c r="T324" i="47"/>
  <c r="T327" i="47"/>
  <c r="T323" i="47"/>
  <c r="T326" i="47"/>
  <c r="T322" i="47"/>
  <c r="H337" i="47"/>
  <c r="H333" i="47"/>
  <c r="H336" i="47"/>
  <c r="H332" i="47"/>
  <c r="H334" i="47"/>
  <c r="H330" i="47"/>
  <c r="H335" i="47"/>
  <c r="H331" i="47"/>
  <c r="X337" i="47"/>
  <c r="X333" i="47"/>
  <c r="X336" i="47"/>
  <c r="X332" i="47"/>
  <c r="X335" i="47"/>
  <c r="X331" i="47"/>
  <c r="X334" i="47"/>
  <c r="X330" i="47"/>
  <c r="L346" i="47"/>
  <c r="L342" i="47"/>
  <c r="L345" i="47"/>
  <c r="L341" i="47"/>
  <c r="L344" i="47"/>
  <c r="L340" i="47"/>
  <c r="L343" i="47"/>
  <c r="L339" i="47"/>
  <c r="AB346" i="47"/>
  <c r="AB342" i="47"/>
  <c r="AB345" i="47"/>
  <c r="AB341" i="47"/>
  <c r="AB344" i="47"/>
  <c r="AB340" i="47"/>
  <c r="AB343" i="47"/>
  <c r="AB339" i="47"/>
  <c r="P355" i="47"/>
  <c r="P351" i="47"/>
  <c r="P354" i="47"/>
  <c r="P350" i="47"/>
  <c r="P353" i="47"/>
  <c r="P349" i="47"/>
  <c r="P352" i="47"/>
  <c r="P348" i="47"/>
  <c r="AF353" i="47"/>
  <c r="AF349" i="47"/>
  <c r="AF352" i="47"/>
  <c r="AF348" i="47"/>
  <c r="AF355" i="47"/>
  <c r="AF351" i="47"/>
  <c r="AF354" i="47"/>
  <c r="AF350" i="47"/>
  <c r="T361" i="47"/>
  <c r="T357" i="47"/>
  <c r="T364" i="47"/>
  <c r="T360" i="47"/>
  <c r="T363" i="47"/>
  <c r="T359" i="47"/>
  <c r="T362" i="47"/>
  <c r="T358" i="47"/>
  <c r="H373" i="47"/>
  <c r="H369" i="47"/>
  <c r="H372" i="47"/>
  <c r="H366" i="47"/>
  <c r="H368" i="47"/>
  <c r="H371" i="47"/>
  <c r="H367" i="47"/>
  <c r="H370" i="47"/>
  <c r="X373" i="47"/>
  <c r="X369" i="47"/>
  <c r="X372" i="47"/>
  <c r="X368" i="47"/>
  <c r="X371" i="47"/>
  <c r="X367" i="47"/>
  <c r="X370" i="47"/>
  <c r="X366" i="47"/>
  <c r="L382" i="47"/>
  <c r="L378" i="47"/>
  <c r="L381" i="47"/>
  <c r="L377" i="47"/>
  <c r="L380" i="47"/>
  <c r="L376" i="47"/>
  <c r="L379" i="47"/>
  <c r="L375" i="47"/>
  <c r="AB382" i="47"/>
  <c r="AB378" i="47"/>
  <c r="AB381" i="47"/>
  <c r="AB377" i="47"/>
  <c r="AB380" i="47"/>
  <c r="AB376" i="47"/>
  <c r="AB379" i="47"/>
  <c r="AB375" i="47"/>
  <c r="P391" i="47"/>
  <c r="P387" i="47"/>
  <c r="P390" i="47"/>
  <c r="P386" i="47"/>
  <c r="P389" i="47"/>
  <c r="P385" i="47"/>
  <c r="P388" i="47"/>
  <c r="P384" i="47"/>
  <c r="AF389" i="47"/>
  <c r="AF385" i="47"/>
  <c r="AF388" i="47"/>
  <c r="AF384" i="47"/>
  <c r="AF391" i="47"/>
  <c r="AF387" i="47"/>
  <c r="AF390" i="47"/>
  <c r="AF386" i="47"/>
  <c r="T397" i="47"/>
  <c r="T393" i="47"/>
  <c r="T400" i="47"/>
  <c r="T396" i="47"/>
  <c r="T399" i="47"/>
  <c r="T395" i="47"/>
  <c r="T398" i="47"/>
  <c r="T394" i="47"/>
  <c r="H409" i="47"/>
  <c r="H405" i="47"/>
  <c r="H408" i="47"/>
  <c r="H404" i="47"/>
  <c r="H402" i="47"/>
  <c r="H406" i="47"/>
  <c r="H407" i="47"/>
  <c r="H403" i="47"/>
  <c r="X409" i="47"/>
  <c r="X405" i="47"/>
  <c r="X408" i="47"/>
  <c r="X404" i="47"/>
  <c r="X407" i="47"/>
  <c r="X403" i="47"/>
  <c r="X406" i="47"/>
  <c r="X402" i="47"/>
  <c r="L418" i="47"/>
  <c r="L414" i="47"/>
  <c r="L417" i="47"/>
  <c r="L413" i="47"/>
  <c r="L416" i="47"/>
  <c r="L412" i="47"/>
  <c r="L415" i="47"/>
  <c r="L411" i="47"/>
  <c r="AB418" i="47"/>
  <c r="AB414" i="47"/>
  <c r="AB417" i="47"/>
  <c r="AB413" i="47"/>
  <c r="AB416" i="47"/>
  <c r="AB412" i="47"/>
  <c r="AB415" i="47"/>
  <c r="AB411" i="47"/>
  <c r="P427" i="47"/>
  <c r="P423" i="47"/>
  <c r="P426" i="47"/>
  <c r="P422" i="47"/>
  <c r="P425" i="47"/>
  <c r="P421" i="47"/>
  <c r="P424" i="47"/>
  <c r="P420" i="47"/>
  <c r="AF425" i="47"/>
  <c r="AF421" i="47"/>
  <c r="AF424" i="47"/>
  <c r="AF420" i="47"/>
  <c r="AF427" i="47"/>
  <c r="AF423" i="47"/>
  <c r="AF426" i="47"/>
  <c r="AF422" i="47"/>
  <c r="T433" i="47"/>
  <c r="T429" i="47"/>
  <c r="T436" i="47"/>
  <c r="T432" i="47"/>
  <c r="T435" i="47"/>
  <c r="T431" i="47"/>
  <c r="T434" i="47"/>
  <c r="T430" i="47"/>
  <c r="H445" i="47"/>
  <c r="H441" i="47"/>
  <c r="H444" i="47"/>
  <c r="H440" i="47"/>
  <c r="H442" i="47"/>
  <c r="H438" i="47"/>
  <c r="H443" i="47"/>
  <c r="H439" i="47"/>
  <c r="X445" i="47"/>
  <c r="X441" i="47"/>
  <c r="X444" i="47"/>
  <c r="X440" i="47"/>
  <c r="X443" i="47"/>
  <c r="X439" i="47"/>
  <c r="X442" i="47"/>
  <c r="X438" i="47"/>
  <c r="L454" i="47"/>
  <c r="L450" i="47"/>
  <c r="L453" i="47"/>
  <c r="L449" i="47"/>
  <c r="L452" i="47"/>
  <c r="L448" i="47"/>
  <c r="L451" i="47"/>
  <c r="L447" i="47"/>
  <c r="AB454" i="47"/>
  <c r="AB450" i="47"/>
  <c r="AB453" i="47"/>
  <c r="AB449" i="47"/>
  <c r="AB452" i="47"/>
  <c r="AB448" i="47"/>
  <c r="AB451" i="47"/>
  <c r="AB447" i="47"/>
  <c r="P463" i="47"/>
  <c r="P459" i="47"/>
  <c r="P462" i="47"/>
  <c r="P458" i="47"/>
  <c r="P461" i="47"/>
  <c r="P457" i="47"/>
  <c r="P460" i="47"/>
  <c r="P456" i="47"/>
  <c r="AF461" i="47"/>
  <c r="AF457" i="47"/>
  <c r="AF460" i="47"/>
  <c r="AF456" i="47"/>
  <c r="AF463" i="47"/>
  <c r="AF459" i="47"/>
  <c r="AF462" i="47"/>
  <c r="AF458" i="47"/>
  <c r="T469" i="47"/>
  <c r="T465" i="47"/>
  <c r="T472" i="47"/>
  <c r="T468" i="47"/>
  <c r="T471" i="47"/>
  <c r="T467" i="47"/>
  <c r="T470" i="47"/>
  <c r="T466" i="47"/>
  <c r="H481" i="47"/>
  <c r="H477" i="47"/>
  <c r="H480" i="47"/>
  <c r="H476" i="47"/>
  <c r="H479" i="47"/>
  <c r="H478" i="47"/>
  <c r="H474" i="47"/>
  <c r="H475" i="47"/>
  <c r="X481" i="47"/>
  <c r="X477" i="47"/>
  <c r="X480" i="47"/>
  <c r="X476" i="47"/>
  <c r="X479" i="47"/>
  <c r="X475" i="47"/>
  <c r="X478" i="47"/>
  <c r="X474" i="47"/>
  <c r="L490" i="47"/>
  <c r="L486" i="47"/>
  <c r="L489" i="47"/>
  <c r="L485" i="47"/>
  <c r="L488" i="47"/>
  <c r="L484" i="47"/>
  <c r="L487" i="47"/>
  <c r="L483" i="47"/>
  <c r="AB490" i="47"/>
  <c r="AB486" i="47"/>
  <c r="AB489" i="47"/>
  <c r="AB485" i="47"/>
  <c r="AB488" i="47"/>
  <c r="AB484" i="47"/>
  <c r="AB487" i="47"/>
  <c r="AB483" i="47"/>
  <c r="P499" i="47"/>
  <c r="P495" i="47"/>
  <c r="P498" i="47"/>
  <c r="P494" i="47"/>
  <c r="P497" i="47"/>
  <c r="P493" i="47"/>
  <c r="P496" i="47"/>
  <c r="P492" i="47"/>
  <c r="AF497" i="47"/>
  <c r="AF493" i="47"/>
  <c r="AF496" i="47"/>
  <c r="AF492" i="47"/>
  <c r="AF499" i="47"/>
  <c r="AF495" i="47"/>
  <c r="AF498" i="47"/>
  <c r="AF494" i="47"/>
  <c r="T505" i="47"/>
  <c r="T501" i="47"/>
  <c r="T508" i="47"/>
  <c r="T504" i="47"/>
  <c r="T507" i="47"/>
  <c r="T503" i="47"/>
  <c r="T506" i="47"/>
  <c r="T502" i="47"/>
  <c r="H517" i="47"/>
  <c r="H513" i="47"/>
  <c r="H516" i="47"/>
  <c r="H512" i="47"/>
  <c r="H515" i="47"/>
  <c r="H511" i="47"/>
  <c r="H514" i="47"/>
  <c r="H510" i="47"/>
  <c r="X517" i="47"/>
  <c r="X513" i="47"/>
  <c r="X516" i="47"/>
  <c r="X512" i="47"/>
  <c r="X515" i="47"/>
  <c r="X511" i="47"/>
  <c r="X514" i="47"/>
  <c r="X510" i="47"/>
  <c r="L526" i="47"/>
  <c r="L522" i="47"/>
  <c r="L525" i="47"/>
  <c r="L521" i="47"/>
  <c r="L524" i="47"/>
  <c r="L520" i="47"/>
  <c r="L523" i="47"/>
  <c r="L519" i="47"/>
  <c r="AB526" i="47"/>
  <c r="AB522" i="47"/>
  <c r="AB525" i="47"/>
  <c r="AB521" i="47"/>
  <c r="AB524" i="47"/>
  <c r="AB520" i="47"/>
  <c r="AB523" i="47"/>
  <c r="AB519" i="47"/>
  <c r="P535" i="47"/>
  <c r="P531" i="47"/>
  <c r="P534" i="47"/>
  <c r="P530" i="47"/>
  <c r="P533" i="47"/>
  <c r="P529" i="47"/>
  <c r="P532" i="47"/>
  <c r="P528" i="47"/>
  <c r="AF533" i="47"/>
  <c r="AF529" i="47"/>
  <c r="AF532" i="47"/>
  <c r="AF528" i="47"/>
  <c r="AF535" i="47"/>
  <c r="AF531" i="47"/>
  <c r="AF534" i="47"/>
  <c r="AF530" i="47"/>
  <c r="T543" i="47"/>
  <c r="T539" i="47"/>
  <c r="T542" i="47"/>
  <c r="T538" i="47"/>
  <c r="T537" i="47"/>
  <c r="T544" i="47"/>
  <c r="T541" i="47"/>
  <c r="T540" i="47"/>
  <c r="H553" i="47"/>
  <c r="H549" i="47"/>
  <c r="H552" i="47"/>
  <c r="H548" i="47"/>
  <c r="H551" i="47"/>
  <c r="H547" i="47"/>
  <c r="H550" i="47"/>
  <c r="H546" i="47"/>
  <c r="X553" i="47"/>
  <c r="X549" i="47"/>
  <c r="X552" i="47"/>
  <c r="X548" i="47"/>
  <c r="X551" i="47"/>
  <c r="X547" i="47"/>
  <c r="X550" i="47"/>
  <c r="X546" i="47"/>
  <c r="L562" i="47"/>
  <c r="L558" i="47"/>
  <c r="L561" i="47"/>
  <c r="L557" i="47"/>
  <c r="L560" i="47"/>
  <c r="L556" i="47"/>
  <c r="L559" i="47"/>
  <c r="L555" i="47"/>
  <c r="AB562" i="47"/>
  <c r="AB558" i="47"/>
  <c r="AB561" i="47"/>
  <c r="AB557" i="47"/>
  <c r="AB560" i="47"/>
  <c r="AB556" i="47"/>
  <c r="AB559" i="47"/>
  <c r="AB555" i="47"/>
  <c r="P571" i="47"/>
  <c r="P567" i="47"/>
  <c r="P570" i="47"/>
  <c r="P566" i="47"/>
  <c r="P569" i="47"/>
  <c r="P565" i="47"/>
  <c r="P568" i="47"/>
  <c r="P564" i="47"/>
  <c r="AF569" i="47"/>
  <c r="AF565" i="47"/>
  <c r="AF568" i="47"/>
  <c r="AF564" i="47"/>
  <c r="AF571" i="47"/>
  <c r="AF567" i="47"/>
  <c r="AF570" i="47"/>
  <c r="AF566" i="47"/>
  <c r="T579" i="47"/>
  <c r="T575" i="47"/>
  <c r="T578" i="47"/>
  <c r="T574" i="47"/>
  <c r="T573" i="47"/>
  <c r="T580" i="47"/>
  <c r="T577" i="47"/>
  <c r="T576" i="47"/>
  <c r="H589" i="47"/>
  <c r="H585" i="47"/>
  <c r="H588" i="47"/>
  <c r="H584" i="47"/>
  <c r="H587" i="47"/>
  <c r="H583" i="47"/>
  <c r="H586" i="47"/>
  <c r="H582" i="47"/>
  <c r="X589" i="47"/>
  <c r="X585" i="47"/>
  <c r="X588" i="47"/>
  <c r="X584" i="47"/>
  <c r="X587" i="47"/>
  <c r="X583" i="47"/>
  <c r="X586" i="47"/>
  <c r="X582" i="47"/>
  <c r="L598" i="47"/>
  <c r="L594" i="47"/>
  <c r="L597" i="47"/>
  <c r="L593" i="47"/>
  <c r="L596" i="47"/>
  <c r="L592" i="47"/>
  <c r="L595" i="47"/>
  <c r="L591" i="47"/>
  <c r="AB596" i="47"/>
  <c r="AB592" i="47"/>
  <c r="AB595" i="47"/>
  <c r="AB591" i="47"/>
  <c r="AB598" i="47"/>
  <c r="AB594" i="47"/>
  <c r="AB597" i="47"/>
  <c r="AB593" i="47"/>
  <c r="P607" i="47"/>
  <c r="P603" i="47"/>
  <c r="P606" i="47"/>
  <c r="P602" i="47"/>
  <c r="P605" i="47"/>
  <c r="P601" i="47"/>
  <c r="P604" i="47"/>
  <c r="P600" i="47"/>
  <c r="AF605" i="47"/>
  <c r="AF601" i="47"/>
  <c r="AF604" i="47"/>
  <c r="AF600" i="47"/>
  <c r="AF607" i="47"/>
  <c r="AF603" i="47"/>
  <c r="AF606" i="47"/>
  <c r="AF602" i="47"/>
  <c r="T615" i="47"/>
  <c r="T611" i="47"/>
  <c r="T614" i="47"/>
  <c r="T610" i="47"/>
  <c r="T609" i="47"/>
  <c r="T616" i="47"/>
  <c r="T613" i="47"/>
  <c r="T612" i="47"/>
  <c r="H625" i="47"/>
  <c r="H621" i="47"/>
  <c r="H624" i="47"/>
  <c r="H620" i="47"/>
  <c r="H623" i="47"/>
  <c r="H619" i="47"/>
  <c r="H622" i="47"/>
  <c r="H618" i="47"/>
  <c r="X625" i="47"/>
  <c r="X621" i="47"/>
  <c r="X624" i="47"/>
  <c r="X620" i="47"/>
  <c r="X623" i="47"/>
  <c r="X619" i="47"/>
  <c r="X622" i="47"/>
  <c r="X618" i="47"/>
  <c r="L634" i="47"/>
  <c r="L630" i="47"/>
  <c r="L633" i="47"/>
  <c r="L629" i="47"/>
  <c r="L632" i="47"/>
  <c r="L628" i="47"/>
  <c r="L631" i="47"/>
  <c r="L627" i="47"/>
  <c r="AB632" i="47"/>
  <c r="AB628" i="47"/>
  <c r="AB631" i="47"/>
  <c r="AB627" i="47"/>
  <c r="AB634" i="47"/>
  <c r="AB630" i="47"/>
  <c r="AB633" i="47"/>
  <c r="AB629" i="47"/>
  <c r="P643" i="47"/>
  <c r="P639" i="47"/>
  <c r="P642" i="47"/>
  <c r="P638" i="47"/>
  <c r="P641" i="47"/>
  <c r="P637" i="47"/>
  <c r="P640" i="47"/>
  <c r="P636" i="47"/>
  <c r="AF641" i="47"/>
  <c r="AF637" i="47"/>
  <c r="AF640" i="47"/>
  <c r="AF636" i="47"/>
  <c r="AF643" i="47"/>
  <c r="AF639" i="47"/>
  <c r="AF642" i="47"/>
  <c r="AF638" i="47"/>
  <c r="T651" i="47"/>
  <c r="T647" i="47"/>
  <c r="T650" i="47"/>
  <c r="T646" i="47"/>
  <c r="T645" i="47"/>
  <c r="T652" i="47"/>
  <c r="T649" i="47"/>
  <c r="T648" i="47"/>
  <c r="H661" i="47"/>
  <c r="H657" i="47"/>
  <c r="H660" i="47"/>
  <c r="H656" i="47"/>
  <c r="H659" i="47"/>
  <c r="H655" i="47"/>
  <c r="H658" i="47"/>
  <c r="H654" i="47"/>
  <c r="X661" i="47"/>
  <c r="X657" i="47"/>
  <c r="X660" i="47"/>
  <c r="X656" i="47"/>
  <c r="X659" i="47"/>
  <c r="X655" i="47"/>
  <c r="X658" i="47"/>
  <c r="X654" i="47"/>
  <c r="L670" i="47"/>
  <c r="L666" i="47"/>
  <c r="L669" i="47"/>
  <c r="L665" i="47"/>
  <c r="L668" i="47"/>
  <c r="L664" i="47"/>
  <c r="L667" i="47"/>
  <c r="L663" i="47"/>
  <c r="AB668" i="47"/>
  <c r="AB664" i="47"/>
  <c r="AB667" i="47"/>
  <c r="AB663" i="47"/>
  <c r="AB670" i="47"/>
  <c r="AB666" i="47"/>
  <c r="AB669" i="47"/>
  <c r="AB665" i="47"/>
  <c r="Y104" i="47"/>
  <c r="AG140" i="47"/>
  <c r="Q176" i="47"/>
  <c r="AC203" i="47"/>
  <c r="U221" i="47"/>
  <c r="M239" i="47"/>
  <c r="I248" i="47"/>
  <c r="AG248" i="47"/>
  <c r="AC311" i="47"/>
  <c r="Y320" i="47"/>
  <c r="Q392" i="47"/>
  <c r="AG410" i="47"/>
  <c r="U437" i="47"/>
  <c r="M455" i="47"/>
  <c r="I464" i="47"/>
  <c r="AG464" i="47"/>
  <c r="AC473" i="47"/>
  <c r="AC527" i="47"/>
  <c r="Y536" i="47"/>
  <c r="Q608" i="47"/>
  <c r="AG626" i="47"/>
  <c r="U653" i="47"/>
  <c r="M671" i="47"/>
  <c r="AG221" i="47"/>
  <c r="Y455" i="47"/>
  <c r="AC608" i="47"/>
  <c r="I338" i="47"/>
  <c r="I662" i="47"/>
  <c r="AC32" i="47"/>
  <c r="I131" i="47"/>
  <c r="U158" i="47"/>
  <c r="I239" i="47"/>
  <c r="U266" i="47"/>
  <c r="Y635" i="47"/>
  <c r="Q23" i="47"/>
  <c r="I41" i="47"/>
  <c r="Q185" i="47"/>
  <c r="AC212" i="47"/>
  <c r="M248" i="47"/>
  <c r="AG257" i="47"/>
  <c r="U338" i="47"/>
  <c r="Q401" i="47"/>
  <c r="AC428" i="47"/>
  <c r="M464" i="47"/>
  <c r="AG473" i="47"/>
  <c r="U554" i="47"/>
  <c r="Q617" i="47"/>
  <c r="AC644" i="47"/>
  <c r="I167" i="47"/>
  <c r="U194" i="47"/>
  <c r="AG329" i="47"/>
  <c r="AC392" i="47"/>
  <c r="AG653" i="47"/>
  <c r="U14" i="47"/>
  <c r="U95" i="47"/>
  <c r="Q104" i="47"/>
  <c r="I284" i="47"/>
  <c r="AG392" i="47"/>
  <c r="Y410" i="47"/>
  <c r="AC509" i="47"/>
  <c r="M545" i="47"/>
  <c r="M284" i="47"/>
  <c r="U374" i="47"/>
  <c r="U482" i="47"/>
  <c r="U590" i="47"/>
  <c r="I50" i="47"/>
  <c r="U77" i="47"/>
  <c r="M95" i="47"/>
  <c r="I104" i="47"/>
  <c r="AC113" i="47"/>
  <c r="Y230" i="47"/>
  <c r="Q302" i="47"/>
  <c r="U347" i="47"/>
  <c r="M365" i="47"/>
  <c r="I374" i="47"/>
  <c r="Y446" i="47"/>
  <c r="Q518" i="47"/>
  <c r="U563" i="47"/>
  <c r="M581" i="47"/>
  <c r="I590" i="47"/>
  <c r="Y662" i="47"/>
  <c r="M104" i="47"/>
  <c r="AG113" i="47"/>
  <c r="AG545" i="47"/>
  <c r="AG68" i="47"/>
  <c r="Y140" i="47"/>
  <c r="M167" i="47"/>
  <c r="M275" i="47"/>
  <c r="AG338" i="47"/>
  <c r="AG500" i="47"/>
  <c r="Y518" i="47"/>
  <c r="Q536" i="47"/>
  <c r="I554" i="47"/>
  <c r="AC563" i="47"/>
  <c r="Q590" i="47"/>
  <c r="M653" i="47"/>
  <c r="I23" i="47"/>
  <c r="Y95" i="47"/>
  <c r="Y419" i="47"/>
  <c r="M500" i="47"/>
  <c r="Q338" i="47"/>
  <c r="I356" i="47"/>
  <c r="U383" i="47"/>
  <c r="M401" i="47"/>
  <c r="I410" i="47"/>
  <c r="Y482" i="47"/>
  <c r="Q554" i="47"/>
  <c r="U599" i="47"/>
  <c r="M617" i="47"/>
  <c r="I626" i="47"/>
  <c r="AG59" i="47"/>
  <c r="M212" i="47"/>
  <c r="M536" i="47"/>
  <c r="AC662" i="47"/>
  <c r="Q158" i="47"/>
  <c r="AG176" i="47"/>
  <c r="U203" i="47"/>
  <c r="AG284" i="47"/>
  <c r="Q428" i="47"/>
  <c r="U473" i="47"/>
  <c r="Y626" i="47"/>
  <c r="M68" i="47"/>
  <c r="I77" i="47"/>
  <c r="Y203" i="47"/>
  <c r="M392" i="47"/>
  <c r="AG509" i="47"/>
  <c r="AG41" i="47"/>
  <c r="I95" i="47"/>
  <c r="U122" i="47"/>
  <c r="AG149" i="47"/>
  <c r="Y167" i="47"/>
  <c r="Y383" i="47"/>
  <c r="I419" i="47"/>
  <c r="Y599" i="47"/>
  <c r="I635" i="47"/>
  <c r="Y131" i="47"/>
  <c r="I275" i="47"/>
  <c r="M320" i="47"/>
  <c r="Y563" i="47"/>
  <c r="U626" i="47"/>
  <c r="AG122" i="47"/>
  <c r="U149" i="47"/>
  <c r="Q374" i="47"/>
  <c r="I608" i="47"/>
  <c r="AG23" i="47"/>
  <c r="AG77" i="47"/>
  <c r="Q113" i="47"/>
  <c r="Q221" i="47"/>
  <c r="Y527" i="47"/>
  <c r="AG671" i="47"/>
  <c r="AC59" i="47"/>
  <c r="Y122" i="47"/>
  <c r="AG158" i="47"/>
  <c r="Y176" i="47"/>
  <c r="Q248" i="47"/>
  <c r="AG266" i="47"/>
  <c r="AC275" i="47"/>
  <c r="U293" i="47"/>
  <c r="M311" i="47"/>
  <c r="I320" i="47"/>
  <c r="AG320" i="47"/>
  <c r="AC329" i="47"/>
  <c r="AC383" i="47"/>
  <c r="Y392" i="47"/>
  <c r="Q464" i="47"/>
  <c r="AG482" i="47"/>
  <c r="U509" i="47"/>
  <c r="M527" i="47"/>
  <c r="I536" i="47"/>
  <c r="AG536" i="47"/>
  <c r="AC545" i="47"/>
  <c r="AC599" i="47"/>
  <c r="Y608" i="47"/>
  <c r="I59" i="47"/>
  <c r="Q365" i="47"/>
  <c r="I383" i="47"/>
  <c r="M428" i="47"/>
  <c r="U518" i="47"/>
  <c r="M383" i="47"/>
  <c r="Q482" i="47"/>
  <c r="U581" i="47"/>
  <c r="U635" i="47"/>
  <c r="M176" i="47"/>
  <c r="AC248" i="47"/>
  <c r="M608" i="47"/>
  <c r="AI149" i="47"/>
  <c r="AJ145" i="47"/>
  <c r="AI599" i="47"/>
  <c r="AJ595" i="47"/>
  <c r="AI590" i="47"/>
  <c r="AJ584" i="47"/>
  <c r="AI320" i="47"/>
  <c r="AJ315" i="47"/>
  <c r="AI311" i="47"/>
  <c r="AJ309" i="47"/>
  <c r="AI248" i="47"/>
  <c r="AI221" i="47"/>
  <c r="AJ217" i="47"/>
  <c r="AI212" i="47"/>
  <c r="AJ204" i="47"/>
  <c r="AI203" i="47"/>
  <c r="AJ201" i="47"/>
  <c r="AI194" i="47"/>
  <c r="AJ188" i="47"/>
  <c r="AI185" i="47"/>
  <c r="AJ177" i="47"/>
  <c r="AI176" i="47"/>
  <c r="AJ169" i="47"/>
  <c r="AI167" i="47"/>
  <c r="AJ165" i="47"/>
  <c r="AI158" i="47"/>
  <c r="AJ153" i="47"/>
  <c r="AI131" i="47"/>
  <c r="AJ130" i="47"/>
  <c r="AI41" i="47"/>
  <c r="AJ34" i="47"/>
  <c r="AI32" i="47"/>
  <c r="AJ26" i="47"/>
  <c r="AI23" i="47"/>
  <c r="AI14" i="47"/>
  <c r="F51" i="47"/>
  <c r="J6" i="47"/>
  <c r="Z6" i="47"/>
  <c r="F60" i="47"/>
  <c r="V60" i="47"/>
  <c r="R69" i="47"/>
  <c r="R78" i="47"/>
  <c r="J15" i="47"/>
  <c r="Z15" i="47"/>
  <c r="N87" i="47"/>
  <c r="AD87" i="47"/>
  <c r="J96" i="47"/>
  <c r="Z96" i="47"/>
  <c r="F105" i="47"/>
  <c r="V105" i="47"/>
  <c r="R114" i="47"/>
  <c r="N123" i="47"/>
  <c r="AD123" i="47"/>
  <c r="J132" i="47"/>
  <c r="Z132" i="47"/>
  <c r="F141" i="47"/>
  <c r="V141" i="47"/>
  <c r="R150" i="47"/>
  <c r="R159" i="47"/>
  <c r="N168" i="47"/>
  <c r="AD168" i="47"/>
  <c r="J177" i="47"/>
  <c r="Z177" i="47"/>
  <c r="F186" i="47"/>
  <c r="V186" i="47"/>
  <c r="R195" i="47"/>
  <c r="N204" i="47"/>
  <c r="AD204" i="47"/>
  <c r="J213" i="47"/>
  <c r="Z213" i="47"/>
  <c r="F222" i="47"/>
  <c r="V222" i="47"/>
  <c r="R231" i="47"/>
  <c r="R240" i="47"/>
  <c r="N249" i="47"/>
  <c r="AD249" i="47"/>
  <c r="J258" i="47"/>
  <c r="Z258" i="47"/>
  <c r="F267" i="47"/>
  <c r="V267" i="47"/>
  <c r="R276" i="47"/>
  <c r="N285" i="47"/>
  <c r="AD285" i="47"/>
  <c r="J294" i="47"/>
  <c r="Z294" i="47"/>
  <c r="F303" i="47"/>
  <c r="V303" i="47"/>
  <c r="R312" i="47"/>
  <c r="R321" i="47"/>
  <c r="J330" i="47"/>
  <c r="Z330" i="47"/>
  <c r="F339" i="47"/>
  <c r="V339" i="47"/>
  <c r="N348" i="47"/>
  <c r="AD348" i="47"/>
  <c r="J357" i="47"/>
  <c r="Z357" i="47"/>
  <c r="R429" i="47"/>
  <c r="N438" i="47"/>
  <c r="AD438" i="47"/>
  <c r="R465" i="47"/>
  <c r="N474" i="47"/>
  <c r="AD474" i="47"/>
  <c r="N483" i="47"/>
  <c r="AD483" i="47"/>
  <c r="F69" i="47"/>
  <c r="F78" i="47"/>
  <c r="V78" i="47"/>
  <c r="R87" i="47"/>
  <c r="N96" i="47"/>
  <c r="AD96" i="47"/>
  <c r="J105" i="47"/>
  <c r="Z105" i="47"/>
  <c r="F114" i="47"/>
  <c r="V114" i="47"/>
  <c r="R123" i="47"/>
  <c r="N132" i="47"/>
  <c r="AD132" i="47"/>
  <c r="J141" i="47"/>
  <c r="Z141" i="47"/>
  <c r="F150" i="47"/>
  <c r="V150" i="47"/>
  <c r="F159" i="47"/>
  <c r="V159" i="47"/>
  <c r="F24" i="47"/>
  <c r="R168" i="47"/>
  <c r="N177" i="47"/>
  <c r="AD177" i="47"/>
  <c r="J186" i="47"/>
  <c r="Z186" i="47"/>
  <c r="F195" i="47"/>
  <c r="V195" i="47"/>
  <c r="R204" i="47"/>
  <c r="N213" i="47"/>
  <c r="AD213" i="47"/>
  <c r="J222" i="47"/>
  <c r="Z222" i="47"/>
  <c r="F231" i="47"/>
  <c r="V231" i="47"/>
  <c r="F240" i="47"/>
  <c r="V240" i="47"/>
  <c r="F33" i="47"/>
  <c r="R249" i="47"/>
  <c r="N258" i="47"/>
  <c r="AD258" i="47"/>
  <c r="J267" i="47"/>
  <c r="Z267" i="47"/>
  <c r="F276" i="47"/>
  <c r="V276" i="47"/>
  <c r="R285" i="47"/>
  <c r="N294" i="47"/>
  <c r="AD294" i="47"/>
  <c r="J303" i="47"/>
  <c r="Z303" i="47"/>
  <c r="F312" i="47"/>
  <c r="V312" i="47"/>
  <c r="F321" i="47"/>
  <c r="V321" i="47"/>
  <c r="N330" i="47"/>
  <c r="AD330" i="47"/>
  <c r="J339" i="47"/>
  <c r="Z339" i="47"/>
  <c r="R348" i="47"/>
  <c r="N357" i="47"/>
  <c r="AD357" i="47"/>
  <c r="J366" i="47"/>
  <c r="Z366" i="47"/>
  <c r="F375" i="47"/>
  <c r="V375" i="47"/>
  <c r="AI59" i="47"/>
  <c r="AJ53" i="47"/>
  <c r="J492" i="47"/>
  <c r="Z492" i="47"/>
  <c r="F501" i="47"/>
  <c r="V501" i="47"/>
  <c r="J528" i="47"/>
  <c r="Z528" i="47"/>
  <c r="F537" i="47"/>
  <c r="V537" i="47"/>
  <c r="J609" i="47"/>
  <c r="Z609" i="47"/>
  <c r="J60" i="47"/>
  <c r="R6" i="47"/>
  <c r="F42" i="47"/>
  <c r="J69" i="47"/>
  <c r="Z69" i="47"/>
  <c r="J78" i="47"/>
  <c r="Z78" i="47"/>
  <c r="R15" i="47"/>
  <c r="F87" i="47"/>
  <c r="V87" i="47"/>
  <c r="R96" i="47"/>
  <c r="N105" i="47"/>
  <c r="AD105" i="47"/>
  <c r="J114" i="47"/>
  <c r="Z114" i="47"/>
  <c r="F123" i="47"/>
  <c r="V123" i="47"/>
  <c r="R132" i="47"/>
  <c r="N141" i="47"/>
  <c r="AD141" i="47"/>
  <c r="J150" i="47"/>
  <c r="Z150" i="47"/>
  <c r="J159" i="47"/>
  <c r="F168" i="47"/>
  <c r="V168" i="47"/>
  <c r="R177" i="47"/>
  <c r="N186" i="47"/>
  <c r="AD186" i="47"/>
  <c r="J195" i="47"/>
  <c r="Z195" i="47"/>
  <c r="F204" i="47"/>
  <c r="V204" i="47"/>
  <c r="R213" i="47"/>
  <c r="N222" i="47"/>
  <c r="AD222" i="47"/>
  <c r="J231" i="47"/>
  <c r="Z231" i="47"/>
  <c r="J240" i="47"/>
  <c r="Z240" i="47"/>
  <c r="F249" i="47"/>
  <c r="V249" i="47"/>
  <c r="R258" i="47"/>
  <c r="N267" i="47"/>
  <c r="AD267" i="47"/>
  <c r="J276" i="47"/>
  <c r="Z276" i="47"/>
  <c r="F285" i="47"/>
  <c r="V285" i="47"/>
  <c r="R294" i="47"/>
  <c r="N303" i="47"/>
  <c r="AD303" i="47"/>
  <c r="J312" i="47"/>
  <c r="Z312" i="47"/>
  <c r="J321" i="47"/>
  <c r="Z321" i="47"/>
  <c r="AD42" i="47"/>
  <c r="F348" i="47"/>
  <c r="V348" i="47"/>
  <c r="R357" i="47"/>
  <c r="R384" i="47"/>
  <c r="N393" i="47"/>
  <c r="AD393" i="47"/>
  <c r="N402" i="47"/>
  <c r="AD402" i="47"/>
  <c r="R510" i="47"/>
  <c r="N519" i="47"/>
  <c r="AD519" i="47"/>
  <c r="R546" i="47"/>
  <c r="N555" i="47"/>
  <c r="AD555" i="47"/>
  <c r="N564" i="47"/>
  <c r="AD564" i="47"/>
  <c r="N69" i="47"/>
  <c r="F582" i="47"/>
  <c r="V582" i="47"/>
  <c r="N600" i="47"/>
  <c r="AD600" i="47"/>
  <c r="Z60" i="47"/>
  <c r="V69" i="47"/>
  <c r="R60" i="47"/>
  <c r="N78" i="47"/>
  <c r="AD78" i="47"/>
  <c r="N15" i="47"/>
  <c r="AD15" i="47"/>
  <c r="J87" i="47"/>
  <c r="Z87" i="47"/>
  <c r="F96" i="47"/>
  <c r="V96" i="47"/>
  <c r="R105" i="47"/>
  <c r="N114" i="47"/>
  <c r="AD114" i="47"/>
  <c r="J123" i="47"/>
  <c r="Z123" i="47"/>
  <c r="F132" i="47"/>
  <c r="V132" i="47"/>
  <c r="R141" i="47"/>
  <c r="N150" i="47"/>
  <c r="AD150" i="47"/>
  <c r="N159" i="47"/>
  <c r="AD159" i="47"/>
  <c r="AD24" i="47"/>
  <c r="J168" i="47"/>
  <c r="Z168" i="47"/>
  <c r="F177" i="47"/>
  <c r="V177" i="47"/>
  <c r="R186" i="47"/>
  <c r="N195" i="47"/>
  <c r="AD195" i="47"/>
  <c r="J204" i="47"/>
  <c r="Z204" i="47"/>
  <c r="F213" i="47"/>
  <c r="V213" i="47"/>
  <c r="R222" i="47"/>
  <c r="N231" i="47"/>
  <c r="AD231" i="47"/>
  <c r="N240" i="47"/>
  <c r="AD240" i="47"/>
  <c r="AD33" i="47"/>
  <c r="J249" i="47"/>
  <c r="Z249" i="47"/>
  <c r="F258" i="47"/>
  <c r="V258" i="47"/>
  <c r="R267" i="47"/>
  <c r="N276" i="47"/>
  <c r="AD276" i="47"/>
  <c r="J285" i="47"/>
  <c r="Z285" i="47"/>
  <c r="F294" i="47"/>
  <c r="V294" i="47"/>
  <c r="R303" i="47"/>
  <c r="N312" i="47"/>
  <c r="AD312" i="47"/>
  <c r="N321" i="47"/>
  <c r="AD321" i="47"/>
  <c r="F330" i="47"/>
  <c r="V330" i="47"/>
  <c r="R339" i="47"/>
  <c r="AI50" i="47"/>
  <c r="AJ45" i="47"/>
  <c r="AD51" i="47"/>
  <c r="J411" i="47"/>
  <c r="Z411" i="47"/>
  <c r="F420" i="47"/>
  <c r="V420" i="47"/>
  <c r="J447" i="47"/>
  <c r="Z447" i="47"/>
  <c r="F456" i="47"/>
  <c r="V456" i="47"/>
  <c r="AI68" i="47"/>
  <c r="AJ64" i="47"/>
  <c r="AD69" i="47"/>
  <c r="J573" i="47"/>
  <c r="Z573" i="47"/>
  <c r="R591" i="47"/>
  <c r="R330" i="47"/>
  <c r="N339" i="47"/>
  <c r="AD339" i="47"/>
  <c r="J348" i="47"/>
  <c r="Z348" i="47"/>
  <c r="F357" i="47"/>
  <c r="V357" i="47"/>
  <c r="R366" i="47"/>
  <c r="N375" i="47"/>
  <c r="AD375" i="47"/>
  <c r="J384" i="47"/>
  <c r="Z384" i="47"/>
  <c r="F393" i="47"/>
  <c r="V393" i="47"/>
  <c r="F402" i="47"/>
  <c r="V402" i="47"/>
  <c r="R411" i="47"/>
  <c r="N420" i="47"/>
  <c r="AD420" i="47"/>
  <c r="J429" i="47"/>
  <c r="Z429" i="47"/>
  <c r="F438" i="47"/>
  <c r="V438" i="47"/>
  <c r="R447" i="47"/>
  <c r="N456" i="47"/>
  <c r="AD456" i="47"/>
  <c r="J465" i="47"/>
  <c r="Z465" i="47"/>
  <c r="F474" i="47"/>
  <c r="V474" i="47"/>
  <c r="F483" i="47"/>
  <c r="V483" i="47"/>
  <c r="R492" i="47"/>
  <c r="N501" i="47"/>
  <c r="AD501" i="47"/>
  <c r="J510" i="47"/>
  <c r="Z510" i="47"/>
  <c r="F519" i="47"/>
  <c r="V519" i="47"/>
  <c r="R528" i="47"/>
  <c r="N537" i="47"/>
  <c r="AD537" i="47"/>
  <c r="J546" i="47"/>
  <c r="Z546" i="47"/>
  <c r="F555" i="47"/>
  <c r="V555" i="47"/>
  <c r="F564" i="47"/>
  <c r="V564" i="47"/>
  <c r="R573" i="47"/>
  <c r="N582" i="47"/>
  <c r="AD582" i="47"/>
  <c r="J591" i="47"/>
  <c r="Z591" i="47"/>
  <c r="F600" i="47"/>
  <c r="V600" i="47"/>
  <c r="R609" i="47"/>
  <c r="N618" i="47"/>
  <c r="AD618" i="47"/>
  <c r="J627" i="47"/>
  <c r="Z627" i="47"/>
  <c r="F636" i="47"/>
  <c r="V636" i="47"/>
  <c r="F645" i="47"/>
  <c r="V645" i="47"/>
  <c r="R654" i="47"/>
  <c r="N663" i="47"/>
  <c r="AD663" i="47"/>
  <c r="F366" i="47"/>
  <c r="V366" i="47"/>
  <c r="R375" i="47"/>
  <c r="N384" i="47"/>
  <c r="AD384" i="47"/>
  <c r="J393" i="47"/>
  <c r="Z393" i="47"/>
  <c r="J402" i="47"/>
  <c r="Z402" i="47"/>
  <c r="F411" i="47"/>
  <c r="V411" i="47"/>
  <c r="R420" i="47"/>
  <c r="N429" i="47"/>
  <c r="AD429" i="47"/>
  <c r="J438" i="47"/>
  <c r="Z438" i="47"/>
  <c r="F447" i="47"/>
  <c r="V447" i="47"/>
  <c r="R456" i="47"/>
  <c r="N465" i="47"/>
  <c r="AD465" i="47"/>
  <c r="J474" i="47"/>
  <c r="Z474" i="47"/>
  <c r="J483" i="47"/>
  <c r="Z483" i="47"/>
  <c r="F492" i="47"/>
  <c r="V492" i="47"/>
  <c r="R501" i="47"/>
  <c r="N510" i="47"/>
  <c r="AD510" i="47"/>
  <c r="J519" i="47"/>
  <c r="Z519" i="47"/>
  <c r="F528" i="47"/>
  <c r="V528" i="47"/>
  <c r="R537" i="47"/>
  <c r="N546" i="47"/>
  <c r="AD546" i="47"/>
  <c r="J555" i="47"/>
  <c r="Z555" i="47"/>
  <c r="J564" i="47"/>
  <c r="Z564" i="47"/>
  <c r="F573" i="47"/>
  <c r="V573" i="47"/>
  <c r="R582" i="47"/>
  <c r="N591" i="47"/>
  <c r="AD591" i="47"/>
  <c r="J600" i="47"/>
  <c r="Z600" i="47"/>
  <c r="F609" i="47"/>
  <c r="V609" i="47"/>
  <c r="R618" i="47"/>
  <c r="N627" i="47"/>
  <c r="AD627" i="47"/>
  <c r="J636" i="47"/>
  <c r="Z636" i="47"/>
  <c r="J645" i="47"/>
  <c r="Z645" i="47"/>
  <c r="F654" i="47"/>
  <c r="V654" i="47"/>
  <c r="R663" i="47"/>
  <c r="F618" i="47"/>
  <c r="V618" i="47"/>
  <c r="R627" i="47"/>
  <c r="N636" i="47"/>
  <c r="AD636" i="47"/>
  <c r="AI77" i="47"/>
  <c r="AJ75" i="47"/>
  <c r="N645" i="47"/>
  <c r="AD645" i="47"/>
  <c r="J654" i="47"/>
  <c r="Z654" i="47"/>
  <c r="F663" i="47"/>
  <c r="V663" i="47"/>
  <c r="AI86" i="47"/>
  <c r="AJ80" i="47"/>
  <c r="AI95" i="47"/>
  <c r="AJ91" i="47"/>
  <c r="AI104" i="47"/>
  <c r="AJ103" i="47"/>
  <c r="AI113" i="47"/>
  <c r="AJ109" i="47"/>
  <c r="AI122" i="47"/>
  <c r="AJ120" i="47"/>
  <c r="N366" i="47"/>
  <c r="AD366" i="47"/>
  <c r="J375" i="47"/>
  <c r="Z375" i="47"/>
  <c r="F384" i="47"/>
  <c r="V384" i="47"/>
  <c r="R393" i="47"/>
  <c r="R402" i="47"/>
  <c r="N411" i="47"/>
  <c r="AD411" i="47"/>
  <c r="J420" i="47"/>
  <c r="Z420" i="47"/>
  <c r="F429" i="47"/>
  <c r="V429" i="47"/>
  <c r="R438" i="47"/>
  <c r="N447" i="47"/>
  <c r="AD447" i="47"/>
  <c r="J456" i="47"/>
  <c r="Z456" i="47"/>
  <c r="F465" i="47"/>
  <c r="V465" i="47"/>
  <c r="R474" i="47"/>
  <c r="R483" i="47"/>
  <c r="N492" i="47"/>
  <c r="AD492" i="47"/>
  <c r="J501" i="47"/>
  <c r="Z501" i="47"/>
  <c r="F510" i="47"/>
  <c r="V510" i="47"/>
  <c r="R519" i="47"/>
  <c r="N528" i="47"/>
  <c r="AD528" i="47"/>
  <c r="J537" i="47"/>
  <c r="Z537" i="47"/>
  <c r="F546" i="47"/>
  <c r="V546" i="47"/>
  <c r="R555" i="47"/>
  <c r="R564" i="47"/>
  <c r="N573" i="47"/>
  <c r="AD573" i="47"/>
  <c r="J582" i="47"/>
  <c r="Z582" i="47"/>
  <c r="F591" i="47"/>
  <c r="V591" i="47"/>
  <c r="R600" i="47"/>
  <c r="N609" i="47"/>
  <c r="AD609" i="47"/>
  <c r="J618" i="47"/>
  <c r="Z618" i="47"/>
  <c r="F627" i="47"/>
  <c r="V627" i="47"/>
  <c r="R636" i="47"/>
  <c r="R645" i="47"/>
  <c r="N654" i="47"/>
  <c r="AD654" i="47"/>
  <c r="J663" i="47"/>
  <c r="Z663" i="47"/>
  <c r="AI140" i="47"/>
  <c r="AJ135" i="47"/>
  <c r="AI230" i="47"/>
  <c r="AJ224" i="47"/>
  <c r="AI239" i="47"/>
  <c r="AI257" i="47"/>
  <c r="AJ249" i="47"/>
  <c r="AI266" i="47"/>
  <c r="AJ260" i="47"/>
  <c r="AI419" i="47"/>
  <c r="AJ417" i="47"/>
  <c r="AI410" i="47"/>
  <c r="AJ408" i="47"/>
  <c r="AI275" i="47"/>
  <c r="AJ269" i="47"/>
  <c r="AI284" i="47"/>
  <c r="AJ276" i="47"/>
  <c r="AI293" i="47"/>
  <c r="AJ291" i="47"/>
  <c r="AI302" i="47"/>
  <c r="AJ295" i="47"/>
  <c r="AI329" i="47"/>
  <c r="AJ325" i="47"/>
  <c r="AI338" i="47"/>
  <c r="AJ331" i="47"/>
  <c r="AI347" i="47"/>
  <c r="AJ341" i="47"/>
  <c r="AI356" i="47"/>
  <c r="AJ351" i="47"/>
  <c r="AI365" i="47"/>
  <c r="AJ357" i="47"/>
  <c r="AI374" i="47"/>
  <c r="AJ369" i="47"/>
  <c r="AI383" i="47"/>
  <c r="AJ382" i="47"/>
  <c r="AI392" i="47"/>
  <c r="AJ384" i="47"/>
  <c r="AI401" i="47"/>
  <c r="AJ393" i="47"/>
  <c r="AI482" i="47"/>
  <c r="AJ475" i="47"/>
  <c r="AI491" i="47"/>
  <c r="AJ487" i="47"/>
  <c r="AI527" i="47"/>
  <c r="AJ523" i="47"/>
  <c r="AI536" i="47"/>
  <c r="AJ528" i="47"/>
  <c r="AI428" i="47"/>
  <c r="AJ427" i="47"/>
  <c r="AI437" i="47"/>
  <c r="AJ435" i="47"/>
  <c r="AI446" i="47"/>
  <c r="AJ439" i="47"/>
  <c r="AI455" i="47"/>
  <c r="AJ451" i="47"/>
  <c r="AI464" i="47"/>
  <c r="AJ463" i="47"/>
  <c r="AI572" i="47"/>
  <c r="AJ571" i="47"/>
  <c r="AI473" i="47"/>
  <c r="AJ471" i="47"/>
  <c r="AI509" i="47"/>
  <c r="AJ507" i="47"/>
  <c r="AI554" i="47"/>
  <c r="AJ551" i="47"/>
  <c r="AI500" i="47"/>
  <c r="AJ499" i="47"/>
  <c r="AI518" i="47"/>
  <c r="AJ512" i="47"/>
  <c r="AI581" i="47"/>
  <c r="AJ579" i="47"/>
  <c r="AI545" i="47"/>
  <c r="AJ541" i="47"/>
  <c r="AI563" i="47"/>
  <c r="AJ561" i="47"/>
  <c r="AI608" i="47"/>
  <c r="AJ600" i="47"/>
  <c r="AI626" i="47"/>
  <c r="AJ620" i="47"/>
  <c r="AI644" i="47"/>
  <c r="AJ636" i="47"/>
  <c r="AI617" i="47"/>
  <c r="AJ615" i="47"/>
  <c r="AI635" i="47"/>
  <c r="AJ631" i="47"/>
  <c r="AI653" i="47"/>
  <c r="AJ645" i="47"/>
  <c r="AI662" i="47"/>
  <c r="AJ655" i="47"/>
  <c r="AI671" i="47"/>
  <c r="AJ667" i="47"/>
  <c r="AJ244" i="47"/>
  <c r="AJ16" i="47"/>
  <c r="AJ606" i="47"/>
  <c r="AJ442" i="47"/>
  <c r="AJ396" i="47"/>
  <c r="AJ354" i="47"/>
  <c r="AJ312" i="47"/>
  <c r="AJ298" i="47"/>
  <c r="AJ236" i="47"/>
  <c r="AJ67" i="47"/>
  <c r="AJ35" i="47"/>
  <c r="AJ648" i="47"/>
  <c r="AJ586" i="47"/>
  <c r="AJ520" i="47"/>
  <c r="AJ484" i="47"/>
  <c r="AJ432" i="47"/>
  <c r="AJ390" i="47"/>
  <c r="AJ340" i="47"/>
  <c r="AJ288" i="47"/>
  <c r="AJ210" i="47"/>
  <c r="AJ118" i="47"/>
  <c r="AJ33" i="47"/>
  <c r="AJ218" i="47"/>
  <c r="AJ663" i="47"/>
  <c r="AJ519" i="47"/>
  <c r="AJ411" i="47"/>
  <c r="AJ179" i="47"/>
  <c r="AJ216" i="47"/>
  <c r="AJ124" i="47"/>
  <c r="AJ555" i="47"/>
  <c r="AJ431" i="47"/>
  <c r="AJ215" i="47"/>
  <c r="AJ628" i="47"/>
  <c r="AJ576" i="47"/>
  <c r="AJ514" i="47"/>
  <c r="AJ468" i="47"/>
  <c r="AJ412" i="47"/>
  <c r="AJ376" i="47"/>
  <c r="AJ324" i="47"/>
  <c r="AJ180" i="47"/>
  <c r="AJ108" i="47"/>
  <c r="AJ404" i="47"/>
  <c r="AJ172" i="47"/>
  <c r="AJ627" i="47"/>
  <c r="AJ483" i="47"/>
  <c r="AJ375" i="47"/>
  <c r="AJ123" i="47"/>
  <c r="AJ664" i="47"/>
  <c r="AJ556" i="47"/>
  <c r="AJ498" i="47"/>
  <c r="AJ612" i="47"/>
  <c r="AJ570" i="47"/>
  <c r="AJ504" i="47"/>
  <c r="AJ448" i="47"/>
  <c r="AJ406" i="47"/>
  <c r="AJ360" i="47"/>
  <c r="AJ318" i="47"/>
  <c r="AJ226" i="47"/>
  <c r="AJ174" i="47"/>
  <c r="AJ82" i="47"/>
  <c r="AJ346" i="47"/>
  <c r="AJ106" i="47"/>
  <c r="AJ669" i="47"/>
  <c r="AJ611" i="47"/>
  <c r="AJ467" i="47"/>
  <c r="AJ339" i="47"/>
  <c r="AJ40" i="47"/>
  <c r="AJ316" i="47"/>
  <c r="AJ658" i="47"/>
  <c r="AJ478" i="47"/>
  <c r="AJ102" i="47"/>
  <c r="AJ47" i="47"/>
  <c r="AJ87" i="47"/>
  <c r="AJ274" i="47"/>
  <c r="AJ178" i="47"/>
  <c r="AJ126" i="47"/>
  <c r="AJ61" i="47"/>
  <c r="AJ29" i="47"/>
  <c r="AJ670" i="47"/>
  <c r="AJ650" i="47"/>
  <c r="AJ634" i="47"/>
  <c r="AJ614" i="47"/>
  <c r="AJ598" i="47"/>
  <c r="AJ578" i="47"/>
  <c r="AJ562" i="47"/>
  <c r="AJ542" i="47"/>
  <c r="AJ526" i="47"/>
  <c r="AJ506" i="47"/>
  <c r="AJ490" i="47"/>
  <c r="AJ470" i="47"/>
  <c r="AJ454" i="47"/>
  <c r="AJ434" i="47"/>
  <c r="AJ418" i="47"/>
  <c r="AJ394" i="47"/>
  <c r="AJ378" i="47"/>
  <c r="AJ342" i="47"/>
  <c r="AJ296" i="47"/>
  <c r="AJ214" i="47"/>
  <c r="AJ162" i="47"/>
  <c r="AJ116" i="47"/>
  <c r="AJ71" i="47"/>
  <c r="AJ495" i="47"/>
  <c r="AJ407" i="47"/>
  <c r="AJ387" i="47"/>
  <c r="AJ371" i="47"/>
  <c r="AJ355" i="47"/>
  <c r="AJ321" i="47"/>
  <c r="AJ299" i="47"/>
  <c r="AJ283" i="47"/>
  <c r="AJ125" i="47"/>
  <c r="AJ60" i="47"/>
  <c r="AJ38" i="47"/>
  <c r="AJ607" i="47"/>
  <c r="AJ597" i="47"/>
  <c r="AJ587" i="47"/>
  <c r="AJ577" i="47"/>
  <c r="AJ567" i="47"/>
  <c r="AJ557" i="47"/>
  <c r="AJ547" i="47"/>
  <c r="AJ537" i="47"/>
  <c r="AJ479" i="47"/>
  <c r="AJ433" i="47"/>
  <c r="AJ391" i="47"/>
  <c r="AJ367" i="47"/>
  <c r="AJ345" i="47"/>
  <c r="AJ319" i="47"/>
  <c r="AJ285" i="47"/>
  <c r="AJ263" i="47"/>
  <c r="AJ213" i="47"/>
  <c r="AJ175" i="47"/>
  <c r="AJ151" i="47"/>
  <c r="AJ129" i="47"/>
  <c r="AJ83" i="47"/>
  <c r="AJ58" i="47"/>
  <c r="AJ28" i="47"/>
  <c r="AJ592" i="47"/>
  <c r="AJ540" i="47"/>
  <c r="AJ242" i="47"/>
  <c r="AJ190" i="47"/>
  <c r="AJ138" i="47"/>
  <c r="AJ306" i="47"/>
  <c r="AJ166" i="47"/>
  <c r="AJ575" i="47"/>
  <c r="AJ539" i="47"/>
  <c r="AJ503" i="47"/>
  <c r="AJ447" i="47"/>
  <c r="AJ395" i="47"/>
  <c r="AJ359" i="47"/>
  <c r="AJ323" i="47"/>
  <c r="AJ287" i="47"/>
  <c r="AJ267" i="47"/>
  <c r="AJ251" i="47"/>
  <c r="AJ195" i="47"/>
  <c r="AJ159" i="47"/>
  <c r="AJ143" i="47"/>
  <c r="AJ107" i="47"/>
  <c r="AJ76" i="47"/>
  <c r="AJ56" i="47"/>
  <c r="AJ654" i="47"/>
  <c r="AJ638" i="47"/>
  <c r="AJ618" i="47"/>
  <c r="AJ602" i="47"/>
  <c r="AJ582" i="47"/>
  <c r="AJ566" i="47"/>
  <c r="AJ546" i="47"/>
  <c r="AJ530" i="47"/>
  <c r="AJ510" i="47"/>
  <c r="AJ494" i="47"/>
  <c r="AJ474" i="47"/>
  <c r="AJ458" i="47"/>
  <c r="AJ438" i="47"/>
  <c r="AJ422" i="47"/>
  <c r="AJ402" i="47"/>
  <c r="AJ386" i="47"/>
  <c r="AJ366" i="47"/>
  <c r="AJ350" i="47"/>
  <c r="AJ330" i="47"/>
  <c r="AJ314" i="47"/>
  <c r="AJ294" i="47"/>
  <c r="AJ278" i="47"/>
  <c r="AJ258" i="47"/>
  <c r="AJ222" i="47"/>
  <c r="AJ206" i="47"/>
  <c r="AJ186" i="47"/>
  <c r="AJ170" i="47"/>
  <c r="AJ150" i="47"/>
  <c r="AJ134" i="47"/>
  <c r="AJ114" i="47"/>
  <c r="AJ98" i="47"/>
  <c r="AJ79" i="47"/>
  <c r="AJ63" i="47"/>
  <c r="AJ43" i="47"/>
  <c r="AJ27" i="47"/>
  <c r="AJ13" i="47"/>
  <c r="AJ7" i="47"/>
  <c r="AJ368" i="47"/>
  <c r="AJ332" i="47"/>
  <c r="AJ270" i="47"/>
  <c r="AJ238" i="47"/>
  <c r="AJ208" i="47"/>
  <c r="AJ156" i="47"/>
  <c r="AJ100" i="47"/>
  <c r="AJ661" i="47"/>
  <c r="AJ641" i="47"/>
  <c r="AJ625" i="47"/>
  <c r="AJ605" i="47"/>
  <c r="AJ589" i="47"/>
  <c r="AJ569" i="47"/>
  <c r="AJ553" i="47"/>
  <c r="AJ533" i="47"/>
  <c r="AJ517" i="47"/>
  <c r="AJ497" i="47"/>
  <c r="AJ481" i="47"/>
  <c r="AJ461" i="47"/>
  <c r="AJ445" i="47"/>
  <c r="AJ425" i="47"/>
  <c r="AJ409" i="47"/>
  <c r="AJ389" i="47"/>
  <c r="AJ373" i="47"/>
  <c r="AJ353" i="47"/>
  <c r="AJ337" i="47"/>
  <c r="AJ317" i="47"/>
  <c r="AJ307" i="47"/>
  <c r="AJ301" i="47"/>
  <c r="AJ281" i="47"/>
  <c r="AJ265" i="47"/>
  <c r="AJ241" i="47"/>
  <c r="AJ235" i="47"/>
  <c r="AJ229" i="47"/>
  <c r="AJ209" i="47"/>
  <c r="AJ193" i="47"/>
  <c r="AJ173" i="47"/>
  <c r="AJ157" i="47"/>
  <c r="AJ137" i="47"/>
  <c r="AJ121" i="47"/>
  <c r="AJ101" i="47"/>
  <c r="AJ85" i="47"/>
  <c r="AJ72" i="47"/>
  <c r="AJ52" i="47"/>
  <c r="AJ36" i="47"/>
  <c r="AJ6" i="47"/>
  <c r="AJ310" i="47"/>
  <c r="AJ264" i="47"/>
  <c r="AJ228" i="47"/>
  <c r="AJ168" i="47"/>
  <c r="AJ110" i="47"/>
  <c r="AJ55" i="47"/>
  <c r="AJ25" i="47"/>
  <c r="AJ666" i="47"/>
  <c r="AJ646" i="47"/>
  <c r="AJ630" i="47"/>
  <c r="AJ610" i="47"/>
  <c r="AJ594" i="47"/>
  <c r="AJ574" i="47"/>
  <c r="AJ558" i="47"/>
  <c r="AJ538" i="47"/>
  <c r="AJ522" i="47"/>
  <c r="AJ502" i="47"/>
  <c r="AJ486" i="47"/>
  <c r="AJ466" i="47"/>
  <c r="AJ450" i="47"/>
  <c r="AJ430" i="47"/>
  <c r="AJ414" i="47"/>
  <c r="AJ388" i="47"/>
  <c r="AJ372" i="47"/>
  <c r="AJ336" i="47"/>
  <c r="AJ286" i="47"/>
  <c r="AJ202" i="47"/>
  <c r="AJ152" i="47"/>
  <c r="AJ96" i="47"/>
  <c r="AJ65" i="47"/>
  <c r="AJ15" i="47"/>
  <c r="AJ665" i="47"/>
  <c r="AJ485" i="47"/>
  <c r="AJ469" i="47"/>
  <c r="AJ453" i="47"/>
  <c r="AJ335" i="47"/>
  <c r="AJ259" i="47"/>
  <c r="AJ227" i="47"/>
  <c r="AJ207" i="47"/>
  <c r="AJ187" i="47"/>
  <c r="AJ171" i="47"/>
  <c r="AJ155" i="47"/>
  <c r="AJ139" i="47"/>
  <c r="AJ105" i="47"/>
  <c r="AJ89" i="47"/>
  <c r="AJ74" i="47"/>
  <c r="AJ54" i="47"/>
  <c r="AJ643" i="47"/>
  <c r="AJ633" i="47"/>
  <c r="AJ623" i="47"/>
  <c r="AJ613" i="47"/>
  <c r="AJ603" i="47"/>
  <c r="AJ593" i="47"/>
  <c r="AJ583" i="47"/>
  <c r="AJ573" i="47"/>
  <c r="AJ525" i="47"/>
  <c r="AJ515" i="47"/>
  <c r="AJ505" i="47"/>
  <c r="AJ449" i="47"/>
  <c r="AJ403" i="47"/>
  <c r="AJ361" i="47"/>
  <c r="AJ279" i="47"/>
  <c r="AJ211" i="47"/>
  <c r="AJ191" i="47"/>
  <c r="AJ99" i="47"/>
  <c r="AJ8" i="47"/>
  <c r="AJ642" i="47"/>
  <c r="AJ622" i="47"/>
  <c r="AJ550" i="47"/>
  <c r="AJ534" i="47"/>
  <c r="AJ462" i="47"/>
  <c r="AJ426" i="47"/>
  <c r="AJ370" i="47"/>
  <c r="AJ334" i="47"/>
  <c r="AJ308" i="47"/>
  <c r="AJ282" i="47"/>
  <c r="AJ262" i="47"/>
  <c r="AJ154" i="47"/>
  <c r="AJ31" i="47"/>
  <c r="AJ21" i="47"/>
  <c r="AJ280" i="47"/>
  <c r="AJ647" i="47"/>
  <c r="AJ591" i="47"/>
  <c r="AJ668" i="47"/>
  <c r="AJ652" i="47"/>
  <c r="AJ632" i="47"/>
  <c r="AJ616" i="47"/>
  <c r="AJ596" i="47"/>
  <c r="AJ580" i="47"/>
  <c r="AJ560" i="47"/>
  <c r="AJ544" i="47"/>
  <c r="AJ524" i="47"/>
  <c r="AJ508" i="47"/>
  <c r="AJ488" i="47"/>
  <c r="AJ472" i="47"/>
  <c r="AJ452" i="47"/>
  <c r="AJ436" i="47"/>
  <c r="AJ416" i="47"/>
  <c r="AJ400" i="47"/>
  <c r="AJ380" i="47"/>
  <c r="AJ364" i="47"/>
  <c r="AJ344" i="47"/>
  <c r="AJ328" i="47"/>
  <c r="AJ304" i="47"/>
  <c r="AJ292" i="47"/>
  <c r="AJ272" i="47"/>
  <c r="AJ256" i="47"/>
  <c r="AJ246" i="47"/>
  <c r="AJ232" i="47"/>
  <c r="AJ220" i="47"/>
  <c r="AJ200" i="47"/>
  <c r="AJ184" i="47"/>
  <c r="AJ164" i="47"/>
  <c r="AJ148" i="47"/>
  <c r="AJ128" i="47"/>
  <c r="AJ112" i="47"/>
  <c r="AJ92" i="47"/>
  <c r="AJ73" i="47"/>
  <c r="AJ57" i="47"/>
  <c r="AJ37" i="47"/>
  <c r="AJ17" i="47"/>
  <c r="AJ358" i="47"/>
  <c r="AJ326" i="47"/>
  <c r="AJ300" i="47"/>
  <c r="AJ250" i="47"/>
  <c r="AJ198" i="47"/>
  <c r="AJ142" i="47"/>
  <c r="AJ90" i="47"/>
  <c r="AJ19" i="47"/>
  <c r="AJ657" i="47"/>
  <c r="AJ637" i="47"/>
  <c r="AJ621" i="47"/>
  <c r="AJ601" i="47"/>
  <c r="AJ585" i="47"/>
  <c r="AJ565" i="47"/>
  <c r="AJ549" i="47"/>
  <c r="AJ529" i="47"/>
  <c r="AJ513" i="47"/>
  <c r="AJ493" i="47"/>
  <c r="AJ477" i="47"/>
  <c r="AJ457" i="47"/>
  <c r="AJ441" i="47"/>
  <c r="AJ421" i="47"/>
  <c r="AJ405" i="47"/>
  <c r="AJ385" i="47"/>
  <c r="AJ349" i="47"/>
  <c r="AJ333" i="47"/>
  <c r="AJ313" i="47"/>
  <c r="AJ297" i="47"/>
  <c r="AJ277" i="47"/>
  <c r="AJ261" i="47"/>
  <c r="AJ225" i="47"/>
  <c r="AJ205" i="47"/>
  <c r="AJ189" i="47"/>
  <c r="AJ133" i="47"/>
  <c r="AJ117" i="47"/>
  <c r="AJ97" i="47"/>
  <c r="AJ81" i="47"/>
  <c r="AJ66" i="47"/>
  <c r="AJ46" i="47"/>
  <c r="AJ30" i="47"/>
  <c r="AJ20" i="47"/>
  <c r="AJ254" i="47"/>
  <c r="AJ146" i="47"/>
  <c r="AJ94" i="47"/>
  <c r="AJ49" i="47"/>
  <c r="AJ660" i="47"/>
  <c r="AJ640" i="47"/>
  <c r="AJ624" i="47"/>
  <c r="AJ604" i="47"/>
  <c r="AJ588" i="47"/>
  <c r="AJ568" i="47"/>
  <c r="AJ552" i="47"/>
  <c r="AJ532" i="47"/>
  <c r="AJ516" i="47"/>
  <c r="AJ496" i="47"/>
  <c r="AJ480" i="47"/>
  <c r="AJ460" i="47"/>
  <c r="AJ444" i="47"/>
  <c r="AJ424" i="47"/>
  <c r="AJ362" i="47"/>
  <c r="AJ322" i="47"/>
  <c r="AJ234" i="47"/>
  <c r="AJ192" i="47"/>
  <c r="AJ136" i="47"/>
  <c r="AJ51" i="47"/>
  <c r="AJ535" i="47"/>
  <c r="AJ429" i="47"/>
  <c r="AJ413" i="47"/>
  <c r="AJ397" i="47"/>
  <c r="AJ377" i="47"/>
  <c r="AJ289" i="47"/>
  <c r="AJ273" i="47"/>
  <c r="AJ243" i="47"/>
  <c r="AJ237" i="47"/>
  <c r="AJ119" i="47"/>
  <c r="AJ48" i="47"/>
  <c r="AJ24" i="47"/>
  <c r="AJ659" i="47"/>
  <c r="AJ649" i="47"/>
  <c r="AJ639" i="47"/>
  <c r="AJ629" i="47"/>
  <c r="AJ619" i="47"/>
  <c r="AJ609" i="47"/>
  <c r="AJ531" i="47"/>
  <c r="AJ521" i="47"/>
  <c r="AJ511" i="47"/>
  <c r="AJ501" i="47"/>
  <c r="AJ489" i="47"/>
  <c r="AJ465" i="47"/>
  <c r="AJ423" i="47"/>
  <c r="AJ381" i="47"/>
  <c r="AJ253" i="47"/>
  <c r="AJ223" i="47"/>
  <c r="AJ161" i="47"/>
  <c r="AJ141" i="47"/>
  <c r="AJ115" i="47"/>
  <c r="AJ93" i="47"/>
  <c r="AJ70" i="47"/>
  <c r="AJ44" i="47"/>
  <c r="AJ268" i="47"/>
  <c r="AJ252" i="47"/>
  <c r="AJ196" i="47"/>
  <c r="AJ160" i="47"/>
  <c r="AJ144" i="47"/>
  <c r="AJ88" i="47"/>
  <c r="AJ69" i="47"/>
  <c r="AJ11" i="47"/>
  <c r="AJ348" i="47"/>
  <c r="AJ290" i="47"/>
  <c r="AJ651" i="47"/>
  <c r="AJ559" i="47"/>
  <c r="AJ543" i="47"/>
  <c r="AJ415" i="47"/>
  <c r="AJ399" i="47"/>
  <c r="AJ379" i="47"/>
  <c r="AJ363" i="47"/>
  <c r="AJ343" i="47"/>
  <c r="AJ327" i="47"/>
  <c r="AJ303" i="47"/>
  <c r="AJ271" i="47"/>
  <c r="AJ255" i="47"/>
  <c r="AJ245" i="47"/>
  <c r="AJ231" i="47"/>
  <c r="AJ219" i="47"/>
  <c r="AJ199" i="47"/>
  <c r="AJ183" i="47"/>
  <c r="AJ163" i="47"/>
  <c r="AJ147" i="47"/>
  <c r="AJ127" i="47"/>
  <c r="AJ111" i="47"/>
  <c r="AJ78" i="47"/>
  <c r="AJ62" i="47"/>
  <c r="AJ42" i="47"/>
  <c r="AJ10" i="47"/>
  <c r="AJ240" i="47"/>
  <c r="AJ132" i="47"/>
  <c r="AJ84" i="47"/>
  <c r="AJ39" i="47"/>
  <c r="AJ656" i="47"/>
  <c r="AJ564" i="47"/>
  <c r="AJ548" i="47"/>
  <c r="AJ492" i="47"/>
  <c r="AJ476" i="47"/>
  <c r="AJ456" i="47"/>
  <c r="AJ440" i="47"/>
  <c r="AJ420" i="47"/>
  <c r="AJ398" i="47"/>
  <c r="AJ352" i="47"/>
  <c r="AJ182" i="47"/>
  <c r="AJ9" i="47"/>
  <c r="AJ459" i="47"/>
  <c r="AJ443" i="47"/>
  <c r="AJ197" i="47"/>
  <c r="AJ181" i="47"/>
  <c r="AJ22" i="47"/>
  <c r="AJ305" i="47"/>
  <c r="AJ247" i="47"/>
  <c r="AJ233" i="47"/>
  <c r="AJ18" i="47"/>
  <c r="AJ12" i="47"/>
  <c r="AT78" i="33"/>
  <c r="AT77" i="33"/>
  <c r="AT76" i="33"/>
  <c r="AT75" i="33"/>
  <c r="AT74" i="33"/>
  <c r="AT73" i="33"/>
  <c r="AT72" i="33"/>
  <c r="AT71" i="33"/>
  <c r="AT70" i="33"/>
  <c r="AT69" i="33"/>
  <c r="AT68" i="33"/>
  <c r="AT67" i="33"/>
  <c r="AT66" i="33"/>
  <c r="AT65" i="33"/>
  <c r="AT64" i="33"/>
  <c r="AT63" i="33"/>
  <c r="AT62" i="33"/>
  <c r="AT61" i="33"/>
  <c r="AT60" i="33"/>
  <c r="AT59" i="33"/>
  <c r="AT58" i="33"/>
  <c r="AT57" i="33"/>
  <c r="AT56" i="33"/>
  <c r="AT55" i="33"/>
  <c r="AT54" i="33"/>
  <c r="AT53" i="33"/>
  <c r="AT52" i="33"/>
  <c r="AT51" i="33"/>
  <c r="AT50" i="33"/>
  <c r="AT49" i="33"/>
  <c r="AT48" i="33"/>
  <c r="AT47" i="33"/>
  <c r="AT46" i="33"/>
  <c r="AT45" i="33"/>
  <c r="AT44" i="33"/>
  <c r="AT43" i="33"/>
  <c r="AT42" i="33"/>
  <c r="AT41" i="33"/>
  <c r="AT40" i="33"/>
  <c r="AT39" i="33"/>
  <c r="AT38" i="33"/>
  <c r="AT37" i="33"/>
  <c r="AT36" i="33"/>
  <c r="AT35" i="33"/>
  <c r="AT34" i="33"/>
  <c r="AT33" i="33"/>
  <c r="AT32" i="33"/>
  <c r="AT31" i="33"/>
  <c r="AT30" i="33"/>
  <c r="AT29" i="33"/>
  <c r="AT28" i="33"/>
  <c r="AT27" i="33"/>
  <c r="AT26" i="33"/>
  <c r="AT25" i="33"/>
  <c r="AT24" i="33"/>
  <c r="AT23" i="33"/>
  <c r="AT22" i="33"/>
  <c r="AT21" i="33"/>
  <c r="AT20" i="33"/>
  <c r="AT19" i="33"/>
  <c r="AT18" i="33"/>
  <c r="AT17" i="33"/>
  <c r="AT16" i="33"/>
  <c r="AT15" i="33"/>
  <c r="AT14" i="33"/>
  <c r="AT13" i="33"/>
  <c r="AT12" i="33"/>
  <c r="AT11" i="33"/>
  <c r="AT10" i="33"/>
  <c r="AT9" i="33"/>
  <c r="AT8" i="33"/>
  <c r="AT7" i="33"/>
  <c r="AT6" i="33"/>
  <c r="AT5" i="33"/>
  <c r="AS78" i="33"/>
  <c r="AS77" i="33"/>
  <c r="AS76" i="33"/>
  <c r="AS75" i="33"/>
  <c r="AS74" i="33"/>
  <c r="AS73" i="33"/>
  <c r="AS72" i="33"/>
  <c r="AS71" i="33"/>
  <c r="AS70" i="33"/>
  <c r="AS69" i="33"/>
  <c r="AS68" i="33"/>
  <c r="AS67" i="33"/>
  <c r="AS66" i="33"/>
  <c r="AS65" i="33"/>
  <c r="AS64" i="33"/>
  <c r="AS63" i="33"/>
  <c r="AS62" i="33"/>
  <c r="AS61" i="33"/>
  <c r="AS60" i="33"/>
  <c r="AS59" i="33"/>
  <c r="AS58" i="33"/>
  <c r="AS57" i="33"/>
  <c r="AS56" i="33"/>
  <c r="AS55" i="33"/>
  <c r="AS54" i="33"/>
  <c r="AS53" i="33"/>
  <c r="AS52" i="33"/>
  <c r="AS51" i="33"/>
  <c r="AS50" i="33"/>
  <c r="AS49" i="33"/>
  <c r="AS48" i="33"/>
  <c r="AS47" i="33"/>
  <c r="AS46" i="33"/>
  <c r="AS45" i="33"/>
  <c r="AS44" i="33"/>
  <c r="AS43" i="33"/>
  <c r="AS42" i="33"/>
  <c r="AS41" i="33"/>
  <c r="AS40" i="33"/>
  <c r="AS39" i="33"/>
  <c r="AS38" i="33"/>
  <c r="AS37" i="33"/>
  <c r="AS36" i="33"/>
  <c r="AS35" i="33"/>
  <c r="AS34" i="33"/>
  <c r="AS33" i="33"/>
  <c r="AS32" i="33"/>
  <c r="AS31" i="33"/>
  <c r="AS30" i="33"/>
  <c r="AS29" i="33"/>
  <c r="AS28" i="33"/>
  <c r="AS27" i="33"/>
  <c r="AS26" i="33"/>
  <c r="AS25" i="33"/>
  <c r="AS24" i="33"/>
  <c r="AS23" i="33"/>
  <c r="AS22" i="33"/>
  <c r="AS21" i="33"/>
  <c r="AS20" i="33"/>
  <c r="AS19" i="33"/>
  <c r="AS18" i="33"/>
  <c r="AS17" i="33"/>
  <c r="AS16" i="33"/>
  <c r="AS15" i="33"/>
  <c r="AS14" i="33"/>
  <c r="AS13" i="33"/>
  <c r="AS12" i="33"/>
  <c r="AS11" i="33"/>
  <c r="AS10" i="33"/>
  <c r="AS9" i="33"/>
  <c r="AS8" i="33"/>
  <c r="AS7" i="33"/>
  <c r="AS6" i="33"/>
  <c r="AS5" i="33"/>
  <c r="AR78" i="33"/>
  <c r="AR77" i="33"/>
  <c r="AR76" i="33"/>
  <c r="AR75" i="33"/>
  <c r="AR74" i="33"/>
  <c r="AR73" i="33"/>
  <c r="AR72" i="33"/>
  <c r="AR71" i="33"/>
  <c r="AR70" i="33"/>
  <c r="AR69" i="33"/>
  <c r="AR68" i="33"/>
  <c r="AR67" i="33"/>
  <c r="AR66" i="33"/>
  <c r="AR65" i="33"/>
  <c r="AR64" i="33"/>
  <c r="AR63" i="33"/>
  <c r="AR62" i="33"/>
  <c r="AR61" i="33"/>
  <c r="AR60" i="33"/>
  <c r="AR59" i="33"/>
  <c r="AR58" i="33"/>
  <c r="AR57" i="33"/>
  <c r="AR56" i="33"/>
  <c r="AR55" i="33"/>
  <c r="AR54" i="33"/>
  <c r="AR53" i="33"/>
  <c r="AR52" i="33"/>
  <c r="AR51" i="33"/>
  <c r="AR50" i="33"/>
  <c r="AR49" i="33"/>
  <c r="AR48" i="33"/>
  <c r="AR47" i="33"/>
  <c r="AR46" i="33"/>
  <c r="AR45" i="33"/>
  <c r="AR44" i="33"/>
  <c r="AR43" i="33"/>
  <c r="AR42" i="33"/>
  <c r="AR41" i="33"/>
  <c r="AR40" i="33"/>
  <c r="AR39" i="33"/>
  <c r="AR38" i="33"/>
  <c r="AR37" i="33"/>
  <c r="AR36" i="33"/>
  <c r="AR35" i="33"/>
  <c r="AR34" i="33"/>
  <c r="AR33" i="33"/>
  <c r="AR32" i="33"/>
  <c r="AR31" i="33"/>
  <c r="AR30" i="33"/>
  <c r="AR29" i="33"/>
  <c r="AR28" i="33"/>
  <c r="AR27" i="33"/>
  <c r="AR26" i="33"/>
  <c r="AR25" i="33"/>
  <c r="AR24" i="33"/>
  <c r="AR23" i="33"/>
  <c r="AR22" i="33"/>
  <c r="AR21" i="33"/>
  <c r="AR20" i="33"/>
  <c r="AR19" i="33"/>
  <c r="AR18" i="33"/>
  <c r="AR17" i="33"/>
  <c r="AR16" i="33"/>
  <c r="AR15" i="33"/>
  <c r="AR14" i="33"/>
  <c r="AR13" i="33"/>
  <c r="AR12" i="33"/>
  <c r="AR11" i="33"/>
  <c r="AR10" i="33"/>
  <c r="AR9" i="33"/>
  <c r="AR8" i="33"/>
  <c r="AR7" i="33"/>
  <c r="AR6" i="33"/>
  <c r="AR5" i="33"/>
  <c r="AQ78" i="33"/>
  <c r="AQ77" i="33"/>
  <c r="AQ76" i="33"/>
  <c r="AQ75" i="33"/>
  <c r="AQ74" i="33"/>
  <c r="AQ73" i="33"/>
  <c r="AQ72" i="33"/>
  <c r="AQ71" i="33"/>
  <c r="AQ70" i="33"/>
  <c r="AQ69" i="33"/>
  <c r="AQ68" i="33"/>
  <c r="AQ67" i="33"/>
  <c r="AQ66" i="33"/>
  <c r="AQ65" i="33"/>
  <c r="AQ64" i="33"/>
  <c r="AQ63" i="33"/>
  <c r="AQ62" i="33"/>
  <c r="AQ61" i="33"/>
  <c r="AQ60" i="33"/>
  <c r="AQ59" i="33"/>
  <c r="AQ58" i="33"/>
  <c r="AQ57" i="33"/>
  <c r="AQ56" i="33"/>
  <c r="AQ55" i="33"/>
  <c r="AQ54" i="33"/>
  <c r="AQ53" i="33"/>
  <c r="AQ52" i="33"/>
  <c r="AQ51" i="33"/>
  <c r="AQ50" i="33"/>
  <c r="AQ49" i="33"/>
  <c r="AQ48" i="33"/>
  <c r="AQ47" i="33"/>
  <c r="AQ46" i="33"/>
  <c r="AQ45" i="33"/>
  <c r="AQ44" i="33"/>
  <c r="AQ43" i="33"/>
  <c r="AQ42" i="33"/>
  <c r="AQ41" i="33"/>
  <c r="AQ40" i="33"/>
  <c r="AQ39" i="33"/>
  <c r="AQ38" i="33"/>
  <c r="AQ37" i="33"/>
  <c r="AQ36" i="33"/>
  <c r="AQ35" i="33"/>
  <c r="AQ34" i="33"/>
  <c r="AQ33" i="33"/>
  <c r="AQ32" i="33"/>
  <c r="AQ31" i="33"/>
  <c r="AQ30" i="33"/>
  <c r="AQ29" i="33"/>
  <c r="AQ28" i="33"/>
  <c r="AQ27" i="33"/>
  <c r="AQ26" i="33"/>
  <c r="AQ25" i="33"/>
  <c r="AQ24" i="33"/>
  <c r="AQ23" i="33"/>
  <c r="AQ22" i="33"/>
  <c r="AQ21" i="33"/>
  <c r="AQ20" i="33"/>
  <c r="AQ19" i="33"/>
  <c r="AQ18" i="33"/>
  <c r="AQ17" i="33"/>
  <c r="AQ16" i="33"/>
  <c r="AQ15" i="33"/>
  <c r="AQ14" i="33"/>
  <c r="AQ13" i="33"/>
  <c r="AQ12" i="33"/>
  <c r="AQ11" i="33"/>
  <c r="AQ10" i="33"/>
  <c r="AQ9" i="33"/>
  <c r="AQ8" i="33"/>
  <c r="AQ7" i="33"/>
  <c r="AQ6" i="33"/>
  <c r="AQ5" i="33"/>
  <c r="AP78" i="33"/>
  <c r="AP77" i="33"/>
  <c r="AP76" i="33"/>
  <c r="AP75" i="33"/>
  <c r="AP74" i="33"/>
  <c r="AP73" i="33"/>
  <c r="AP72" i="33"/>
  <c r="AP71" i="33"/>
  <c r="AP70" i="33"/>
  <c r="AP69" i="33"/>
  <c r="AP68" i="33"/>
  <c r="AP67" i="33"/>
  <c r="AP66" i="33"/>
  <c r="AP65" i="33"/>
  <c r="AP64" i="33"/>
  <c r="AP63" i="33"/>
  <c r="AP62" i="33"/>
  <c r="AP61" i="33"/>
  <c r="AP60" i="33"/>
  <c r="AP59" i="33"/>
  <c r="AP58" i="33"/>
  <c r="AP57" i="33"/>
  <c r="AP56" i="33"/>
  <c r="AP55" i="33"/>
  <c r="AP54" i="33"/>
  <c r="AP53" i="33"/>
  <c r="AP52" i="33"/>
  <c r="AP51" i="33"/>
  <c r="AP50" i="33"/>
  <c r="AP49" i="33"/>
  <c r="AP48" i="33"/>
  <c r="AP47" i="33"/>
  <c r="AP46" i="33"/>
  <c r="AP45" i="33"/>
  <c r="AP44" i="33"/>
  <c r="AP43" i="33"/>
  <c r="AP42" i="33"/>
  <c r="AP41" i="33"/>
  <c r="AP40" i="33"/>
  <c r="AP39" i="33"/>
  <c r="AP38" i="33"/>
  <c r="AP37" i="33"/>
  <c r="AP36" i="33"/>
  <c r="AP35" i="33"/>
  <c r="AP34" i="33"/>
  <c r="AP33" i="33"/>
  <c r="AP32" i="33"/>
  <c r="AP31" i="33"/>
  <c r="AP30" i="33"/>
  <c r="AP29" i="33"/>
  <c r="AP28" i="33"/>
  <c r="AP27" i="33"/>
  <c r="AP26" i="33"/>
  <c r="AP25" i="33"/>
  <c r="AP24" i="33"/>
  <c r="AP23" i="33"/>
  <c r="AP22" i="33"/>
  <c r="AP21" i="33"/>
  <c r="AP20" i="33"/>
  <c r="AP19" i="33"/>
  <c r="AP18" i="33"/>
  <c r="AP17" i="33"/>
  <c r="AP16" i="33"/>
  <c r="AP15" i="33"/>
  <c r="AP14" i="33"/>
  <c r="AP13" i="33"/>
  <c r="AP12" i="33"/>
  <c r="AP11" i="33"/>
  <c r="AP10" i="33"/>
  <c r="AP9" i="33"/>
  <c r="AP8" i="33"/>
  <c r="AP7" i="33"/>
  <c r="AP6" i="33"/>
  <c r="AP5" i="33"/>
  <c r="AO78" i="33"/>
  <c r="AO77" i="33"/>
  <c r="AO76" i="33"/>
  <c r="AO75" i="33"/>
  <c r="AO74" i="33"/>
  <c r="AO73" i="33"/>
  <c r="AO72" i="33"/>
  <c r="AO71" i="33"/>
  <c r="AO70" i="33"/>
  <c r="AO69" i="33"/>
  <c r="AO68" i="33"/>
  <c r="AO67" i="33"/>
  <c r="AO66" i="33"/>
  <c r="AO65" i="33"/>
  <c r="AO64" i="33"/>
  <c r="AO63" i="33"/>
  <c r="AO62" i="33"/>
  <c r="AO61" i="33"/>
  <c r="AO60" i="33"/>
  <c r="AO59" i="33"/>
  <c r="AO58" i="33"/>
  <c r="AO57" i="33"/>
  <c r="AO56" i="33"/>
  <c r="AO55" i="33"/>
  <c r="AO54" i="33"/>
  <c r="AO53" i="33"/>
  <c r="AO52" i="33"/>
  <c r="AO51" i="33"/>
  <c r="AO50" i="33"/>
  <c r="AO49" i="33"/>
  <c r="AO48" i="33"/>
  <c r="AO47" i="33"/>
  <c r="AO46" i="33"/>
  <c r="AO45" i="33"/>
  <c r="AO44" i="33"/>
  <c r="AO43" i="33"/>
  <c r="AO42" i="33"/>
  <c r="AO41" i="33"/>
  <c r="AO40" i="33"/>
  <c r="AO39" i="33"/>
  <c r="AO38" i="33"/>
  <c r="AO37" i="33"/>
  <c r="AO36" i="33"/>
  <c r="AO35" i="33"/>
  <c r="AO34" i="33"/>
  <c r="AO33" i="33"/>
  <c r="AO32" i="33"/>
  <c r="AO31" i="33"/>
  <c r="AO30" i="33"/>
  <c r="AO29" i="33"/>
  <c r="AO28" i="33"/>
  <c r="AO27" i="33"/>
  <c r="AO26" i="33"/>
  <c r="AO25" i="33"/>
  <c r="AO24" i="33"/>
  <c r="AO23" i="33"/>
  <c r="AO22" i="33"/>
  <c r="AO21" i="33"/>
  <c r="AO20" i="33"/>
  <c r="AO19" i="33"/>
  <c r="AO18" i="33"/>
  <c r="AO17" i="33"/>
  <c r="AO16" i="33"/>
  <c r="AO15" i="33"/>
  <c r="AO14" i="33"/>
  <c r="AO13" i="33"/>
  <c r="AO12" i="33"/>
  <c r="AO11" i="33"/>
  <c r="AO10" i="33"/>
  <c r="AO9" i="33"/>
  <c r="AO8" i="33"/>
  <c r="AO7" i="33"/>
  <c r="AO6" i="33"/>
  <c r="AO5" i="33"/>
  <c r="AN78" i="33"/>
  <c r="AN77" i="33"/>
  <c r="AN76" i="33"/>
  <c r="AN75" i="33"/>
  <c r="AN74" i="33"/>
  <c r="AN73" i="33"/>
  <c r="AN72" i="33"/>
  <c r="AN71" i="33"/>
  <c r="AN70" i="33"/>
  <c r="AN69" i="33"/>
  <c r="AN68" i="33"/>
  <c r="AN67" i="33"/>
  <c r="AN66" i="33"/>
  <c r="AN65" i="33"/>
  <c r="AN64" i="33"/>
  <c r="AN63" i="33"/>
  <c r="AN62" i="33"/>
  <c r="AN61" i="33"/>
  <c r="AN60" i="33"/>
  <c r="AN59" i="33"/>
  <c r="AN58" i="33"/>
  <c r="AN57" i="33"/>
  <c r="AN56" i="33"/>
  <c r="AN55" i="33"/>
  <c r="AN54" i="33"/>
  <c r="AN53" i="33"/>
  <c r="AN52" i="33"/>
  <c r="AN51" i="33"/>
  <c r="AN50" i="33"/>
  <c r="AN49" i="33"/>
  <c r="AN48" i="33"/>
  <c r="AN47" i="33"/>
  <c r="AN46" i="33"/>
  <c r="AN45" i="33"/>
  <c r="AN44" i="33"/>
  <c r="AN43" i="33"/>
  <c r="AN42" i="33"/>
  <c r="AN41" i="33"/>
  <c r="AN40" i="33"/>
  <c r="AN39" i="33"/>
  <c r="AN38" i="33"/>
  <c r="AN37" i="33"/>
  <c r="AN36" i="33"/>
  <c r="AN35" i="33"/>
  <c r="AN34" i="33"/>
  <c r="AN33" i="33"/>
  <c r="AN32" i="33"/>
  <c r="AN31" i="33"/>
  <c r="AN30" i="33"/>
  <c r="AN29" i="33"/>
  <c r="AN28" i="33"/>
  <c r="AN27" i="33"/>
  <c r="AN26" i="33"/>
  <c r="AN25" i="33"/>
  <c r="AN24" i="33"/>
  <c r="AN23" i="33"/>
  <c r="AN22" i="33"/>
  <c r="AN21" i="33"/>
  <c r="AN20" i="33"/>
  <c r="AN19" i="33"/>
  <c r="AN18" i="33"/>
  <c r="AN17" i="33"/>
  <c r="AN16" i="33"/>
  <c r="AN15" i="33"/>
  <c r="AN14" i="33"/>
  <c r="AN13" i="33"/>
  <c r="AN12" i="33"/>
  <c r="AN11" i="33"/>
  <c r="AN10" i="33"/>
  <c r="AN9" i="33"/>
  <c r="AN8" i="33"/>
  <c r="AN7" i="33"/>
  <c r="AN6" i="33"/>
  <c r="AN5" i="33"/>
  <c r="F5" i="36"/>
  <c r="H68" i="33"/>
  <c r="H65" i="33"/>
  <c r="H66" i="33"/>
  <c r="H67" i="33"/>
  <c r="H163" i="33"/>
  <c r="H164" i="33"/>
  <c r="H161" i="33"/>
  <c r="H162" i="33"/>
  <c r="H27" i="33"/>
  <c r="H28" i="33"/>
  <c r="H26" i="33"/>
  <c r="H25" i="33"/>
  <c r="H74" i="33"/>
  <c r="H75" i="33"/>
  <c r="H76" i="33"/>
  <c r="H73" i="33"/>
  <c r="H145" i="33"/>
  <c r="H146" i="33"/>
  <c r="H147" i="33"/>
  <c r="H148" i="33"/>
  <c r="H193" i="33"/>
  <c r="H194" i="33"/>
  <c r="H195" i="33"/>
  <c r="H196" i="33"/>
  <c r="H265" i="33"/>
  <c r="H266" i="33"/>
  <c r="H267" i="33"/>
  <c r="H268" i="33"/>
  <c r="H289" i="33"/>
  <c r="H290" i="33"/>
  <c r="H291" i="33"/>
  <c r="H292" i="33"/>
  <c r="L44" i="33"/>
  <c r="L43" i="33"/>
  <c r="L41" i="33"/>
  <c r="L42" i="33"/>
  <c r="L92" i="33"/>
  <c r="L91" i="33"/>
  <c r="L89" i="33"/>
  <c r="L90" i="33"/>
  <c r="L140" i="33"/>
  <c r="L139" i="33"/>
  <c r="L137" i="33"/>
  <c r="L138" i="33"/>
  <c r="L284" i="33"/>
  <c r="L283" i="33"/>
  <c r="L281" i="33"/>
  <c r="L282" i="33"/>
  <c r="E5" i="33"/>
  <c r="H8" i="33"/>
  <c r="H6" i="33"/>
  <c r="H5" i="33"/>
  <c r="H7" i="33"/>
  <c r="H30" i="33"/>
  <c r="H29" i="33"/>
  <c r="H31" i="33"/>
  <c r="H32" i="33"/>
  <c r="H80" i="33"/>
  <c r="H77" i="33"/>
  <c r="H78" i="33"/>
  <c r="H79" i="33"/>
  <c r="H104" i="33"/>
  <c r="H101" i="33"/>
  <c r="H102" i="33"/>
  <c r="H103" i="33"/>
  <c r="H151" i="33"/>
  <c r="H152" i="33"/>
  <c r="H150" i="33"/>
  <c r="H149" i="33"/>
  <c r="H199" i="33"/>
  <c r="H200" i="33"/>
  <c r="H197" i="33"/>
  <c r="H198" i="33"/>
  <c r="H247" i="33"/>
  <c r="H248" i="33"/>
  <c r="H246" i="33"/>
  <c r="H245" i="33"/>
  <c r="H271" i="33"/>
  <c r="H272" i="33"/>
  <c r="H269" i="33"/>
  <c r="H270" i="33"/>
  <c r="L23" i="33"/>
  <c r="L22" i="33"/>
  <c r="L24" i="33"/>
  <c r="L21" i="33"/>
  <c r="L47" i="33"/>
  <c r="L46" i="33"/>
  <c r="L48" i="33"/>
  <c r="L45" i="33"/>
  <c r="L95" i="33"/>
  <c r="L94" i="33"/>
  <c r="L96" i="33"/>
  <c r="L93" i="33"/>
  <c r="L143" i="33"/>
  <c r="L142" i="33"/>
  <c r="L141" i="33"/>
  <c r="L144" i="33"/>
  <c r="L167" i="33"/>
  <c r="L166" i="33"/>
  <c r="L168" i="33"/>
  <c r="L165" i="33"/>
  <c r="L215" i="33"/>
  <c r="L214" i="33"/>
  <c r="L213" i="33"/>
  <c r="L216" i="33"/>
  <c r="L263" i="33"/>
  <c r="L262" i="33"/>
  <c r="L264" i="33"/>
  <c r="L261" i="33"/>
  <c r="P15" i="33"/>
  <c r="P14" i="33"/>
  <c r="P16" i="33"/>
  <c r="P13" i="33"/>
  <c r="P63" i="33"/>
  <c r="P62" i="33"/>
  <c r="P64" i="33"/>
  <c r="P61" i="33"/>
  <c r="P111" i="33"/>
  <c r="P110" i="33"/>
  <c r="P109" i="33"/>
  <c r="P112" i="33"/>
  <c r="P183" i="33"/>
  <c r="P182" i="33"/>
  <c r="P181" i="33"/>
  <c r="P184" i="33"/>
  <c r="P231" i="33"/>
  <c r="P230" i="33"/>
  <c r="P232" i="33"/>
  <c r="P229" i="33"/>
  <c r="P279" i="33"/>
  <c r="P278" i="33"/>
  <c r="P280" i="33"/>
  <c r="P277" i="33"/>
  <c r="T30" i="33"/>
  <c r="T29" i="33"/>
  <c r="T32" i="33"/>
  <c r="T31" i="33"/>
  <c r="T55" i="33"/>
  <c r="T54" i="33"/>
  <c r="T53" i="33"/>
  <c r="T56" i="33"/>
  <c r="T103" i="33"/>
  <c r="T102" i="33"/>
  <c r="T101" i="33"/>
  <c r="T104" i="33"/>
  <c r="T127" i="33"/>
  <c r="T126" i="33"/>
  <c r="T128" i="33"/>
  <c r="T125" i="33"/>
  <c r="T175" i="33"/>
  <c r="T174" i="33"/>
  <c r="T173" i="33"/>
  <c r="T176" i="33"/>
  <c r="T223" i="33"/>
  <c r="T222" i="33"/>
  <c r="T224" i="33"/>
  <c r="T221" i="33"/>
  <c r="T247" i="33"/>
  <c r="T246" i="33"/>
  <c r="T245" i="33"/>
  <c r="T248" i="33"/>
  <c r="T295" i="33"/>
  <c r="T294" i="33"/>
  <c r="T296" i="33"/>
  <c r="T293" i="33"/>
  <c r="X24" i="33"/>
  <c r="X22" i="33"/>
  <c r="X21" i="33"/>
  <c r="X23" i="33"/>
  <c r="X48" i="33"/>
  <c r="X46" i="33"/>
  <c r="X45" i="33"/>
  <c r="X47" i="33"/>
  <c r="X70" i="33"/>
  <c r="X72" i="33"/>
  <c r="X71" i="33"/>
  <c r="X69" i="33"/>
  <c r="X118" i="33"/>
  <c r="X120" i="33"/>
  <c r="X119" i="33"/>
  <c r="X117" i="33"/>
  <c r="X166" i="33"/>
  <c r="X168" i="33"/>
  <c r="X167" i="33"/>
  <c r="X165" i="33"/>
  <c r="X214" i="33"/>
  <c r="X216" i="33"/>
  <c r="X215" i="33"/>
  <c r="X213" i="33"/>
  <c r="X287" i="33"/>
  <c r="X286" i="33"/>
  <c r="X285" i="33"/>
  <c r="X288" i="33"/>
  <c r="AB64" i="33"/>
  <c r="AB62" i="33"/>
  <c r="AB61" i="33"/>
  <c r="AB63" i="33"/>
  <c r="AB136" i="33"/>
  <c r="AB135" i="33"/>
  <c r="AB133" i="33"/>
  <c r="AB134" i="33"/>
  <c r="AB181" i="33"/>
  <c r="AB184" i="33"/>
  <c r="AB183" i="33"/>
  <c r="AB182" i="33"/>
  <c r="AB229" i="33"/>
  <c r="AB232" i="33"/>
  <c r="AB230" i="33"/>
  <c r="AB231" i="33"/>
  <c r="AB277" i="33"/>
  <c r="AB280" i="33"/>
  <c r="AB279" i="33"/>
  <c r="AB278" i="33"/>
  <c r="AF31" i="33"/>
  <c r="AF30" i="33"/>
  <c r="AF29" i="33"/>
  <c r="AF32" i="33"/>
  <c r="AF55" i="33"/>
  <c r="AF54" i="33"/>
  <c r="AF53" i="33"/>
  <c r="AF56" i="33"/>
  <c r="AF103" i="33"/>
  <c r="AF102" i="33"/>
  <c r="AF101" i="33"/>
  <c r="AF104" i="33"/>
  <c r="AF175" i="33"/>
  <c r="AF174" i="33"/>
  <c r="AF176" i="33"/>
  <c r="AF173" i="33"/>
  <c r="H9" i="33"/>
  <c r="H10" i="33"/>
  <c r="H11" i="33"/>
  <c r="H12" i="33"/>
  <c r="H34" i="33"/>
  <c r="H35" i="33"/>
  <c r="H33" i="33"/>
  <c r="H36" i="33"/>
  <c r="H58" i="33"/>
  <c r="H59" i="33"/>
  <c r="H57" i="33"/>
  <c r="H60" i="33"/>
  <c r="H82" i="33"/>
  <c r="H83" i="33"/>
  <c r="H81" i="33"/>
  <c r="H84" i="33"/>
  <c r="H106" i="33"/>
  <c r="H107" i="33"/>
  <c r="H105" i="33"/>
  <c r="H108" i="33"/>
  <c r="H130" i="33"/>
  <c r="H132" i="33"/>
  <c r="H129" i="33"/>
  <c r="H131" i="33"/>
  <c r="H154" i="33"/>
  <c r="H156" i="33"/>
  <c r="H153" i="33"/>
  <c r="H155" i="33"/>
  <c r="H178" i="33"/>
  <c r="H180" i="33"/>
  <c r="H177" i="33"/>
  <c r="H179" i="33"/>
  <c r="H202" i="33"/>
  <c r="H204" i="33"/>
  <c r="H201" i="33"/>
  <c r="H203" i="33"/>
  <c r="H226" i="33"/>
  <c r="H228" i="33"/>
  <c r="H225" i="33"/>
  <c r="H227" i="33"/>
  <c r="H250" i="33"/>
  <c r="H252" i="33"/>
  <c r="H249" i="33"/>
  <c r="H251" i="33"/>
  <c r="H274" i="33"/>
  <c r="H276" i="33"/>
  <c r="H273" i="33"/>
  <c r="H275" i="33"/>
  <c r="H298" i="33"/>
  <c r="H300" i="33"/>
  <c r="H297" i="33"/>
  <c r="H299" i="33"/>
  <c r="L26" i="33"/>
  <c r="L25" i="33"/>
  <c r="L28" i="33"/>
  <c r="L27" i="33"/>
  <c r="L50" i="33"/>
  <c r="L49" i="33"/>
  <c r="L52" i="33"/>
  <c r="L51" i="33"/>
  <c r="L74" i="33"/>
  <c r="L73" i="33"/>
  <c r="L76" i="33"/>
  <c r="L75" i="33"/>
  <c r="L98" i="33"/>
  <c r="L97" i="33"/>
  <c r="L100" i="33"/>
  <c r="L99" i="33"/>
  <c r="L122" i="33"/>
  <c r="L121" i="33"/>
  <c r="L124" i="33"/>
  <c r="L123" i="33"/>
  <c r="L146" i="33"/>
  <c r="L145" i="33"/>
  <c r="L148" i="33"/>
  <c r="L147" i="33"/>
  <c r="L170" i="33"/>
  <c r="L169" i="33"/>
  <c r="L172" i="33"/>
  <c r="L171" i="33"/>
  <c r="L194" i="33"/>
  <c r="L193" i="33"/>
  <c r="L196" i="33"/>
  <c r="L195" i="33"/>
  <c r="L218" i="33"/>
  <c r="L217" i="33"/>
  <c r="L220" i="33"/>
  <c r="L219" i="33"/>
  <c r="L242" i="33"/>
  <c r="L241" i="33"/>
  <c r="L244" i="33"/>
  <c r="L243" i="33"/>
  <c r="L266" i="33"/>
  <c r="L265" i="33"/>
  <c r="L268" i="33"/>
  <c r="L267" i="33"/>
  <c r="L290" i="33"/>
  <c r="L289" i="33"/>
  <c r="L292" i="33"/>
  <c r="L291" i="33"/>
  <c r="P18" i="33"/>
  <c r="P17" i="33"/>
  <c r="P20" i="33"/>
  <c r="P19" i="33"/>
  <c r="P42" i="33"/>
  <c r="P41" i="33"/>
  <c r="P44" i="33"/>
  <c r="P43" i="33"/>
  <c r="P66" i="33"/>
  <c r="P65" i="33"/>
  <c r="P68" i="33"/>
  <c r="P67" i="33"/>
  <c r="P90" i="33"/>
  <c r="P89" i="33"/>
  <c r="P92" i="33"/>
  <c r="P91" i="33"/>
  <c r="P114" i="33"/>
  <c r="P113" i="33"/>
  <c r="P116" i="33"/>
  <c r="P115" i="33"/>
  <c r="P138" i="33"/>
  <c r="P137" i="33"/>
  <c r="P140" i="33"/>
  <c r="P139" i="33"/>
  <c r="P162" i="33"/>
  <c r="P161" i="33"/>
  <c r="P164" i="33"/>
  <c r="P163" i="33"/>
  <c r="P186" i="33"/>
  <c r="P185" i="33"/>
  <c r="P188" i="33"/>
  <c r="P187" i="33"/>
  <c r="P210" i="33"/>
  <c r="P209" i="33"/>
  <c r="P212" i="33"/>
  <c r="P211" i="33"/>
  <c r="P234" i="33"/>
  <c r="P233" i="33"/>
  <c r="P236" i="33"/>
  <c r="P235" i="33"/>
  <c r="P258" i="33"/>
  <c r="P257" i="33"/>
  <c r="P260" i="33"/>
  <c r="P259" i="33"/>
  <c r="P282" i="33"/>
  <c r="P281" i="33"/>
  <c r="P284" i="33"/>
  <c r="P283" i="33"/>
  <c r="T12" i="33"/>
  <c r="T11" i="33"/>
  <c r="T9" i="33"/>
  <c r="T10" i="33"/>
  <c r="T36" i="33"/>
  <c r="T35" i="33"/>
  <c r="T33" i="33"/>
  <c r="T34" i="33"/>
  <c r="T60" i="33"/>
  <c r="T58" i="33"/>
  <c r="T57" i="33"/>
  <c r="T59" i="33"/>
  <c r="T84" i="33"/>
  <c r="T82" i="33"/>
  <c r="T81" i="33"/>
  <c r="T83" i="33"/>
  <c r="T108" i="33"/>
  <c r="T106" i="33"/>
  <c r="T105" i="33"/>
  <c r="T107" i="33"/>
  <c r="T132" i="33"/>
  <c r="T130" i="33"/>
  <c r="T129" i="33"/>
  <c r="T131" i="33"/>
  <c r="T156" i="33"/>
  <c r="T154" i="33"/>
  <c r="T153" i="33"/>
  <c r="T155" i="33"/>
  <c r="T180" i="33"/>
  <c r="T178" i="33"/>
  <c r="T177" i="33"/>
  <c r="T179" i="33"/>
  <c r="T204" i="33"/>
  <c r="T202" i="33"/>
  <c r="T201" i="33"/>
  <c r="T203" i="33"/>
  <c r="T228" i="33"/>
  <c r="T226" i="33"/>
  <c r="T225" i="33"/>
  <c r="T227" i="33"/>
  <c r="T252" i="33"/>
  <c r="T250" i="33"/>
  <c r="T249" i="33"/>
  <c r="T251" i="33"/>
  <c r="T276" i="33"/>
  <c r="T274" i="33"/>
  <c r="T273" i="33"/>
  <c r="T275" i="33"/>
  <c r="T300" i="33"/>
  <c r="T298" i="33"/>
  <c r="T297" i="33"/>
  <c r="T299" i="33"/>
  <c r="X25" i="33"/>
  <c r="X28" i="33"/>
  <c r="X27" i="33"/>
  <c r="X26" i="33"/>
  <c r="X49" i="33"/>
  <c r="X52" i="33"/>
  <c r="X51" i="33"/>
  <c r="X50" i="33"/>
  <c r="X76" i="33"/>
  <c r="X74" i="33"/>
  <c r="X73" i="33"/>
  <c r="X75" i="33"/>
  <c r="X100" i="33"/>
  <c r="X98" i="33"/>
  <c r="X97" i="33"/>
  <c r="X99" i="33"/>
  <c r="X124" i="33"/>
  <c r="X122" i="33"/>
  <c r="X121" i="33"/>
  <c r="X123" i="33"/>
  <c r="X148" i="33"/>
  <c r="X146" i="33"/>
  <c r="X145" i="33"/>
  <c r="X147" i="33"/>
  <c r="X172" i="33"/>
  <c r="X170" i="33"/>
  <c r="X169" i="33"/>
  <c r="X171" i="33"/>
  <c r="X196" i="33"/>
  <c r="X194" i="33"/>
  <c r="X193" i="33"/>
  <c r="X195" i="33"/>
  <c r="X220" i="33"/>
  <c r="X218" i="33"/>
  <c r="X217" i="33"/>
  <c r="X219" i="33"/>
  <c r="X244" i="33"/>
  <c r="X242" i="33"/>
  <c r="X241" i="33"/>
  <c r="X243" i="33"/>
  <c r="X268" i="33"/>
  <c r="X266" i="33"/>
  <c r="X265" i="33"/>
  <c r="X267" i="33"/>
  <c r="X292" i="33"/>
  <c r="X290" i="33"/>
  <c r="X289" i="33"/>
  <c r="X291" i="33"/>
  <c r="AB17" i="33"/>
  <c r="AB20" i="33"/>
  <c r="AB19" i="33"/>
  <c r="AB18" i="33"/>
  <c r="AB41" i="33"/>
  <c r="AB44" i="33"/>
  <c r="AB43" i="33"/>
  <c r="AB42" i="33"/>
  <c r="AB65" i="33"/>
  <c r="AB68" i="33"/>
  <c r="AB67" i="33"/>
  <c r="AB66" i="33"/>
  <c r="AB90" i="33"/>
  <c r="AB89" i="33"/>
  <c r="AB91" i="33"/>
  <c r="AB92" i="33"/>
  <c r="AB114" i="33"/>
  <c r="AB113" i="33"/>
  <c r="AB115" i="33"/>
  <c r="AB116" i="33"/>
  <c r="AB139" i="33"/>
  <c r="AB138" i="33"/>
  <c r="AB137" i="33"/>
  <c r="AB140" i="33"/>
  <c r="AB163" i="33"/>
  <c r="AB162" i="33"/>
  <c r="AB161" i="33"/>
  <c r="AB164" i="33"/>
  <c r="AB187" i="33"/>
  <c r="AB186" i="33"/>
  <c r="AB185" i="33"/>
  <c r="AB188" i="33"/>
  <c r="AB211" i="33"/>
  <c r="AB210" i="33"/>
  <c r="AB209" i="33"/>
  <c r="AB212" i="33"/>
  <c r="AB235" i="33"/>
  <c r="AB234" i="33"/>
  <c r="AB233" i="33"/>
  <c r="AB236" i="33"/>
  <c r="AB259" i="33"/>
  <c r="AB258" i="33"/>
  <c r="AB257" i="33"/>
  <c r="AB260" i="33"/>
  <c r="AB283" i="33"/>
  <c r="AB282" i="33"/>
  <c r="AB281" i="33"/>
  <c r="AB284" i="33"/>
  <c r="AF12" i="33"/>
  <c r="AF11" i="33"/>
  <c r="AF10" i="33"/>
  <c r="AF9" i="33"/>
  <c r="AF36" i="33"/>
  <c r="AF35" i="33"/>
  <c r="AF34" i="33"/>
  <c r="AF33" i="33"/>
  <c r="AF60" i="33"/>
  <c r="AF59" i="33"/>
  <c r="AF58" i="33"/>
  <c r="AF57" i="33"/>
  <c r="AF84" i="33"/>
  <c r="AF83" i="33"/>
  <c r="AF82" i="33"/>
  <c r="AF81" i="33"/>
  <c r="AF108" i="33"/>
  <c r="AF107" i="33"/>
  <c r="AF106" i="33"/>
  <c r="AF105" i="33"/>
  <c r="AF130" i="33"/>
  <c r="AF132" i="33"/>
  <c r="AF131" i="33"/>
  <c r="AF129" i="33"/>
  <c r="AF154" i="33"/>
  <c r="AF153" i="33"/>
  <c r="AF156" i="33"/>
  <c r="AF155" i="33"/>
  <c r="AF178" i="33"/>
  <c r="AF177" i="33"/>
  <c r="AF180" i="33"/>
  <c r="AF179" i="33"/>
  <c r="AF202" i="33"/>
  <c r="AF201" i="33"/>
  <c r="AF204" i="33"/>
  <c r="AF203" i="33"/>
  <c r="AF226" i="33"/>
  <c r="AF225" i="33"/>
  <c r="AF228" i="33"/>
  <c r="AF227" i="33"/>
  <c r="AF250" i="33"/>
  <c r="AF249" i="33"/>
  <c r="AF252" i="33"/>
  <c r="AF251" i="33"/>
  <c r="AF274" i="33"/>
  <c r="AF273" i="33"/>
  <c r="AF276" i="33"/>
  <c r="AF275" i="33"/>
  <c r="AF298" i="33"/>
  <c r="AF297" i="33"/>
  <c r="AF300" i="33"/>
  <c r="AF299" i="33"/>
  <c r="H44" i="33"/>
  <c r="H41" i="33"/>
  <c r="H42" i="33"/>
  <c r="H43" i="33"/>
  <c r="H211" i="33"/>
  <c r="H212" i="33"/>
  <c r="H210" i="33"/>
  <c r="H209" i="33"/>
  <c r="H51" i="33"/>
  <c r="H52" i="33"/>
  <c r="H49" i="33"/>
  <c r="H50" i="33"/>
  <c r="H121" i="33"/>
  <c r="H122" i="33"/>
  <c r="H123" i="33"/>
  <c r="H124" i="33"/>
  <c r="H169" i="33"/>
  <c r="H170" i="33"/>
  <c r="H171" i="33"/>
  <c r="H172" i="33"/>
  <c r="H241" i="33"/>
  <c r="H242" i="33"/>
  <c r="H243" i="33"/>
  <c r="H244" i="33"/>
  <c r="L20" i="33"/>
  <c r="L19" i="33"/>
  <c r="L17" i="33"/>
  <c r="L18" i="33"/>
  <c r="L116" i="33"/>
  <c r="L115" i="33"/>
  <c r="L113" i="33"/>
  <c r="L114" i="33"/>
  <c r="L188" i="33"/>
  <c r="L187" i="33"/>
  <c r="L185" i="33"/>
  <c r="L186" i="33"/>
  <c r="P12" i="33"/>
  <c r="P11" i="33"/>
  <c r="P9" i="33"/>
  <c r="P10" i="33"/>
  <c r="H56" i="33"/>
  <c r="H53" i="33"/>
  <c r="H54" i="33"/>
  <c r="H55" i="33"/>
  <c r="H127" i="33"/>
  <c r="H128" i="33"/>
  <c r="H125" i="33"/>
  <c r="H126" i="33"/>
  <c r="H175" i="33"/>
  <c r="H176" i="33"/>
  <c r="H174" i="33"/>
  <c r="H173" i="33"/>
  <c r="H223" i="33"/>
  <c r="H224" i="33"/>
  <c r="H222" i="33"/>
  <c r="H221" i="33"/>
  <c r="H295" i="33"/>
  <c r="H296" i="33"/>
  <c r="H294" i="33"/>
  <c r="H293" i="33"/>
  <c r="L71" i="33"/>
  <c r="L70" i="33"/>
  <c r="L69" i="33"/>
  <c r="L72" i="33"/>
  <c r="L119" i="33"/>
  <c r="L118" i="33"/>
  <c r="L120" i="33"/>
  <c r="L117" i="33"/>
  <c r="L191" i="33"/>
  <c r="L190" i="33"/>
  <c r="L192" i="33"/>
  <c r="L189" i="33"/>
  <c r="L239" i="33"/>
  <c r="L238" i="33"/>
  <c r="L240" i="33"/>
  <c r="L237" i="33"/>
  <c r="L287" i="33"/>
  <c r="L286" i="33"/>
  <c r="L285" i="33"/>
  <c r="L288" i="33"/>
  <c r="P39" i="33"/>
  <c r="P38" i="33"/>
  <c r="P37" i="33"/>
  <c r="P40" i="33"/>
  <c r="P87" i="33"/>
  <c r="P86" i="33"/>
  <c r="P88" i="33"/>
  <c r="P85" i="33"/>
  <c r="P135" i="33"/>
  <c r="P134" i="33"/>
  <c r="P136" i="33"/>
  <c r="P133" i="33"/>
  <c r="P159" i="33"/>
  <c r="P158" i="33"/>
  <c r="P160" i="33"/>
  <c r="P157" i="33"/>
  <c r="P207" i="33"/>
  <c r="P206" i="33"/>
  <c r="P208" i="33"/>
  <c r="P205" i="33"/>
  <c r="P255" i="33"/>
  <c r="P254" i="33"/>
  <c r="P253" i="33"/>
  <c r="P256" i="33"/>
  <c r="T6" i="33"/>
  <c r="T5" i="33"/>
  <c r="T8" i="33"/>
  <c r="T7" i="33"/>
  <c r="T79" i="33"/>
  <c r="T78" i="33"/>
  <c r="T80" i="33"/>
  <c r="T77" i="33"/>
  <c r="T151" i="33"/>
  <c r="T150" i="33"/>
  <c r="T152" i="33"/>
  <c r="T149" i="33"/>
  <c r="T199" i="33"/>
  <c r="T198" i="33"/>
  <c r="T200" i="33"/>
  <c r="T197" i="33"/>
  <c r="T271" i="33"/>
  <c r="T270" i="33"/>
  <c r="T272" i="33"/>
  <c r="T269" i="33"/>
  <c r="X94" i="33"/>
  <c r="X96" i="33"/>
  <c r="X95" i="33"/>
  <c r="X93" i="33"/>
  <c r="X142" i="33"/>
  <c r="X144" i="33"/>
  <c r="X143" i="33"/>
  <c r="X141" i="33"/>
  <c r="X190" i="33"/>
  <c r="X192" i="33"/>
  <c r="X191" i="33"/>
  <c r="X189" i="33"/>
  <c r="X238" i="33"/>
  <c r="X240" i="33"/>
  <c r="X239" i="33"/>
  <c r="X237" i="33"/>
  <c r="X263" i="33"/>
  <c r="X262" i="33"/>
  <c r="X264" i="33"/>
  <c r="X261" i="33"/>
  <c r="AB16" i="33"/>
  <c r="AB14" i="33"/>
  <c r="AB13" i="33"/>
  <c r="AB15" i="33"/>
  <c r="AB40" i="33"/>
  <c r="AB38" i="33"/>
  <c r="AB37" i="33"/>
  <c r="AB39" i="33"/>
  <c r="AB88" i="33"/>
  <c r="AB86" i="33"/>
  <c r="AB85" i="33"/>
  <c r="AB87" i="33"/>
  <c r="AB112" i="33"/>
  <c r="AB111" i="33"/>
  <c r="AB109" i="33"/>
  <c r="AB110" i="33"/>
  <c r="AB157" i="33"/>
  <c r="AB160" i="33"/>
  <c r="AB158" i="33"/>
  <c r="AB159" i="33"/>
  <c r="AB205" i="33"/>
  <c r="AB208" i="33"/>
  <c r="AB207" i="33"/>
  <c r="AB206" i="33"/>
  <c r="AB253" i="33"/>
  <c r="AB256" i="33"/>
  <c r="AB255" i="33"/>
  <c r="AB254" i="33"/>
  <c r="AF7" i="33"/>
  <c r="AF6" i="33"/>
  <c r="AF5" i="33"/>
  <c r="AF8" i="33"/>
  <c r="AF79" i="33"/>
  <c r="AF78" i="33"/>
  <c r="AF77" i="33"/>
  <c r="AF80" i="33"/>
  <c r="AF127" i="33"/>
  <c r="AF126" i="33"/>
  <c r="AF125" i="33"/>
  <c r="AF128" i="33"/>
  <c r="AF151" i="33"/>
  <c r="AF150" i="33"/>
  <c r="AF152" i="33"/>
  <c r="AF149" i="33"/>
  <c r="AF199" i="33"/>
  <c r="AF198" i="33"/>
  <c r="AF200" i="33"/>
  <c r="AF197" i="33"/>
  <c r="AF223" i="33"/>
  <c r="AF222" i="33"/>
  <c r="AF224" i="33"/>
  <c r="AF221" i="33"/>
  <c r="AF247" i="33"/>
  <c r="AF246" i="33"/>
  <c r="AF248" i="33"/>
  <c r="AF245" i="33"/>
  <c r="AF271" i="33"/>
  <c r="AF270" i="33"/>
  <c r="AF272" i="33"/>
  <c r="AF269" i="33"/>
  <c r="AF295" i="33"/>
  <c r="AF294" i="33"/>
  <c r="AF296" i="33"/>
  <c r="AF293" i="33"/>
  <c r="H15" i="33"/>
  <c r="H16" i="33"/>
  <c r="H14" i="33"/>
  <c r="H13" i="33"/>
  <c r="H39" i="33"/>
  <c r="H40" i="33"/>
  <c r="H38" i="33"/>
  <c r="H37" i="33"/>
  <c r="H63" i="33"/>
  <c r="H64" i="33"/>
  <c r="H62" i="33"/>
  <c r="H61" i="33"/>
  <c r="H87" i="33"/>
  <c r="H88" i="33"/>
  <c r="H85" i="33"/>
  <c r="H86" i="33"/>
  <c r="H109" i="33"/>
  <c r="H111" i="33"/>
  <c r="H112" i="33"/>
  <c r="H110" i="33"/>
  <c r="H133" i="33"/>
  <c r="H134" i="33"/>
  <c r="H135" i="33"/>
  <c r="H136" i="33"/>
  <c r="H157" i="33"/>
  <c r="H158" i="33"/>
  <c r="H159" i="33"/>
  <c r="H160" i="33"/>
  <c r="H181" i="33"/>
  <c r="H182" i="33"/>
  <c r="H183" i="33"/>
  <c r="H184" i="33"/>
  <c r="H205" i="33"/>
  <c r="H206" i="33"/>
  <c r="H207" i="33"/>
  <c r="H208" i="33"/>
  <c r="H229" i="33"/>
  <c r="H230" i="33"/>
  <c r="H231" i="33"/>
  <c r="H232" i="33"/>
  <c r="H253" i="33"/>
  <c r="H254" i="33"/>
  <c r="H256" i="33"/>
  <c r="H255" i="33"/>
  <c r="H277" i="33"/>
  <c r="H278" i="33"/>
  <c r="H279" i="33"/>
  <c r="H280" i="33"/>
  <c r="L7" i="33"/>
  <c r="L6" i="33"/>
  <c r="L5" i="33"/>
  <c r="L8" i="33"/>
  <c r="I29" i="33"/>
  <c r="L32" i="33"/>
  <c r="L31" i="33"/>
  <c r="L29" i="33"/>
  <c r="L30" i="33"/>
  <c r="L56" i="33"/>
  <c r="L55" i="33"/>
  <c r="L53" i="33"/>
  <c r="L54" i="33"/>
  <c r="L80" i="33"/>
  <c r="L79" i="33"/>
  <c r="L77" i="33"/>
  <c r="L78" i="33"/>
  <c r="L104" i="33"/>
  <c r="L103" i="33"/>
  <c r="L101" i="33"/>
  <c r="L102" i="33"/>
  <c r="L128" i="33"/>
  <c r="L127" i="33"/>
  <c r="L125" i="33"/>
  <c r="L126" i="33"/>
  <c r="L152" i="33"/>
  <c r="L151" i="33"/>
  <c r="L149" i="33"/>
  <c r="L150" i="33"/>
  <c r="L176" i="33"/>
  <c r="L175" i="33"/>
  <c r="L173" i="33"/>
  <c r="L174" i="33"/>
  <c r="L200" i="33"/>
  <c r="L199" i="33"/>
  <c r="L197" i="33"/>
  <c r="L198" i="33"/>
  <c r="L224" i="33"/>
  <c r="L223" i="33"/>
  <c r="L221" i="33"/>
  <c r="L222" i="33"/>
  <c r="L248" i="33"/>
  <c r="L247" i="33"/>
  <c r="L245" i="33"/>
  <c r="L246" i="33"/>
  <c r="L272" i="33"/>
  <c r="L271" i="33"/>
  <c r="L269" i="33"/>
  <c r="L270" i="33"/>
  <c r="L296" i="33"/>
  <c r="L295" i="33"/>
  <c r="L293" i="33"/>
  <c r="L294" i="33"/>
  <c r="P24" i="33"/>
  <c r="P23" i="33"/>
  <c r="P21" i="33"/>
  <c r="P22" i="33"/>
  <c r="P48" i="33"/>
  <c r="P47" i="33"/>
  <c r="P45" i="33"/>
  <c r="P46" i="33"/>
  <c r="P72" i="33"/>
  <c r="P71" i="33"/>
  <c r="P69" i="33"/>
  <c r="P70" i="33"/>
  <c r="P96" i="33"/>
  <c r="P95" i="33"/>
  <c r="P93" i="33"/>
  <c r="P94" i="33"/>
  <c r="P120" i="33"/>
  <c r="P119" i="33"/>
  <c r="P117" i="33"/>
  <c r="P118" i="33"/>
  <c r="P144" i="33"/>
  <c r="P143" i="33"/>
  <c r="P141" i="33"/>
  <c r="P142" i="33"/>
  <c r="P168" i="33"/>
  <c r="P167" i="33"/>
  <c r="P165" i="33"/>
  <c r="P166" i="33"/>
  <c r="P192" i="33"/>
  <c r="P191" i="33"/>
  <c r="P189" i="33"/>
  <c r="P190" i="33"/>
  <c r="P216" i="33"/>
  <c r="P215" i="33"/>
  <c r="P213" i="33"/>
  <c r="P214" i="33"/>
  <c r="P240" i="33"/>
  <c r="P239" i="33"/>
  <c r="P237" i="33"/>
  <c r="P238" i="33"/>
  <c r="P264" i="33"/>
  <c r="P263" i="33"/>
  <c r="P261" i="33"/>
  <c r="P262" i="33"/>
  <c r="P288" i="33"/>
  <c r="P287" i="33"/>
  <c r="P285" i="33"/>
  <c r="P286" i="33"/>
  <c r="T15" i="33"/>
  <c r="T14" i="33"/>
  <c r="T16" i="33"/>
  <c r="T13" i="33"/>
  <c r="T39" i="33"/>
  <c r="T38" i="33"/>
  <c r="T40" i="33"/>
  <c r="T37" i="33"/>
  <c r="T61" i="33"/>
  <c r="T64" i="33"/>
  <c r="T63" i="33"/>
  <c r="T62" i="33"/>
  <c r="T85" i="33"/>
  <c r="T88" i="33"/>
  <c r="T87" i="33"/>
  <c r="T86" i="33"/>
  <c r="T109" i="33"/>
  <c r="T112" i="33"/>
  <c r="T111" i="33"/>
  <c r="T110" i="33"/>
  <c r="T133" i="33"/>
  <c r="T136" i="33"/>
  <c r="T135" i="33"/>
  <c r="T134" i="33"/>
  <c r="T157" i="33"/>
  <c r="T160" i="33"/>
  <c r="T159" i="33"/>
  <c r="T158" i="33"/>
  <c r="T181" i="33"/>
  <c r="T184" i="33"/>
  <c r="T183" i="33"/>
  <c r="T182" i="33"/>
  <c r="T205" i="33"/>
  <c r="T208" i="33"/>
  <c r="T207" i="33"/>
  <c r="T206" i="33"/>
  <c r="T229" i="33"/>
  <c r="T232" i="33"/>
  <c r="T231" i="33"/>
  <c r="T230" i="33"/>
  <c r="T253" i="33"/>
  <c r="T256" i="33"/>
  <c r="T255" i="33"/>
  <c r="T254" i="33"/>
  <c r="T277" i="33"/>
  <c r="T280" i="33"/>
  <c r="T279" i="33"/>
  <c r="T278" i="33"/>
  <c r="X7" i="33"/>
  <c r="X6" i="33"/>
  <c r="X8" i="33"/>
  <c r="X5" i="33"/>
  <c r="X31" i="33"/>
  <c r="X30" i="33"/>
  <c r="X32" i="33"/>
  <c r="X29" i="33"/>
  <c r="X55" i="33"/>
  <c r="X54" i="33"/>
  <c r="X53" i="33"/>
  <c r="X56" i="33"/>
  <c r="X80" i="33"/>
  <c r="X79" i="33"/>
  <c r="X78" i="33"/>
  <c r="X77" i="33"/>
  <c r="X104" i="33"/>
  <c r="X103" i="33"/>
  <c r="X102" i="33"/>
  <c r="X101" i="33"/>
  <c r="X128" i="33"/>
  <c r="X127" i="33"/>
  <c r="X126" i="33"/>
  <c r="X125" i="33"/>
  <c r="X152" i="33"/>
  <c r="X151" i="33"/>
  <c r="X150" i="33"/>
  <c r="X149" i="33"/>
  <c r="X176" i="33"/>
  <c r="X175" i="33"/>
  <c r="X174" i="33"/>
  <c r="X173" i="33"/>
  <c r="X200" i="33"/>
  <c r="X199" i="33"/>
  <c r="X198" i="33"/>
  <c r="X197" i="33"/>
  <c r="X224" i="33"/>
  <c r="X223" i="33"/>
  <c r="X222" i="33"/>
  <c r="X221" i="33"/>
  <c r="X248" i="33"/>
  <c r="X247" i="33"/>
  <c r="X246" i="33"/>
  <c r="X245" i="33"/>
  <c r="X269" i="33"/>
  <c r="X272" i="33"/>
  <c r="X271" i="33"/>
  <c r="X270" i="33"/>
  <c r="X293" i="33"/>
  <c r="X296" i="33"/>
  <c r="X295" i="33"/>
  <c r="X294" i="33"/>
  <c r="AB23" i="33"/>
  <c r="AB22" i="33"/>
  <c r="AB21" i="33"/>
  <c r="AB24" i="33"/>
  <c r="AB47" i="33"/>
  <c r="AB46" i="33"/>
  <c r="AB48" i="33"/>
  <c r="AB45" i="33"/>
  <c r="AB71" i="33"/>
  <c r="AB70" i="33"/>
  <c r="AB72" i="33"/>
  <c r="AB69" i="33"/>
  <c r="AB96" i="33"/>
  <c r="AB95" i="33"/>
  <c r="AB94" i="33"/>
  <c r="AB93" i="33"/>
  <c r="AB120" i="33"/>
  <c r="AB119" i="33"/>
  <c r="AB118" i="33"/>
  <c r="AB117" i="33"/>
  <c r="AB144" i="33"/>
  <c r="AB143" i="33"/>
  <c r="AB142" i="33"/>
  <c r="AB141" i="33"/>
  <c r="AB168" i="33"/>
  <c r="AB167" i="33"/>
  <c r="AB166" i="33"/>
  <c r="AB165" i="33"/>
  <c r="AB192" i="33"/>
  <c r="AB191" i="33"/>
  <c r="AB190" i="33"/>
  <c r="AB189" i="33"/>
  <c r="AB216" i="33"/>
  <c r="AB215" i="33"/>
  <c r="AB214" i="33"/>
  <c r="AB213" i="33"/>
  <c r="AB240" i="33"/>
  <c r="AB239" i="33"/>
  <c r="AB238" i="33"/>
  <c r="AB237" i="33"/>
  <c r="AB264" i="33"/>
  <c r="AB263" i="33"/>
  <c r="AB262" i="33"/>
  <c r="AB261" i="33"/>
  <c r="AB288" i="33"/>
  <c r="AB287" i="33"/>
  <c r="AB286" i="33"/>
  <c r="AB285" i="33"/>
  <c r="AF13" i="33"/>
  <c r="AF16" i="33"/>
  <c r="AF15" i="33"/>
  <c r="AF14" i="33"/>
  <c r="AF37" i="33"/>
  <c r="AF40" i="33"/>
  <c r="AF38" i="33"/>
  <c r="AF39" i="33"/>
  <c r="AF61" i="33"/>
  <c r="AF64" i="33"/>
  <c r="AF63" i="33"/>
  <c r="AF62" i="33"/>
  <c r="AF85" i="33"/>
  <c r="AF88" i="33"/>
  <c r="AF87" i="33"/>
  <c r="AF86" i="33"/>
  <c r="AF109" i="33"/>
  <c r="AF112" i="33"/>
  <c r="AF110" i="33"/>
  <c r="AF111" i="33"/>
  <c r="AF136" i="33"/>
  <c r="AF135" i="33"/>
  <c r="AF133" i="33"/>
  <c r="AF134" i="33"/>
  <c r="AF160" i="33"/>
  <c r="AF159" i="33"/>
  <c r="AF157" i="33"/>
  <c r="AF158" i="33"/>
  <c r="AF184" i="33"/>
  <c r="AF183" i="33"/>
  <c r="AF181" i="33"/>
  <c r="AF182" i="33"/>
  <c r="AF208" i="33"/>
  <c r="AF207" i="33"/>
  <c r="AF205" i="33"/>
  <c r="AF206" i="33"/>
  <c r="AF232" i="33"/>
  <c r="AF231" i="33"/>
  <c r="AF229" i="33"/>
  <c r="AF230" i="33"/>
  <c r="AF256" i="33"/>
  <c r="AF255" i="33"/>
  <c r="AF253" i="33"/>
  <c r="AF254" i="33"/>
  <c r="AF280" i="33"/>
  <c r="AF279" i="33"/>
  <c r="AF277" i="33"/>
  <c r="AF278" i="33"/>
  <c r="H18" i="33"/>
  <c r="H20" i="33"/>
  <c r="H17" i="33"/>
  <c r="H19" i="33"/>
  <c r="H115" i="33"/>
  <c r="H116" i="33"/>
  <c r="H114" i="33"/>
  <c r="H113" i="33"/>
  <c r="H139" i="33"/>
  <c r="H140" i="33"/>
  <c r="H138" i="33"/>
  <c r="H137" i="33"/>
  <c r="H187" i="33"/>
  <c r="H188" i="33"/>
  <c r="H186" i="33"/>
  <c r="H185" i="33"/>
  <c r="H235" i="33"/>
  <c r="H236" i="33"/>
  <c r="H233" i="33"/>
  <c r="H234" i="33"/>
  <c r="H259" i="33"/>
  <c r="H260" i="33"/>
  <c r="H257" i="33"/>
  <c r="H258" i="33"/>
  <c r="H283" i="33"/>
  <c r="H284" i="33"/>
  <c r="H282" i="33"/>
  <c r="H281" i="33"/>
  <c r="L11" i="33"/>
  <c r="L10" i="33"/>
  <c r="L12" i="33"/>
  <c r="L9" i="33"/>
  <c r="L35" i="33"/>
  <c r="L34" i="33"/>
  <c r="L33" i="33"/>
  <c r="L36" i="33"/>
  <c r="L59" i="33"/>
  <c r="L58" i="33"/>
  <c r="L60" i="33"/>
  <c r="L57" i="33"/>
  <c r="L83" i="33"/>
  <c r="L82" i="33"/>
  <c r="L84" i="33"/>
  <c r="L81" i="33"/>
  <c r="L107" i="33"/>
  <c r="L106" i="33"/>
  <c r="L105" i="33"/>
  <c r="L108" i="33"/>
  <c r="L131" i="33"/>
  <c r="L130" i="33"/>
  <c r="L132" i="33"/>
  <c r="L129" i="33"/>
  <c r="L155" i="33"/>
  <c r="L154" i="33"/>
  <c r="L156" i="33"/>
  <c r="L153" i="33"/>
  <c r="L179" i="33"/>
  <c r="L178" i="33"/>
  <c r="L177" i="33"/>
  <c r="L180" i="33"/>
  <c r="L203" i="33"/>
  <c r="L202" i="33"/>
  <c r="L204" i="33"/>
  <c r="L201" i="33"/>
  <c r="L227" i="33"/>
  <c r="L226" i="33"/>
  <c r="L228" i="33"/>
  <c r="L225" i="33"/>
  <c r="L251" i="33"/>
  <c r="L250" i="33"/>
  <c r="L249" i="33"/>
  <c r="L252" i="33"/>
  <c r="L275" i="33"/>
  <c r="L274" i="33"/>
  <c r="L276" i="33"/>
  <c r="L273" i="33"/>
  <c r="L299" i="33"/>
  <c r="L298" i="33"/>
  <c r="L300" i="33"/>
  <c r="L297" i="33"/>
  <c r="P27" i="33"/>
  <c r="P26" i="33"/>
  <c r="P28" i="33"/>
  <c r="P25" i="33"/>
  <c r="P51" i="33"/>
  <c r="P50" i="33"/>
  <c r="P52" i="33"/>
  <c r="P49" i="33"/>
  <c r="P75" i="33"/>
  <c r="P74" i="33"/>
  <c r="P73" i="33"/>
  <c r="P76" i="33"/>
  <c r="P99" i="33"/>
  <c r="P98" i="33"/>
  <c r="P100" i="33"/>
  <c r="P97" i="33"/>
  <c r="P123" i="33"/>
  <c r="P122" i="33"/>
  <c r="P124" i="33"/>
  <c r="P121" i="33"/>
  <c r="P147" i="33"/>
  <c r="P146" i="33"/>
  <c r="P145" i="33"/>
  <c r="P148" i="33"/>
  <c r="P171" i="33"/>
  <c r="P170" i="33"/>
  <c r="P172" i="33"/>
  <c r="P169" i="33"/>
  <c r="P195" i="33"/>
  <c r="P194" i="33"/>
  <c r="P196" i="33"/>
  <c r="P193" i="33"/>
  <c r="P219" i="33"/>
  <c r="P218" i="33"/>
  <c r="P217" i="33"/>
  <c r="P220" i="33"/>
  <c r="P243" i="33"/>
  <c r="P242" i="33"/>
  <c r="P244" i="33"/>
  <c r="P241" i="33"/>
  <c r="P267" i="33"/>
  <c r="P266" i="33"/>
  <c r="P268" i="33"/>
  <c r="P265" i="33"/>
  <c r="P291" i="33"/>
  <c r="P290" i="33"/>
  <c r="P289" i="33"/>
  <c r="P292" i="33"/>
  <c r="T18" i="33"/>
  <c r="T17" i="33"/>
  <c r="T20" i="33"/>
  <c r="T19" i="33"/>
  <c r="T42" i="33"/>
  <c r="T41" i="33"/>
  <c r="T44" i="33"/>
  <c r="T43" i="33"/>
  <c r="T67" i="33"/>
  <c r="T66" i="33"/>
  <c r="T65" i="33"/>
  <c r="T68" i="33"/>
  <c r="T91" i="33"/>
  <c r="T90" i="33"/>
  <c r="T92" i="33"/>
  <c r="T89" i="33"/>
  <c r="T115" i="33"/>
  <c r="T114" i="33"/>
  <c r="T116" i="33"/>
  <c r="T113" i="33"/>
  <c r="T139" i="33"/>
  <c r="T138" i="33"/>
  <c r="T137" i="33"/>
  <c r="T140" i="33"/>
  <c r="T163" i="33"/>
  <c r="T162" i="33"/>
  <c r="T164" i="33"/>
  <c r="T161" i="33"/>
  <c r="T187" i="33"/>
  <c r="T186" i="33"/>
  <c r="T188" i="33"/>
  <c r="T185" i="33"/>
  <c r="T211" i="33"/>
  <c r="T210" i="33"/>
  <c r="T209" i="33"/>
  <c r="T212" i="33"/>
  <c r="T235" i="33"/>
  <c r="T234" i="33"/>
  <c r="T236" i="33"/>
  <c r="T233" i="33"/>
  <c r="T259" i="33"/>
  <c r="T258" i="33"/>
  <c r="T260" i="33"/>
  <c r="T257" i="33"/>
  <c r="T283" i="33"/>
  <c r="T282" i="33"/>
  <c r="T281" i="33"/>
  <c r="T284" i="33"/>
  <c r="X12" i="33"/>
  <c r="X10" i="33"/>
  <c r="X9" i="33"/>
  <c r="X11" i="33"/>
  <c r="X36" i="33"/>
  <c r="X34" i="33"/>
  <c r="X33" i="33"/>
  <c r="X35" i="33"/>
  <c r="X60" i="33"/>
  <c r="X58" i="33"/>
  <c r="X57" i="33"/>
  <c r="X59" i="33"/>
  <c r="X82" i="33"/>
  <c r="X84" i="33"/>
  <c r="X83" i="33"/>
  <c r="X81" i="33"/>
  <c r="X106" i="33"/>
  <c r="X108" i="33"/>
  <c r="X107" i="33"/>
  <c r="X105" i="33"/>
  <c r="X130" i="33"/>
  <c r="X132" i="33"/>
  <c r="X131" i="33"/>
  <c r="X129" i="33"/>
  <c r="X154" i="33"/>
  <c r="X156" i="33"/>
  <c r="X155" i="33"/>
  <c r="X153" i="33"/>
  <c r="X178" i="33"/>
  <c r="X180" i="33"/>
  <c r="X179" i="33"/>
  <c r="X177" i="33"/>
  <c r="X202" i="33"/>
  <c r="X204" i="33"/>
  <c r="X203" i="33"/>
  <c r="X201" i="33"/>
  <c r="X226" i="33"/>
  <c r="X228" i="33"/>
  <c r="X227" i="33"/>
  <c r="X225" i="33"/>
  <c r="X250" i="33"/>
  <c r="X252" i="33"/>
  <c r="X251" i="33"/>
  <c r="X249" i="33"/>
  <c r="X275" i="33"/>
  <c r="X274" i="33"/>
  <c r="X276" i="33"/>
  <c r="X273" i="33"/>
  <c r="X299" i="33"/>
  <c r="X298" i="33"/>
  <c r="X300" i="33"/>
  <c r="X297" i="33"/>
  <c r="AB28" i="33"/>
  <c r="AB26" i="33"/>
  <c r="AB25" i="33"/>
  <c r="AB27" i="33"/>
  <c r="AB52" i="33"/>
  <c r="AB50" i="33"/>
  <c r="AB49" i="33"/>
  <c r="AB51" i="33"/>
  <c r="AB76" i="33"/>
  <c r="AB74" i="33"/>
  <c r="AB73" i="33"/>
  <c r="AB75" i="33"/>
  <c r="AB100" i="33"/>
  <c r="AB99" i="33"/>
  <c r="AB97" i="33"/>
  <c r="AB98" i="33"/>
  <c r="AB124" i="33"/>
  <c r="AB123" i="33"/>
  <c r="AB121" i="33"/>
  <c r="AB122" i="33"/>
  <c r="AB145" i="33"/>
  <c r="AB148" i="33"/>
  <c r="AB147" i="33"/>
  <c r="AB146" i="33"/>
  <c r="AB169" i="33"/>
  <c r="AB172" i="33"/>
  <c r="AB171" i="33"/>
  <c r="AB170" i="33"/>
  <c r="AB193" i="33"/>
  <c r="AB196" i="33"/>
  <c r="AB194" i="33"/>
  <c r="AB195" i="33"/>
  <c r="AB217" i="33"/>
  <c r="AB220" i="33"/>
  <c r="AB219" i="33"/>
  <c r="AB218" i="33"/>
  <c r="AB241" i="33"/>
  <c r="AB244" i="33"/>
  <c r="AB243" i="33"/>
  <c r="AB242" i="33"/>
  <c r="AB265" i="33"/>
  <c r="AB268" i="33"/>
  <c r="AB266" i="33"/>
  <c r="AB267" i="33"/>
  <c r="AB289" i="33"/>
  <c r="AB292" i="33"/>
  <c r="AB291" i="33"/>
  <c r="AB290" i="33"/>
  <c r="AF19" i="33"/>
  <c r="AF18" i="33"/>
  <c r="AF17" i="33"/>
  <c r="AF20" i="33"/>
  <c r="AF43" i="33"/>
  <c r="AF42" i="33"/>
  <c r="AF41" i="33"/>
  <c r="AF44" i="33"/>
  <c r="AF67" i="33"/>
  <c r="AF66" i="33"/>
  <c r="AF65" i="33"/>
  <c r="AF68" i="33"/>
  <c r="AF91" i="33"/>
  <c r="AF90" i="33"/>
  <c r="AF89" i="33"/>
  <c r="AF92" i="33"/>
  <c r="AF115" i="33"/>
  <c r="AF114" i="33"/>
  <c r="AF113" i="33"/>
  <c r="AF116" i="33"/>
  <c r="AF139" i="33"/>
  <c r="AF138" i="33"/>
  <c r="AF140" i="33"/>
  <c r="AF137" i="33"/>
  <c r="AF163" i="33"/>
  <c r="AF162" i="33"/>
  <c r="AF164" i="33"/>
  <c r="AF161" i="33"/>
  <c r="AF187" i="33"/>
  <c r="AF186" i="33"/>
  <c r="AF188" i="33"/>
  <c r="AF185" i="33"/>
  <c r="AF211" i="33"/>
  <c r="AF210" i="33"/>
  <c r="AF212" i="33"/>
  <c r="AF209" i="33"/>
  <c r="AF235" i="33"/>
  <c r="AF234" i="33"/>
  <c r="AF233" i="33"/>
  <c r="AF236" i="33"/>
  <c r="AF259" i="33"/>
  <c r="AF258" i="33"/>
  <c r="AF260" i="33"/>
  <c r="AF257" i="33"/>
  <c r="AF283" i="33"/>
  <c r="AF282" i="33"/>
  <c r="AF284" i="33"/>
  <c r="AF281" i="33"/>
  <c r="H21" i="33"/>
  <c r="H22" i="33"/>
  <c r="H23" i="33"/>
  <c r="H24" i="33"/>
  <c r="H46" i="33"/>
  <c r="H47" i="33"/>
  <c r="H45" i="33"/>
  <c r="H48" i="33"/>
  <c r="H70" i="33"/>
  <c r="H71" i="33"/>
  <c r="H69" i="33"/>
  <c r="H72" i="33"/>
  <c r="H94" i="33"/>
  <c r="H95" i="33"/>
  <c r="H93" i="33"/>
  <c r="H96" i="33"/>
  <c r="H118" i="33"/>
  <c r="H120" i="33"/>
  <c r="H117" i="33"/>
  <c r="H119" i="33"/>
  <c r="H142" i="33"/>
  <c r="H144" i="33"/>
  <c r="H141" i="33"/>
  <c r="H143" i="33"/>
  <c r="H166" i="33"/>
  <c r="H168" i="33"/>
  <c r="H165" i="33"/>
  <c r="H167" i="33"/>
  <c r="H190" i="33"/>
  <c r="H192" i="33"/>
  <c r="H189" i="33"/>
  <c r="H191" i="33"/>
  <c r="H214" i="33"/>
  <c r="H216" i="33"/>
  <c r="H213" i="33"/>
  <c r="H215" i="33"/>
  <c r="H238" i="33"/>
  <c r="H240" i="33"/>
  <c r="H237" i="33"/>
  <c r="H239" i="33"/>
  <c r="H262" i="33"/>
  <c r="H264" i="33"/>
  <c r="H261" i="33"/>
  <c r="H263" i="33"/>
  <c r="H288" i="33"/>
  <c r="H287" i="33"/>
  <c r="H285" i="33"/>
  <c r="H286" i="33"/>
  <c r="L14" i="33"/>
  <c r="L13" i="33"/>
  <c r="L16" i="33"/>
  <c r="L15" i="33"/>
  <c r="L38" i="33"/>
  <c r="L37" i="33"/>
  <c r="L40" i="33"/>
  <c r="L39" i="33"/>
  <c r="L62" i="33"/>
  <c r="L61" i="33"/>
  <c r="L64" i="33"/>
  <c r="L63" i="33"/>
  <c r="L86" i="33"/>
  <c r="L85" i="33"/>
  <c r="L88" i="33"/>
  <c r="L87" i="33"/>
  <c r="L110" i="33"/>
  <c r="L109" i="33"/>
  <c r="L112" i="33"/>
  <c r="L111" i="33"/>
  <c r="L134" i="33"/>
  <c r="L133" i="33"/>
  <c r="L136" i="33"/>
  <c r="L135" i="33"/>
  <c r="L158" i="33"/>
  <c r="L157" i="33"/>
  <c r="L160" i="33"/>
  <c r="L159" i="33"/>
  <c r="L182" i="33"/>
  <c r="L181" i="33"/>
  <c r="L184" i="33"/>
  <c r="L183" i="33"/>
  <c r="L206" i="33"/>
  <c r="L205" i="33"/>
  <c r="L208" i="33"/>
  <c r="L207" i="33"/>
  <c r="L230" i="33"/>
  <c r="L229" i="33"/>
  <c r="L232" i="33"/>
  <c r="L231" i="33"/>
  <c r="L254" i="33"/>
  <c r="L253" i="33"/>
  <c r="L256" i="33"/>
  <c r="L255" i="33"/>
  <c r="L278" i="33"/>
  <c r="L277" i="33"/>
  <c r="L280" i="33"/>
  <c r="L279" i="33"/>
  <c r="P6" i="33"/>
  <c r="P5" i="33"/>
  <c r="P8" i="33"/>
  <c r="P7" i="33"/>
  <c r="P30" i="33"/>
  <c r="P29" i="33"/>
  <c r="P32" i="33"/>
  <c r="P31" i="33"/>
  <c r="P54" i="33"/>
  <c r="P53" i="33"/>
  <c r="P56" i="33"/>
  <c r="P55" i="33"/>
  <c r="P78" i="33"/>
  <c r="P77" i="33"/>
  <c r="P80" i="33"/>
  <c r="P79" i="33"/>
  <c r="P102" i="33"/>
  <c r="P101" i="33"/>
  <c r="P104" i="33"/>
  <c r="P103" i="33"/>
  <c r="P126" i="33"/>
  <c r="P125" i="33"/>
  <c r="P128" i="33"/>
  <c r="P127" i="33"/>
  <c r="P150" i="33"/>
  <c r="P149" i="33"/>
  <c r="P152" i="33"/>
  <c r="P151" i="33"/>
  <c r="P174" i="33"/>
  <c r="P173" i="33"/>
  <c r="P176" i="33"/>
  <c r="P175" i="33"/>
  <c r="P198" i="33"/>
  <c r="P197" i="33"/>
  <c r="P200" i="33"/>
  <c r="P199" i="33"/>
  <c r="P222" i="33"/>
  <c r="P221" i="33"/>
  <c r="P224" i="33"/>
  <c r="P223" i="33"/>
  <c r="P246" i="33"/>
  <c r="P245" i="33"/>
  <c r="P248" i="33"/>
  <c r="P247" i="33"/>
  <c r="P270" i="33"/>
  <c r="P269" i="33"/>
  <c r="P272" i="33"/>
  <c r="P271" i="33"/>
  <c r="P294" i="33"/>
  <c r="P293" i="33"/>
  <c r="P296" i="33"/>
  <c r="P295" i="33"/>
  <c r="T24" i="33"/>
  <c r="T23" i="33"/>
  <c r="T21" i="33"/>
  <c r="T22" i="33"/>
  <c r="T48" i="33"/>
  <c r="T47" i="33"/>
  <c r="T45" i="33"/>
  <c r="T46" i="33"/>
  <c r="T72" i="33"/>
  <c r="T70" i="33"/>
  <c r="T69" i="33"/>
  <c r="T71" i="33"/>
  <c r="T96" i="33"/>
  <c r="T94" i="33"/>
  <c r="T93" i="33"/>
  <c r="T95" i="33"/>
  <c r="T120" i="33"/>
  <c r="T118" i="33"/>
  <c r="T117" i="33"/>
  <c r="T119" i="33"/>
  <c r="T144" i="33"/>
  <c r="T142" i="33"/>
  <c r="T141" i="33"/>
  <c r="T143" i="33"/>
  <c r="T168" i="33"/>
  <c r="T166" i="33"/>
  <c r="T165" i="33"/>
  <c r="T167" i="33"/>
  <c r="T192" i="33"/>
  <c r="T190" i="33"/>
  <c r="T189" i="33"/>
  <c r="T191" i="33"/>
  <c r="T216" i="33"/>
  <c r="T214" i="33"/>
  <c r="T213" i="33"/>
  <c r="T215" i="33"/>
  <c r="T240" i="33"/>
  <c r="T238" i="33"/>
  <c r="T237" i="33"/>
  <c r="T239" i="33"/>
  <c r="T264" i="33"/>
  <c r="T262" i="33"/>
  <c r="T261" i="33"/>
  <c r="T263" i="33"/>
  <c r="T288" i="33"/>
  <c r="T286" i="33"/>
  <c r="T285" i="33"/>
  <c r="T287" i="33"/>
  <c r="X13" i="33"/>
  <c r="X16" i="33"/>
  <c r="X15" i="33"/>
  <c r="X14" i="33"/>
  <c r="X37" i="33"/>
  <c r="X40" i="33"/>
  <c r="X39" i="33"/>
  <c r="X38" i="33"/>
  <c r="X64" i="33"/>
  <c r="X62" i="33"/>
  <c r="X61" i="33"/>
  <c r="X63" i="33"/>
  <c r="X88" i="33"/>
  <c r="X86" i="33"/>
  <c r="X85" i="33"/>
  <c r="X87" i="33"/>
  <c r="X112" i="33"/>
  <c r="X110" i="33"/>
  <c r="X109" i="33"/>
  <c r="X111" i="33"/>
  <c r="X136" i="33"/>
  <c r="X134" i="33"/>
  <c r="X133" i="33"/>
  <c r="X135" i="33"/>
  <c r="X160" i="33"/>
  <c r="X158" i="33"/>
  <c r="X157" i="33"/>
  <c r="X159" i="33"/>
  <c r="X184" i="33"/>
  <c r="X182" i="33"/>
  <c r="X181" i="33"/>
  <c r="X183" i="33"/>
  <c r="X208" i="33"/>
  <c r="X206" i="33"/>
  <c r="X205" i="33"/>
  <c r="X207" i="33"/>
  <c r="X232" i="33"/>
  <c r="X230" i="33"/>
  <c r="X229" i="33"/>
  <c r="X231" i="33"/>
  <c r="X256" i="33"/>
  <c r="X254" i="33"/>
  <c r="X253" i="33"/>
  <c r="X255" i="33"/>
  <c r="X280" i="33"/>
  <c r="X278" i="33"/>
  <c r="X277" i="33"/>
  <c r="X279" i="33"/>
  <c r="AB5" i="33"/>
  <c r="AB8" i="33"/>
  <c r="AB7" i="33"/>
  <c r="AB6" i="33"/>
  <c r="AB29" i="33"/>
  <c r="AB32" i="33"/>
  <c r="AB31" i="33"/>
  <c r="AB30" i="33"/>
  <c r="AB53" i="33"/>
  <c r="AB56" i="33"/>
  <c r="AB55" i="33"/>
  <c r="AB54" i="33"/>
  <c r="AB77" i="33"/>
  <c r="AB80" i="33"/>
  <c r="AB79" i="33"/>
  <c r="AB78" i="33"/>
  <c r="AB102" i="33"/>
  <c r="AB101" i="33"/>
  <c r="AB103" i="33"/>
  <c r="AB104" i="33"/>
  <c r="AB126" i="33"/>
  <c r="AB125" i="33"/>
  <c r="AB127" i="33"/>
  <c r="AB128" i="33"/>
  <c r="AB151" i="33"/>
  <c r="AB150" i="33"/>
  <c r="AB149" i="33"/>
  <c r="AB152" i="33"/>
  <c r="AB175" i="33"/>
  <c r="AB174" i="33"/>
  <c r="AB173" i="33"/>
  <c r="AB176" i="33"/>
  <c r="AB199" i="33"/>
  <c r="AB198" i="33"/>
  <c r="AB197" i="33"/>
  <c r="AB200" i="33"/>
  <c r="AB223" i="33"/>
  <c r="AB222" i="33"/>
  <c r="AB221" i="33"/>
  <c r="AB224" i="33"/>
  <c r="AB247" i="33"/>
  <c r="AB246" i="33"/>
  <c r="AB245" i="33"/>
  <c r="AB248" i="33"/>
  <c r="AB271" i="33"/>
  <c r="AB270" i="33"/>
  <c r="AB269" i="33"/>
  <c r="AB272" i="33"/>
  <c r="AB295" i="33"/>
  <c r="AB294" i="33"/>
  <c r="AB293" i="33"/>
  <c r="AB296" i="33"/>
  <c r="AF24" i="33"/>
  <c r="AF23" i="33"/>
  <c r="AF22" i="33"/>
  <c r="AF21" i="33"/>
  <c r="AF48" i="33"/>
  <c r="AF47" i="33"/>
  <c r="AF46" i="33"/>
  <c r="AF45" i="33"/>
  <c r="AF72" i="33"/>
  <c r="AF71" i="33"/>
  <c r="AF70" i="33"/>
  <c r="AF69" i="33"/>
  <c r="AF96" i="33"/>
  <c r="AF95" i="33"/>
  <c r="AF94" i="33"/>
  <c r="AF93" i="33"/>
  <c r="AF120" i="33"/>
  <c r="AF119" i="33"/>
  <c r="AF118" i="33"/>
  <c r="AF117" i="33"/>
  <c r="AF142" i="33"/>
  <c r="AF141" i="33"/>
  <c r="AF144" i="33"/>
  <c r="AF143" i="33"/>
  <c r="AF166" i="33"/>
  <c r="AF165" i="33"/>
  <c r="AF168" i="33"/>
  <c r="AF167" i="33"/>
  <c r="AF190" i="33"/>
  <c r="AF189" i="33"/>
  <c r="AF192" i="33"/>
  <c r="AF191" i="33"/>
  <c r="AF214" i="33"/>
  <c r="AF213" i="33"/>
  <c r="AF216" i="33"/>
  <c r="AF215" i="33"/>
  <c r="AF238" i="33"/>
  <c r="AF237" i="33"/>
  <c r="AF240" i="33"/>
  <c r="AF239" i="33"/>
  <c r="AF262" i="33"/>
  <c r="AF261" i="33"/>
  <c r="AF264" i="33"/>
  <c r="AF263" i="33"/>
  <c r="AF286" i="33"/>
  <c r="AF285" i="33"/>
  <c r="AF288" i="33"/>
  <c r="AF287" i="33"/>
  <c r="H92" i="33"/>
  <c r="H89" i="33"/>
  <c r="H90" i="33"/>
  <c r="H91" i="33"/>
  <c r="H99" i="33"/>
  <c r="H100" i="33"/>
  <c r="H98" i="33"/>
  <c r="H97" i="33"/>
  <c r="H217" i="33"/>
  <c r="H218" i="33"/>
  <c r="H219" i="33"/>
  <c r="H220" i="33"/>
  <c r="L68" i="33"/>
  <c r="L67" i="33"/>
  <c r="L65" i="33"/>
  <c r="L66" i="33"/>
  <c r="L164" i="33"/>
  <c r="L163" i="33"/>
  <c r="L161" i="33"/>
  <c r="L162" i="33"/>
  <c r="L212" i="33"/>
  <c r="L211" i="33"/>
  <c r="L209" i="33"/>
  <c r="L210" i="33"/>
  <c r="L236" i="33"/>
  <c r="L235" i="33"/>
  <c r="L233" i="33"/>
  <c r="L234" i="33"/>
  <c r="L260" i="33"/>
  <c r="L259" i="33"/>
  <c r="L257" i="33"/>
  <c r="L258" i="33"/>
  <c r="P36" i="33"/>
  <c r="P35" i="33"/>
  <c r="P33" i="33"/>
  <c r="P34" i="33"/>
  <c r="P60" i="33"/>
  <c r="P59" i="33"/>
  <c r="P57" i="33"/>
  <c r="P58" i="33"/>
  <c r="P84" i="33"/>
  <c r="P83" i="33"/>
  <c r="P81" i="33"/>
  <c r="P82" i="33"/>
  <c r="P108" i="33"/>
  <c r="P107" i="33"/>
  <c r="P105" i="33"/>
  <c r="P106" i="33"/>
  <c r="P132" i="33"/>
  <c r="P131" i="33"/>
  <c r="P129" i="33"/>
  <c r="P130" i="33"/>
  <c r="P156" i="33"/>
  <c r="P155" i="33"/>
  <c r="P153" i="33"/>
  <c r="P154" i="33"/>
  <c r="P180" i="33"/>
  <c r="P179" i="33"/>
  <c r="P177" i="33"/>
  <c r="P178" i="33"/>
  <c r="P204" i="33"/>
  <c r="P203" i="33"/>
  <c r="P201" i="33"/>
  <c r="P202" i="33"/>
  <c r="P228" i="33"/>
  <c r="P227" i="33"/>
  <c r="P225" i="33"/>
  <c r="P226" i="33"/>
  <c r="P252" i="33"/>
  <c r="P251" i="33"/>
  <c r="P249" i="33"/>
  <c r="P250" i="33"/>
  <c r="P276" i="33"/>
  <c r="P275" i="33"/>
  <c r="P273" i="33"/>
  <c r="P274" i="33"/>
  <c r="P300" i="33"/>
  <c r="P299" i="33"/>
  <c r="P297" i="33"/>
  <c r="P298" i="33"/>
  <c r="T27" i="33"/>
  <c r="T26" i="33"/>
  <c r="T25" i="33"/>
  <c r="T28" i="33"/>
  <c r="T51" i="33"/>
  <c r="T50" i="33"/>
  <c r="T52" i="33"/>
  <c r="T49" i="33"/>
  <c r="T73" i="33"/>
  <c r="T76" i="33"/>
  <c r="T75" i="33"/>
  <c r="T74" i="33"/>
  <c r="T97" i="33"/>
  <c r="T100" i="33"/>
  <c r="T99" i="33"/>
  <c r="T98" i="33"/>
  <c r="T121" i="33"/>
  <c r="T124" i="33"/>
  <c r="T123" i="33"/>
  <c r="T122" i="33"/>
  <c r="T145" i="33"/>
  <c r="T148" i="33"/>
  <c r="T147" i="33"/>
  <c r="T146" i="33"/>
  <c r="T169" i="33"/>
  <c r="T172" i="33"/>
  <c r="T171" i="33"/>
  <c r="T170" i="33"/>
  <c r="T193" i="33"/>
  <c r="T196" i="33"/>
  <c r="T195" i="33"/>
  <c r="T194" i="33"/>
  <c r="T217" i="33"/>
  <c r="T220" i="33"/>
  <c r="T219" i="33"/>
  <c r="T218" i="33"/>
  <c r="T241" i="33"/>
  <c r="T244" i="33"/>
  <c r="T243" i="33"/>
  <c r="T242" i="33"/>
  <c r="T265" i="33"/>
  <c r="T268" i="33"/>
  <c r="T267" i="33"/>
  <c r="T266" i="33"/>
  <c r="T289" i="33"/>
  <c r="T292" i="33"/>
  <c r="T291" i="33"/>
  <c r="T290" i="33"/>
  <c r="X19" i="33"/>
  <c r="X18" i="33"/>
  <c r="X17" i="33"/>
  <c r="X20" i="33"/>
  <c r="X43" i="33"/>
  <c r="X42" i="33"/>
  <c r="X44" i="33"/>
  <c r="X41" i="33"/>
  <c r="X68" i="33"/>
  <c r="X67" i="33"/>
  <c r="X66" i="33"/>
  <c r="X65" i="33"/>
  <c r="X92" i="33"/>
  <c r="X91" i="33"/>
  <c r="X90" i="33"/>
  <c r="X89" i="33"/>
  <c r="X116" i="33"/>
  <c r="X115" i="33"/>
  <c r="X114" i="33"/>
  <c r="X113" i="33"/>
  <c r="X140" i="33"/>
  <c r="X139" i="33"/>
  <c r="X138" i="33"/>
  <c r="X137" i="33"/>
  <c r="X164" i="33"/>
  <c r="X163" i="33"/>
  <c r="X162" i="33"/>
  <c r="X161" i="33"/>
  <c r="X188" i="33"/>
  <c r="X187" i="33"/>
  <c r="X186" i="33"/>
  <c r="X185" i="33"/>
  <c r="X212" i="33"/>
  <c r="X211" i="33"/>
  <c r="X210" i="33"/>
  <c r="X209" i="33"/>
  <c r="X236" i="33"/>
  <c r="X235" i="33"/>
  <c r="X234" i="33"/>
  <c r="X233" i="33"/>
  <c r="X260" i="33"/>
  <c r="X259" i="33"/>
  <c r="X258" i="33"/>
  <c r="X257" i="33"/>
  <c r="X281" i="33"/>
  <c r="X284" i="33"/>
  <c r="X283" i="33"/>
  <c r="X282" i="33"/>
  <c r="AB11" i="33"/>
  <c r="AB10" i="33"/>
  <c r="AB12" i="33"/>
  <c r="AB9" i="33"/>
  <c r="AB35" i="33"/>
  <c r="AB34" i="33"/>
  <c r="AB36" i="33"/>
  <c r="AB33" i="33"/>
  <c r="AB59" i="33"/>
  <c r="AB58" i="33"/>
  <c r="AB57" i="33"/>
  <c r="AB60" i="33"/>
  <c r="AB83" i="33"/>
  <c r="AB82" i="33"/>
  <c r="AB84" i="33"/>
  <c r="AB81" i="33"/>
  <c r="AB108" i="33"/>
  <c r="AB107" i="33"/>
  <c r="AB106" i="33"/>
  <c r="AB105" i="33"/>
  <c r="AB132" i="33"/>
  <c r="AB131" i="33"/>
  <c r="AB130" i="33"/>
  <c r="AB129" i="33"/>
  <c r="AB156" i="33"/>
  <c r="AB155" i="33"/>
  <c r="AB154" i="33"/>
  <c r="AB153" i="33"/>
  <c r="AB180" i="33"/>
  <c r="AB179" i="33"/>
  <c r="AB178" i="33"/>
  <c r="AB177" i="33"/>
  <c r="AB204" i="33"/>
  <c r="AB203" i="33"/>
  <c r="AB202" i="33"/>
  <c r="AB201" i="33"/>
  <c r="AB228" i="33"/>
  <c r="AB227" i="33"/>
  <c r="AB226" i="33"/>
  <c r="AB225" i="33"/>
  <c r="AB252" i="33"/>
  <c r="AB251" i="33"/>
  <c r="AB250" i="33"/>
  <c r="AB249" i="33"/>
  <c r="AB276" i="33"/>
  <c r="AB275" i="33"/>
  <c r="AB274" i="33"/>
  <c r="AB273" i="33"/>
  <c r="AB300" i="33"/>
  <c r="AB299" i="33"/>
  <c r="AB298" i="33"/>
  <c r="AB297" i="33"/>
  <c r="AF25" i="33"/>
  <c r="AF28" i="33"/>
  <c r="AF27" i="33"/>
  <c r="AF26" i="33"/>
  <c r="AF49" i="33"/>
  <c r="AF52" i="33"/>
  <c r="AF51" i="33"/>
  <c r="AF50" i="33"/>
  <c r="AF73" i="33"/>
  <c r="AF76" i="33"/>
  <c r="AF74" i="33"/>
  <c r="AF75" i="33"/>
  <c r="AF97" i="33"/>
  <c r="AF100" i="33"/>
  <c r="AF99" i="33"/>
  <c r="AF98" i="33"/>
  <c r="AF121" i="33"/>
  <c r="AF124" i="33"/>
  <c r="AF123" i="33"/>
  <c r="AF122" i="33"/>
  <c r="AF148" i="33"/>
  <c r="AF147" i="33"/>
  <c r="AF145" i="33"/>
  <c r="AF146" i="33"/>
  <c r="AF172" i="33"/>
  <c r="AF171" i="33"/>
  <c r="AF169" i="33"/>
  <c r="AF170" i="33"/>
  <c r="AF196" i="33"/>
  <c r="AF195" i="33"/>
  <c r="AF193" i="33"/>
  <c r="AF194" i="33"/>
  <c r="AF220" i="33"/>
  <c r="AF219" i="33"/>
  <c r="AF217" i="33"/>
  <c r="AF218" i="33"/>
  <c r="AF244" i="33"/>
  <c r="AF243" i="33"/>
  <c r="AF241" i="33"/>
  <c r="AF242" i="33"/>
  <c r="AF268" i="33"/>
  <c r="AF267" i="33"/>
  <c r="AF265" i="33"/>
  <c r="AF266" i="33"/>
  <c r="AF292" i="33"/>
  <c r="AF291" i="33"/>
  <c r="AF289" i="33"/>
  <c r="AF290" i="33"/>
  <c r="E165" i="33"/>
  <c r="I153" i="33"/>
  <c r="M77" i="33"/>
  <c r="Q33" i="33"/>
  <c r="Q257" i="33"/>
  <c r="U149" i="33"/>
  <c r="Y73" i="33"/>
  <c r="Y265" i="33"/>
  <c r="AC189" i="33"/>
  <c r="E41" i="33"/>
  <c r="E73" i="33"/>
  <c r="E105" i="33"/>
  <c r="E137" i="33"/>
  <c r="E169" i="33"/>
  <c r="E201" i="33"/>
  <c r="E233" i="33"/>
  <c r="E265" i="33"/>
  <c r="E297" i="33"/>
  <c r="I61" i="33"/>
  <c r="I93" i="33"/>
  <c r="I125" i="33"/>
  <c r="I157" i="33"/>
  <c r="I189" i="33"/>
  <c r="I221" i="33"/>
  <c r="I253" i="33"/>
  <c r="I285" i="33"/>
  <c r="M17" i="33"/>
  <c r="M49" i="33"/>
  <c r="M81" i="33"/>
  <c r="M113" i="33"/>
  <c r="M145" i="33"/>
  <c r="M177" i="33"/>
  <c r="M209" i="33"/>
  <c r="M241" i="33"/>
  <c r="M273" i="33"/>
  <c r="Q5" i="33"/>
  <c r="Q37" i="33"/>
  <c r="Q69" i="33"/>
  <c r="Q101" i="33"/>
  <c r="Q133" i="33"/>
  <c r="Q165" i="33"/>
  <c r="Q197" i="33"/>
  <c r="Q229" i="33"/>
  <c r="Q261" i="33"/>
  <c r="Q293" i="33"/>
  <c r="U25" i="33"/>
  <c r="U57" i="33"/>
  <c r="U89" i="33"/>
  <c r="U121" i="33"/>
  <c r="U153" i="33"/>
  <c r="U185" i="33"/>
  <c r="U217" i="33"/>
  <c r="U249" i="33"/>
  <c r="U281" i="33"/>
  <c r="Y13" i="33"/>
  <c r="Y45" i="33"/>
  <c r="Y77" i="33"/>
  <c r="Y109" i="33"/>
  <c r="Y141" i="33"/>
  <c r="Y173" i="33"/>
  <c r="Y205" i="33"/>
  <c r="Y237" i="33"/>
  <c r="Y269" i="33"/>
  <c r="AC33" i="33"/>
  <c r="AC65" i="33"/>
  <c r="AC97" i="33"/>
  <c r="AC129" i="33"/>
  <c r="AC161" i="33"/>
  <c r="AC193" i="33"/>
  <c r="AC225" i="33"/>
  <c r="AC257" i="33"/>
  <c r="AC289" i="33"/>
  <c r="E133" i="33"/>
  <c r="I57" i="33"/>
  <c r="I249" i="33"/>
  <c r="M173" i="33"/>
  <c r="Q97" i="33"/>
  <c r="Q289" i="33"/>
  <c r="U181" i="33"/>
  <c r="Y105" i="33"/>
  <c r="Y297" i="33"/>
  <c r="AC221" i="33"/>
  <c r="E45" i="33"/>
  <c r="E77" i="33"/>
  <c r="E109" i="33"/>
  <c r="E141" i="33"/>
  <c r="E173" i="33"/>
  <c r="E205" i="33"/>
  <c r="E237" i="33"/>
  <c r="E269" i="33"/>
  <c r="I33" i="33"/>
  <c r="I65" i="33"/>
  <c r="I97" i="33"/>
  <c r="I129" i="33"/>
  <c r="I161" i="33"/>
  <c r="I193" i="33"/>
  <c r="I225" i="33"/>
  <c r="I257" i="33"/>
  <c r="I289" i="33"/>
  <c r="M21" i="33"/>
  <c r="M53" i="33"/>
  <c r="M85" i="33"/>
  <c r="M117" i="33"/>
  <c r="M149" i="33"/>
  <c r="M181" i="33"/>
  <c r="M213" i="33"/>
  <c r="M245" i="33"/>
  <c r="M277" i="33"/>
  <c r="Q9" i="33"/>
  <c r="Q41" i="33"/>
  <c r="Q73" i="33"/>
  <c r="Q105" i="33"/>
  <c r="Q137" i="33"/>
  <c r="Q169" i="33"/>
  <c r="Q201" i="33"/>
  <c r="Q233" i="33"/>
  <c r="Q265" i="33"/>
  <c r="Q297" i="33"/>
  <c r="U29" i="33"/>
  <c r="U61" i="33"/>
  <c r="U93" i="33"/>
  <c r="U125" i="33"/>
  <c r="U157" i="33"/>
  <c r="U189" i="33"/>
  <c r="U221" i="33"/>
  <c r="U253" i="33"/>
  <c r="U285" i="33"/>
  <c r="Y17" i="33"/>
  <c r="Y49" i="33"/>
  <c r="Y81" i="33"/>
  <c r="Y113" i="33"/>
  <c r="Y145" i="33"/>
  <c r="Y177" i="33"/>
  <c r="Y209" i="33"/>
  <c r="Y241" i="33"/>
  <c r="Y273" i="33"/>
  <c r="AC5" i="33"/>
  <c r="AC37" i="33"/>
  <c r="AC69" i="33"/>
  <c r="AC101" i="33"/>
  <c r="AC133" i="33"/>
  <c r="AC165" i="33"/>
  <c r="AC197" i="33"/>
  <c r="AC229" i="33"/>
  <c r="AC261" i="33"/>
  <c r="AC293" i="33"/>
  <c r="E101" i="33"/>
  <c r="I89" i="33"/>
  <c r="M45" i="33"/>
  <c r="M205" i="33"/>
  <c r="Q129" i="33"/>
  <c r="U21" i="33"/>
  <c r="U245" i="33"/>
  <c r="Y201" i="33"/>
  <c r="AC93" i="33"/>
  <c r="AC285" i="33"/>
  <c r="E49" i="33"/>
  <c r="E81" i="33"/>
  <c r="E113" i="33"/>
  <c r="E145" i="33"/>
  <c r="E177" i="33"/>
  <c r="E209" i="33"/>
  <c r="E241" i="33"/>
  <c r="E273" i="33"/>
  <c r="I5" i="33"/>
  <c r="I37" i="33"/>
  <c r="I69" i="33"/>
  <c r="I101" i="33"/>
  <c r="I133" i="33"/>
  <c r="I165" i="33"/>
  <c r="I197" i="33"/>
  <c r="I229" i="33"/>
  <c r="I261" i="33"/>
  <c r="I293" i="33"/>
  <c r="M25" i="33"/>
  <c r="M57" i="33"/>
  <c r="M89" i="33"/>
  <c r="M121" i="33"/>
  <c r="M153" i="33"/>
  <c r="M185" i="33"/>
  <c r="M217" i="33"/>
  <c r="M249" i="33"/>
  <c r="M281" i="33"/>
  <c r="Q13" i="33"/>
  <c r="Q45" i="33"/>
  <c r="Q77" i="33"/>
  <c r="Q109" i="33"/>
  <c r="Q141" i="33"/>
  <c r="Q173" i="33"/>
  <c r="Q205" i="33"/>
  <c r="Q237" i="33"/>
  <c r="Q269" i="33"/>
  <c r="U33" i="33"/>
  <c r="U65" i="33"/>
  <c r="U97" i="33"/>
  <c r="U129" i="33"/>
  <c r="U161" i="33"/>
  <c r="U193" i="33"/>
  <c r="U225" i="33"/>
  <c r="U257" i="33"/>
  <c r="U289" i="33"/>
  <c r="Y21" i="33"/>
  <c r="Y53" i="33"/>
  <c r="Y85" i="33"/>
  <c r="Y117" i="33"/>
  <c r="Y149" i="33"/>
  <c r="Y181" i="33"/>
  <c r="Y213" i="33"/>
  <c r="Y245" i="33"/>
  <c r="Y277" i="33"/>
  <c r="AC9" i="33"/>
  <c r="AC41" i="33"/>
  <c r="AC73" i="33"/>
  <c r="AC105" i="33"/>
  <c r="AC137" i="33"/>
  <c r="AC169" i="33"/>
  <c r="AC201" i="33"/>
  <c r="AC233" i="33"/>
  <c r="AC265" i="33"/>
  <c r="AC297" i="33"/>
  <c r="I25" i="33"/>
  <c r="I281" i="33"/>
  <c r="M269" i="33"/>
  <c r="U213" i="33"/>
  <c r="E53" i="33"/>
  <c r="E85" i="33"/>
  <c r="E117" i="33"/>
  <c r="E149" i="33"/>
  <c r="E181" i="33"/>
  <c r="E213" i="33"/>
  <c r="E245" i="33"/>
  <c r="E277" i="33"/>
  <c r="I9" i="33"/>
  <c r="I41" i="33"/>
  <c r="I73" i="33"/>
  <c r="I105" i="33"/>
  <c r="I137" i="33"/>
  <c r="I169" i="33"/>
  <c r="I201" i="33"/>
  <c r="I233" i="33"/>
  <c r="I265" i="33"/>
  <c r="I297" i="33"/>
  <c r="M29" i="33"/>
  <c r="M61" i="33"/>
  <c r="M93" i="33"/>
  <c r="M125" i="33"/>
  <c r="M157" i="33"/>
  <c r="M189" i="33"/>
  <c r="M221" i="33"/>
  <c r="M253" i="33"/>
  <c r="M285" i="33"/>
  <c r="Q17" i="33"/>
  <c r="Q49" i="33"/>
  <c r="Q81" i="33"/>
  <c r="Q113" i="33"/>
  <c r="Q145" i="33"/>
  <c r="Q177" i="33"/>
  <c r="Q209" i="33"/>
  <c r="Q241" i="33"/>
  <c r="Q273" i="33"/>
  <c r="U5" i="33"/>
  <c r="U37" i="33"/>
  <c r="U69" i="33"/>
  <c r="U101" i="33"/>
  <c r="U133" i="33"/>
  <c r="U165" i="33"/>
  <c r="U197" i="33"/>
  <c r="U229" i="33"/>
  <c r="U261" i="33"/>
  <c r="U293" i="33"/>
  <c r="Y25" i="33"/>
  <c r="Y57" i="33"/>
  <c r="Y89" i="33"/>
  <c r="Y121" i="33"/>
  <c r="Y153" i="33"/>
  <c r="Y185" i="33"/>
  <c r="Y217" i="33"/>
  <c r="Y249" i="33"/>
  <c r="Y281" i="33"/>
  <c r="AC13" i="33"/>
  <c r="AC45" i="33"/>
  <c r="AC77" i="33"/>
  <c r="AC109" i="33"/>
  <c r="AC141" i="33"/>
  <c r="AC173" i="33"/>
  <c r="AC205" i="33"/>
  <c r="AC237" i="33"/>
  <c r="AC269" i="33"/>
  <c r="E69" i="33"/>
  <c r="E197" i="33"/>
  <c r="E293" i="33"/>
  <c r="I121" i="33"/>
  <c r="M13" i="33"/>
  <c r="Q193" i="33"/>
  <c r="U85" i="33"/>
  <c r="Y9" i="33"/>
  <c r="Y169" i="33"/>
  <c r="AC29" i="33"/>
  <c r="AC157" i="33"/>
  <c r="AC253" i="33"/>
  <c r="E57" i="33"/>
  <c r="E89" i="33"/>
  <c r="E121" i="33"/>
  <c r="E153" i="33"/>
  <c r="E185" i="33"/>
  <c r="E217" i="33"/>
  <c r="E249" i="33"/>
  <c r="E281" i="33"/>
  <c r="I13" i="33"/>
  <c r="I45" i="33"/>
  <c r="I77" i="33"/>
  <c r="I109" i="33"/>
  <c r="I141" i="33"/>
  <c r="I173" i="33"/>
  <c r="I205" i="33"/>
  <c r="I237" i="33"/>
  <c r="I269" i="33"/>
  <c r="M33" i="33"/>
  <c r="M65" i="33"/>
  <c r="M97" i="33"/>
  <c r="M129" i="33"/>
  <c r="M161" i="33"/>
  <c r="M193" i="33"/>
  <c r="M225" i="33"/>
  <c r="M257" i="33"/>
  <c r="M289" i="33"/>
  <c r="Q21" i="33"/>
  <c r="Q53" i="33"/>
  <c r="Q85" i="33"/>
  <c r="Q117" i="33"/>
  <c r="Q149" i="33"/>
  <c r="Q181" i="33"/>
  <c r="Q213" i="33"/>
  <c r="Q245" i="33"/>
  <c r="Q277" i="33"/>
  <c r="U9" i="33"/>
  <c r="U41" i="33"/>
  <c r="U73" i="33"/>
  <c r="U105" i="33"/>
  <c r="U137" i="33"/>
  <c r="U169" i="33"/>
  <c r="U201" i="33"/>
  <c r="U233" i="33"/>
  <c r="U265" i="33"/>
  <c r="U297" i="33"/>
  <c r="Y29" i="33"/>
  <c r="Y61" i="33"/>
  <c r="Y93" i="33"/>
  <c r="Y125" i="33"/>
  <c r="Y157" i="33"/>
  <c r="Y189" i="33"/>
  <c r="Y221" i="33"/>
  <c r="Y253" i="33"/>
  <c r="Y285" i="33"/>
  <c r="AC17" i="33"/>
  <c r="AC49" i="33"/>
  <c r="AC81" i="33"/>
  <c r="AC113" i="33"/>
  <c r="AC145" i="33"/>
  <c r="AC177" i="33"/>
  <c r="AC209" i="33"/>
  <c r="AC241" i="33"/>
  <c r="AC273" i="33"/>
  <c r="E261" i="33"/>
  <c r="I185" i="33"/>
  <c r="M109" i="33"/>
  <c r="Q65" i="33"/>
  <c r="Q225" i="33"/>
  <c r="U117" i="33"/>
  <c r="Y41" i="33"/>
  <c r="Y233" i="33"/>
  <c r="AC125" i="33"/>
  <c r="E61" i="33"/>
  <c r="E93" i="33"/>
  <c r="E125" i="33"/>
  <c r="E157" i="33"/>
  <c r="E189" i="33"/>
  <c r="E221" i="33"/>
  <c r="E253" i="33"/>
  <c r="E285" i="33"/>
  <c r="I17" i="33"/>
  <c r="I49" i="33"/>
  <c r="I81" i="33"/>
  <c r="I113" i="33"/>
  <c r="I145" i="33"/>
  <c r="I177" i="33"/>
  <c r="I209" i="33"/>
  <c r="I241" i="33"/>
  <c r="I273" i="33"/>
  <c r="M5" i="33"/>
  <c r="M37" i="33"/>
  <c r="M69" i="33"/>
  <c r="M101" i="33"/>
  <c r="M133" i="33"/>
  <c r="M165" i="33"/>
  <c r="M197" i="33"/>
  <c r="M229" i="33"/>
  <c r="M261" i="33"/>
  <c r="M293" i="33"/>
  <c r="Q25" i="33"/>
  <c r="Q57" i="33"/>
  <c r="Q89" i="33"/>
  <c r="Q121" i="33"/>
  <c r="Q153" i="33"/>
  <c r="Q185" i="33"/>
  <c r="Q217" i="33"/>
  <c r="Q249" i="33"/>
  <c r="Q281" i="33"/>
  <c r="U13" i="33"/>
  <c r="U45" i="33"/>
  <c r="U77" i="33"/>
  <c r="U109" i="33"/>
  <c r="U141" i="33"/>
  <c r="U173" i="33"/>
  <c r="U205" i="33"/>
  <c r="U237" i="33"/>
  <c r="U269" i="33"/>
  <c r="Y33" i="33"/>
  <c r="Y65" i="33"/>
  <c r="Y97" i="33"/>
  <c r="Y129" i="33"/>
  <c r="Y161" i="33"/>
  <c r="Y193" i="33"/>
  <c r="Y225" i="33"/>
  <c r="Y257" i="33"/>
  <c r="Y289" i="33"/>
  <c r="AC21" i="33"/>
  <c r="AC53" i="33"/>
  <c r="AC85" i="33"/>
  <c r="AC117" i="33"/>
  <c r="AC149" i="33"/>
  <c r="AC181" i="33"/>
  <c r="AC213" i="33"/>
  <c r="AC245" i="33"/>
  <c r="AC277" i="33"/>
  <c r="E229" i="33"/>
  <c r="I217" i="33"/>
  <c r="M141" i="33"/>
  <c r="M237" i="33"/>
  <c r="Q161" i="33"/>
  <c r="U53" i="33"/>
  <c r="U277" i="33"/>
  <c r="Y137" i="33"/>
  <c r="AC61" i="33"/>
  <c r="E65" i="33"/>
  <c r="E97" i="33"/>
  <c r="E129" i="33"/>
  <c r="E161" i="33"/>
  <c r="E193" i="33"/>
  <c r="E225" i="33"/>
  <c r="E257" i="33"/>
  <c r="E289" i="33"/>
  <c r="I21" i="33"/>
  <c r="I53" i="33"/>
  <c r="I85" i="33"/>
  <c r="I117" i="33"/>
  <c r="I149" i="33"/>
  <c r="I181" i="33"/>
  <c r="I213" i="33"/>
  <c r="I245" i="33"/>
  <c r="I277" i="33"/>
  <c r="M9" i="33"/>
  <c r="M41" i="33"/>
  <c r="M73" i="33"/>
  <c r="M105" i="33"/>
  <c r="M137" i="33"/>
  <c r="M169" i="33"/>
  <c r="M201" i="33"/>
  <c r="M233" i="33"/>
  <c r="M265" i="33"/>
  <c r="M297" i="33"/>
  <c r="Q29" i="33"/>
  <c r="Q61" i="33"/>
  <c r="Q93" i="33"/>
  <c r="Q125" i="33"/>
  <c r="Q157" i="33"/>
  <c r="Q189" i="33"/>
  <c r="Q221" i="33"/>
  <c r="Q253" i="33"/>
  <c r="Q285" i="33"/>
  <c r="U17" i="33"/>
  <c r="U49" i="33"/>
  <c r="U81" i="33"/>
  <c r="U113" i="33"/>
  <c r="U145" i="33"/>
  <c r="U177" i="33"/>
  <c r="U209" i="33"/>
  <c r="U241" i="33"/>
  <c r="U273" i="33"/>
  <c r="Y5" i="33"/>
  <c r="Y37" i="33"/>
  <c r="Y69" i="33"/>
  <c r="Y101" i="33"/>
  <c r="Y133" i="33"/>
  <c r="Y165" i="33"/>
  <c r="Y197" i="33"/>
  <c r="Y229" i="33"/>
  <c r="Y261" i="33"/>
  <c r="Y293" i="33"/>
  <c r="AC25" i="33"/>
  <c r="AC57" i="33"/>
  <c r="AC89" i="33"/>
  <c r="AC121" i="33"/>
  <c r="AC153" i="33"/>
  <c r="AC185" i="33"/>
  <c r="AC217" i="33"/>
  <c r="AC249" i="33"/>
  <c r="AC281" i="33"/>
  <c r="E9" i="33"/>
  <c r="E13" i="33"/>
  <c r="E17" i="33"/>
  <c r="E37" i="33"/>
  <c r="E21" i="33"/>
  <c r="E25" i="33"/>
  <c r="E29" i="33"/>
  <c r="E33" i="33"/>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AH300" i="33"/>
  <c r="AH299" i="33"/>
  <c r="AH298" i="33"/>
  <c r="AH297" i="33"/>
  <c r="AH296" i="33"/>
  <c r="AH295" i="33"/>
  <c r="AH294" i="33"/>
  <c r="AH293" i="33"/>
  <c r="AH292" i="33"/>
  <c r="AH291" i="33"/>
  <c r="AH290" i="33"/>
  <c r="AH289" i="33"/>
  <c r="AH288" i="33"/>
  <c r="AH287" i="33"/>
  <c r="AH286" i="33"/>
  <c r="AH285" i="33"/>
  <c r="AH284" i="33"/>
  <c r="AH283" i="33"/>
  <c r="AH282" i="33"/>
  <c r="AH281" i="33"/>
  <c r="AH280" i="33"/>
  <c r="AH279" i="33"/>
  <c r="AH278" i="33"/>
  <c r="AH277" i="33"/>
  <c r="AH276" i="33"/>
  <c r="AH275" i="33"/>
  <c r="AH274" i="33"/>
  <c r="AH273" i="33"/>
  <c r="AH272" i="33"/>
  <c r="AH271" i="33"/>
  <c r="AH270" i="33"/>
  <c r="AH269" i="33"/>
  <c r="AH268" i="33"/>
  <c r="AH267" i="33"/>
  <c r="AH266" i="33"/>
  <c r="AH265" i="33"/>
  <c r="AH264" i="33"/>
  <c r="AH263" i="33"/>
  <c r="AH262" i="33"/>
  <c r="AH261" i="33"/>
  <c r="AH260" i="33"/>
  <c r="AH259" i="33"/>
  <c r="AH258" i="33"/>
  <c r="AH257" i="33"/>
  <c r="AH256" i="33"/>
  <c r="AH255" i="33"/>
  <c r="AH254" i="33"/>
  <c r="AH253" i="33"/>
  <c r="AH252" i="33"/>
  <c r="AH251" i="33"/>
  <c r="AH250" i="33"/>
  <c r="AH249" i="33"/>
  <c r="AH248" i="33"/>
  <c r="AH247" i="33"/>
  <c r="AH246" i="33"/>
  <c r="AH245" i="33"/>
  <c r="AH244" i="33"/>
  <c r="AH243" i="33"/>
  <c r="AH242" i="33"/>
  <c r="AH241" i="33"/>
  <c r="AH240" i="33"/>
  <c r="AH239" i="33"/>
  <c r="AH238" i="33"/>
  <c r="AH237" i="33"/>
  <c r="AH236" i="33"/>
  <c r="AH235" i="33"/>
  <c r="AH234" i="33"/>
  <c r="AH233" i="33"/>
  <c r="AH232" i="33"/>
  <c r="AH231" i="33"/>
  <c r="AH230" i="33"/>
  <c r="AH229" i="33"/>
  <c r="AH228" i="33"/>
  <c r="AH227" i="33"/>
  <c r="AH226" i="33"/>
  <c r="AH225" i="33"/>
  <c r="AH224" i="33"/>
  <c r="AH223" i="33"/>
  <c r="AH222" i="33"/>
  <c r="AH221" i="33"/>
  <c r="AH220" i="33"/>
  <c r="AH219" i="33"/>
  <c r="AH218" i="33"/>
  <c r="AH217" i="33"/>
  <c r="AH216" i="33"/>
  <c r="AH215" i="33"/>
  <c r="AH214" i="33"/>
  <c r="AH213" i="33"/>
  <c r="AH212" i="33"/>
  <c r="AH211" i="33"/>
  <c r="AH210" i="33"/>
  <c r="AH209" i="33"/>
  <c r="AH208" i="33"/>
  <c r="AH207" i="33"/>
  <c r="AH206" i="33"/>
  <c r="AH205" i="33"/>
  <c r="AH204" i="33"/>
  <c r="AH203" i="33"/>
  <c r="AH202" i="33"/>
  <c r="AH201" i="33"/>
  <c r="AH200" i="33"/>
  <c r="AH199" i="33"/>
  <c r="AH198" i="33"/>
  <c r="AH197" i="33"/>
  <c r="AH196" i="33"/>
  <c r="AH195" i="33"/>
  <c r="AH194" i="33"/>
  <c r="AH193" i="33"/>
  <c r="AH192" i="33"/>
  <c r="AH191" i="33"/>
  <c r="AH190" i="33"/>
  <c r="AH189" i="33"/>
  <c r="AH188" i="33"/>
  <c r="AH187" i="33"/>
  <c r="AH186" i="33"/>
  <c r="AH185" i="33"/>
  <c r="AH184" i="33"/>
  <c r="AH183" i="33"/>
  <c r="AH182" i="33"/>
  <c r="AH181" i="33"/>
  <c r="AH180" i="33"/>
  <c r="AH179" i="33"/>
  <c r="AH178" i="33"/>
  <c r="AH177" i="33"/>
  <c r="AH176" i="33"/>
  <c r="AH175" i="33"/>
  <c r="AH174" i="33"/>
  <c r="AH173" i="33"/>
  <c r="AH172" i="33"/>
  <c r="AH171" i="33"/>
  <c r="AH170" i="33"/>
  <c r="AH169" i="33"/>
  <c r="AH168" i="33"/>
  <c r="AH167" i="33"/>
  <c r="AH166" i="33"/>
  <c r="AH165" i="33"/>
  <c r="AH164" i="33"/>
  <c r="AH163" i="33"/>
  <c r="AH162" i="33"/>
  <c r="AH161" i="33"/>
  <c r="AH160" i="33"/>
  <c r="AH159" i="33"/>
  <c r="AH158" i="33"/>
  <c r="AH157" i="33"/>
  <c r="AH156" i="33"/>
  <c r="AH155" i="33"/>
  <c r="AH154" i="33"/>
  <c r="AH153" i="33"/>
  <c r="AH152" i="33"/>
  <c r="AH151" i="33"/>
  <c r="AH150" i="33"/>
  <c r="AH149" i="33"/>
  <c r="AH148" i="33"/>
  <c r="AH147" i="33"/>
  <c r="AH146" i="33"/>
  <c r="AH145" i="33"/>
  <c r="AH144" i="33"/>
  <c r="AH143" i="33"/>
  <c r="AH142" i="33"/>
  <c r="AH141" i="33"/>
  <c r="AH140" i="33"/>
  <c r="AH139" i="33"/>
  <c r="AH138" i="33"/>
  <c r="AH137" i="33"/>
  <c r="AH136" i="33"/>
  <c r="AH135" i="33"/>
  <c r="AH134" i="33"/>
  <c r="AH133" i="33"/>
  <c r="AH132" i="33"/>
  <c r="AH131" i="33"/>
  <c r="AH130" i="33"/>
  <c r="AH129" i="33"/>
  <c r="AH128" i="33"/>
  <c r="AH127" i="33"/>
  <c r="AH126" i="33"/>
  <c r="AH125" i="33"/>
  <c r="AH124" i="33"/>
  <c r="AH123" i="33"/>
  <c r="AH122" i="33"/>
  <c r="AH121" i="33"/>
  <c r="AH120" i="33"/>
  <c r="AH119" i="33"/>
  <c r="AH118" i="33"/>
  <c r="AH117" i="33"/>
  <c r="AH116" i="33"/>
  <c r="AH115" i="33"/>
  <c r="AH114" i="33"/>
  <c r="AH113" i="33"/>
  <c r="AH112" i="33"/>
  <c r="AH111" i="33"/>
  <c r="AH110" i="33"/>
  <c r="AH109" i="33"/>
  <c r="AH108" i="33"/>
  <c r="AH107" i="33"/>
  <c r="AH106" i="33"/>
  <c r="AH105" i="33"/>
  <c r="AH104" i="33"/>
  <c r="AH103" i="33"/>
  <c r="AH102" i="33"/>
  <c r="AH101" i="33"/>
  <c r="AH100" i="33"/>
  <c r="AH99" i="33"/>
  <c r="AH98" i="33"/>
  <c r="AH97" i="33"/>
  <c r="AH96" i="33"/>
  <c r="AH95" i="33"/>
  <c r="AH94" i="33"/>
  <c r="AH93" i="33"/>
  <c r="AH92" i="33"/>
  <c r="AH91" i="33"/>
  <c r="AH90" i="33"/>
  <c r="AH89" i="33"/>
  <c r="AH88" i="33"/>
  <c r="AH87" i="33"/>
  <c r="AH86" i="33"/>
  <c r="AH85" i="33"/>
  <c r="AH84" i="33"/>
  <c r="AH83" i="33"/>
  <c r="AH82" i="33"/>
  <c r="AH81" i="33"/>
  <c r="AH80" i="33"/>
  <c r="AH79" i="33"/>
  <c r="AH78" i="33"/>
  <c r="AH77" i="33"/>
  <c r="AH76" i="33"/>
  <c r="AH75" i="33"/>
  <c r="AH74" i="33"/>
  <c r="AH73" i="33"/>
  <c r="AH72" i="33"/>
  <c r="AH71" i="33"/>
  <c r="AH70" i="33"/>
  <c r="AH69" i="33"/>
  <c r="AH68" i="33"/>
  <c r="AH67" i="33"/>
  <c r="AH66" i="33"/>
  <c r="AH65" i="33"/>
  <c r="AH64" i="33"/>
  <c r="AH63" i="33"/>
  <c r="AH62" i="33"/>
  <c r="AH61" i="33"/>
  <c r="AH60" i="33"/>
  <c r="AH59" i="33"/>
  <c r="AH58" i="33"/>
  <c r="AH57" i="33"/>
  <c r="AH56" i="33"/>
  <c r="AH55" i="33"/>
  <c r="AH54" i="33"/>
  <c r="AH53" i="33"/>
  <c r="AH52" i="33"/>
  <c r="AH51" i="33"/>
  <c r="AH50" i="33"/>
  <c r="AH49" i="33"/>
  <c r="AH48" i="33"/>
  <c r="AH47" i="33"/>
  <c r="AH46" i="33"/>
  <c r="AH45" i="33"/>
  <c r="AH44" i="33"/>
  <c r="AH43" i="33"/>
  <c r="AH42" i="33"/>
  <c r="AH41" i="33"/>
  <c r="AH40" i="33"/>
  <c r="AH39" i="33"/>
  <c r="AH38" i="33"/>
  <c r="AH37" i="33"/>
  <c r="AH36" i="33"/>
  <c r="AH35" i="33"/>
  <c r="AH34" i="33"/>
  <c r="AH33" i="33"/>
  <c r="AH32" i="33"/>
  <c r="AH31" i="33"/>
  <c r="AH30" i="33"/>
  <c r="AH29" i="33"/>
  <c r="AH28" i="33"/>
  <c r="AH27" i="33"/>
  <c r="AH26" i="33"/>
  <c r="AH25" i="33"/>
  <c r="AH24" i="33"/>
  <c r="AH23" i="33"/>
  <c r="AH22" i="33"/>
  <c r="AH21" i="33"/>
  <c r="AH20" i="33"/>
  <c r="AH19" i="33"/>
  <c r="AH18" i="33"/>
  <c r="AH17" i="33"/>
  <c r="AH16" i="33"/>
  <c r="AH15" i="33"/>
  <c r="AH14" i="33"/>
  <c r="AH13" i="33"/>
  <c r="AH12" i="33"/>
  <c r="AH11" i="33"/>
  <c r="AH10" i="33"/>
  <c r="AH9" i="33"/>
  <c r="AH8" i="33"/>
  <c r="AH7" i="33"/>
  <c r="AH6" i="33"/>
  <c r="AH5" i="33"/>
  <c r="Z78" i="39"/>
  <c r="Q78" i="65"/>
  <c r="Y78" i="39"/>
  <c r="X78" i="39"/>
  <c r="U78" i="39"/>
  <c r="R78" i="39"/>
  <c r="O78" i="39"/>
  <c r="L78" i="39"/>
  <c r="I78" i="39"/>
  <c r="F78" i="39"/>
  <c r="Z77" i="39"/>
  <c r="Q77" i="65"/>
  <c r="Y77" i="39"/>
  <c r="X77" i="39"/>
  <c r="U77" i="39"/>
  <c r="R77" i="39"/>
  <c r="O77" i="39"/>
  <c r="L77" i="39"/>
  <c r="I77" i="39"/>
  <c r="F77" i="39"/>
  <c r="Z76" i="39"/>
  <c r="Q76" i="65"/>
  <c r="Y76" i="39"/>
  <c r="X76" i="39"/>
  <c r="U76" i="39"/>
  <c r="R76" i="39"/>
  <c r="O76" i="39"/>
  <c r="L76" i="39"/>
  <c r="I76" i="39"/>
  <c r="F76" i="39"/>
  <c r="Z75" i="39"/>
  <c r="Q75" i="65"/>
  <c r="Y75" i="39"/>
  <c r="X75" i="39"/>
  <c r="U75" i="39"/>
  <c r="R75" i="39"/>
  <c r="O75" i="39"/>
  <c r="L75" i="39"/>
  <c r="I75" i="39"/>
  <c r="F75" i="39"/>
  <c r="Z74" i="39"/>
  <c r="Q74" i="65"/>
  <c r="Y74" i="39"/>
  <c r="X74" i="39"/>
  <c r="U74" i="39"/>
  <c r="R74" i="39"/>
  <c r="O74" i="39"/>
  <c r="L74" i="39"/>
  <c r="I74" i="39"/>
  <c r="F74" i="39"/>
  <c r="Z73" i="39"/>
  <c r="Q73" i="65"/>
  <c r="Y73" i="39"/>
  <c r="X73" i="39"/>
  <c r="U73" i="39"/>
  <c r="R73" i="39"/>
  <c r="O73" i="39"/>
  <c r="L73" i="39"/>
  <c r="I73" i="39"/>
  <c r="F73" i="39"/>
  <c r="Z72" i="39"/>
  <c r="Q72" i="65"/>
  <c r="Y72" i="39"/>
  <c r="X72" i="39"/>
  <c r="U72" i="39"/>
  <c r="R72" i="39"/>
  <c r="O72" i="39"/>
  <c r="L72" i="39"/>
  <c r="I72" i="39"/>
  <c r="F72" i="39"/>
  <c r="Z71" i="39"/>
  <c r="Q71" i="65"/>
  <c r="Y71" i="39"/>
  <c r="X71" i="39"/>
  <c r="U71" i="39"/>
  <c r="R71" i="39"/>
  <c r="O71" i="39"/>
  <c r="L71" i="39"/>
  <c r="I71" i="39"/>
  <c r="F71" i="39"/>
  <c r="Z70" i="39"/>
  <c r="Q70" i="65"/>
  <c r="Y70" i="39"/>
  <c r="X70" i="39"/>
  <c r="U70" i="39"/>
  <c r="R70" i="39"/>
  <c r="O70" i="39"/>
  <c r="L70" i="39"/>
  <c r="I70" i="39"/>
  <c r="F70" i="39"/>
  <c r="Z69" i="39"/>
  <c r="Q69" i="65"/>
  <c r="Y69" i="39"/>
  <c r="X69" i="39"/>
  <c r="U69" i="39"/>
  <c r="R69" i="39"/>
  <c r="O69" i="39"/>
  <c r="L69" i="39"/>
  <c r="I69" i="39"/>
  <c r="F69" i="39"/>
  <c r="Z68" i="39"/>
  <c r="Q68" i="65"/>
  <c r="Y68" i="39"/>
  <c r="X68" i="39"/>
  <c r="U68" i="39"/>
  <c r="R68" i="39"/>
  <c r="O68" i="39"/>
  <c r="L68" i="39"/>
  <c r="I68" i="39"/>
  <c r="F68" i="39"/>
  <c r="Z67" i="39"/>
  <c r="Q67" i="65"/>
  <c r="Y67" i="39"/>
  <c r="X67" i="39"/>
  <c r="U67" i="39"/>
  <c r="R67" i="39"/>
  <c r="O67" i="39"/>
  <c r="L67" i="39"/>
  <c r="I67" i="39"/>
  <c r="F67" i="39"/>
  <c r="Z66" i="39"/>
  <c r="Q66" i="65"/>
  <c r="Y66" i="39"/>
  <c r="X66" i="39"/>
  <c r="U66" i="39"/>
  <c r="R66" i="39"/>
  <c r="O66" i="39"/>
  <c r="L66" i="39"/>
  <c r="I66" i="39"/>
  <c r="F66" i="39"/>
  <c r="Z65" i="39"/>
  <c r="Q65" i="65"/>
  <c r="Y65" i="39"/>
  <c r="X65" i="39"/>
  <c r="U65" i="39"/>
  <c r="R65" i="39"/>
  <c r="O65" i="39"/>
  <c r="L65" i="39"/>
  <c r="I65" i="39"/>
  <c r="F65" i="39"/>
  <c r="Z64" i="39"/>
  <c r="Q64" i="65"/>
  <c r="Y64" i="39"/>
  <c r="X64" i="39"/>
  <c r="U64" i="39"/>
  <c r="R64" i="39"/>
  <c r="O64" i="39"/>
  <c r="L64" i="39"/>
  <c r="I64" i="39"/>
  <c r="F64" i="39"/>
  <c r="Z63" i="39"/>
  <c r="Q63" i="65"/>
  <c r="Y63" i="39"/>
  <c r="X63" i="39"/>
  <c r="U63" i="39"/>
  <c r="R63" i="39"/>
  <c r="O63" i="39"/>
  <c r="L63" i="39"/>
  <c r="I63" i="39"/>
  <c r="F63" i="39"/>
  <c r="Z62" i="39"/>
  <c r="Q62" i="65"/>
  <c r="Y62" i="39"/>
  <c r="X62" i="39"/>
  <c r="U62" i="39"/>
  <c r="R62" i="39"/>
  <c r="O62" i="39"/>
  <c r="L62" i="39"/>
  <c r="I62" i="39"/>
  <c r="F62" i="39"/>
  <c r="Z61" i="39"/>
  <c r="Q61" i="65"/>
  <c r="Y61" i="39"/>
  <c r="X61" i="39"/>
  <c r="U61" i="39"/>
  <c r="R61" i="39"/>
  <c r="O61" i="39"/>
  <c r="L61" i="39"/>
  <c r="I61" i="39"/>
  <c r="F61" i="39"/>
  <c r="Z60" i="39"/>
  <c r="Q60" i="65"/>
  <c r="Y60" i="39"/>
  <c r="X60" i="39"/>
  <c r="U60" i="39"/>
  <c r="R60" i="39"/>
  <c r="O60" i="39"/>
  <c r="L60" i="39"/>
  <c r="I60" i="39"/>
  <c r="F60" i="39"/>
  <c r="Z59" i="39"/>
  <c r="Q59" i="65"/>
  <c r="Y59" i="39"/>
  <c r="X59" i="39"/>
  <c r="U59" i="39"/>
  <c r="R59" i="39"/>
  <c r="O59" i="39"/>
  <c r="L59" i="39"/>
  <c r="I59" i="39"/>
  <c r="F59" i="39"/>
  <c r="Z58" i="39"/>
  <c r="Q58" i="65"/>
  <c r="Y58" i="39"/>
  <c r="X58" i="39"/>
  <c r="U58" i="39"/>
  <c r="R58" i="39"/>
  <c r="O58" i="39"/>
  <c r="L58" i="39"/>
  <c r="I58" i="39"/>
  <c r="F58" i="39"/>
  <c r="Z57" i="39"/>
  <c r="Q57" i="65"/>
  <c r="Y57" i="39"/>
  <c r="X57" i="39"/>
  <c r="U57" i="39"/>
  <c r="R57" i="39"/>
  <c r="O57" i="39"/>
  <c r="L57" i="39"/>
  <c r="I57" i="39"/>
  <c r="F57" i="39"/>
  <c r="Z56" i="39"/>
  <c r="Q56" i="65"/>
  <c r="Y56" i="39"/>
  <c r="X56" i="39"/>
  <c r="U56" i="39"/>
  <c r="R56" i="39"/>
  <c r="O56" i="39"/>
  <c r="L56" i="39"/>
  <c r="I56" i="39"/>
  <c r="F56" i="39"/>
  <c r="Z55" i="39"/>
  <c r="Q55" i="65"/>
  <c r="Y55" i="39"/>
  <c r="X55" i="39"/>
  <c r="U55" i="39"/>
  <c r="R55" i="39"/>
  <c r="O55" i="39"/>
  <c r="L55" i="39"/>
  <c r="I55" i="39"/>
  <c r="F55" i="39"/>
  <c r="Z54" i="39"/>
  <c r="Q54" i="65"/>
  <c r="Y54" i="39"/>
  <c r="X54" i="39"/>
  <c r="U54" i="39"/>
  <c r="R54" i="39"/>
  <c r="O54" i="39"/>
  <c r="L54" i="39"/>
  <c r="I54" i="39"/>
  <c r="F54" i="39"/>
  <c r="Z53" i="39"/>
  <c r="Q53" i="65"/>
  <c r="Y53" i="39"/>
  <c r="X53" i="39"/>
  <c r="U53" i="39"/>
  <c r="R53" i="39"/>
  <c r="O53" i="39"/>
  <c r="L53" i="39"/>
  <c r="I53" i="39"/>
  <c r="F53" i="39"/>
  <c r="Z52" i="39"/>
  <c r="Q52" i="65"/>
  <c r="Y52" i="39"/>
  <c r="X52" i="39"/>
  <c r="U52" i="39"/>
  <c r="R52" i="39"/>
  <c r="O52" i="39"/>
  <c r="L52" i="39"/>
  <c r="I52" i="39"/>
  <c r="F52" i="39"/>
  <c r="Z51" i="39"/>
  <c r="Q51" i="65"/>
  <c r="Y51" i="39"/>
  <c r="X51" i="39"/>
  <c r="U51" i="39"/>
  <c r="R51" i="39"/>
  <c r="O51" i="39"/>
  <c r="L51" i="39"/>
  <c r="I51" i="39"/>
  <c r="F51" i="39"/>
  <c r="Z50" i="39"/>
  <c r="Q50" i="65"/>
  <c r="Y50" i="39"/>
  <c r="X50" i="39"/>
  <c r="U50" i="39"/>
  <c r="R50" i="39"/>
  <c r="O50" i="39"/>
  <c r="L50" i="39"/>
  <c r="I50" i="39"/>
  <c r="F50" i="39"/>
  <c r="Z49" i="39"/>
  <c r="Q49" i="65"/>
  <c r="Y49" i="39"/>
  <c r="X49" i="39"/>
  <c r="U49" i="39"/>
  <c r="R49" i="39"/>
  <c r="O49" i="39"/>
  <c r="L49" i="39"/>
  <c r="I49" i="39"/>
  <c r="F49" i="39"/>
  <c r="Z48" i="39"/>
  <c r="Q48" i="65"/>
  <c r="Y48" i="39"/>
  <c r="X48" i="39"/>
  <c r="U48" i="39"/>
  <c r="R48" i="39"/>
  <c r="O48" i="39"/>
  <c r="L48" i="39"/>
  <c r="I48" i="39"/>
  <c r="F48" i="39"/>
  <c r="Z47" i="39"/>
  <c r="Q47" i="65"/>
  <c r="Y47" i="39"/>
  <c r="X47" i="39"/>
  <c r="U47" i="39"/>
  <c r="R47" i="39"/>
  <c r="O47" i="39"/>
  <c r="L47" i="39"/>
  <c r="I47" i="39"/>
  <c r="F47" i="39"/>
  <c r="Z46" i="39"/>
  <c r="Q46" i="65"/>
  <c r="Y46" i="39"/>
  <c r="X46" i="39"/>
  <c r="U46" i="39"/>
  <c r="R46" i="39"/>
  <c r="O46" i="39"/>
  <c r="L46" i="39"/>
  <c r="I46" i="39"/>
  <c r="F46" i="39"/>
  <c r="Z45" i="39"/>
  <c r="Q45" i="65"/>
  <c r="Y45" i="39"/>
  <c r="X45" i="39"/>
  <c r="U45" i="39"/>
  <c r="R45" i="39"/>
  <c r="O45" i="39"/>
  <c r="L45" i="39"/>
  <c r="I45" i="39"/>
  <c r="F45" i="39"/>
  <c r="Z44" i="39"/>
  <c r="Q44" i="65"/>
  <c r="Y44" i="39"/>
  <c r="X44" i="39"/>
  <c r="U44" i="39"/>
  <c r="R44" i="39"/>
  <c r="O44" i="39"/>
  <c r="L44" i="39"/>
  <c r="I44" i="39"/>
  <c r="F44" i="39"/>
  <c r="Z43" i="39"/>
  <c r="Q43" i="65"/>
  <c r="Y43" i="39"/>
  <c r="X43" i="39"/>
  <c r="U43" i="39"/>
  <c r="R43" i="39"/>
  <c r="O43" i="39"/>
  <c r="L43" i="39"/>
  <c r="I43" i="39"/>
  <c r="F43" i="39"/>
  <c r="Z42" i="39"/>
  <c r="Q42" i="65"/>
  <c r="Y42" i="39"/>
  <c r="X42" i="39"/>
  <c r="U42" i="39"/>
  <c r="R42" i="39"/>
  <c r="O42" i="39"/>
  <c r="L42" i="39"/>
  <c r="I42" i="39"/>
  <c r="F42" i="39"/>
  <c r="Z41" i="39"/>
  <c r="Q41" i="65"/>
  <c r="Y41" i="39"/>
  <c r="X41" i="39"/>
  <c r="U41" i="39"/>
  <c r="R41" i="39"/>
  <c r="O41" i="39"/>
  <c r="L41" i="39"/>
  <c r="I41" i="39"/>
  <c r="F41" i="39"/>
  <c r="Z40" i="39"/>
  <c r="Q40" i="65"/>
  <c r="Y40" i="39"/>
  <c r="X40" i="39"/>
  <c r="U40" i="39"/>
  <c r="R40" i="39"/>
  <c r="O40" i="39"/>
  <c r="L40" i="39"/>
  <c r="I40" i="39"/>
  <c r="F40" i="39"/>
  <c r="Z39" i="39"/>
  <c r="Q39" i="65"/>
  <c r="Y39" i="39"/>
  <c r="X39" i="39"/>
  <c r="U39" i="39"/>
  <c r="R39" i="39"/>
  <c r="O39" i="39"/>
  <c r="L39" i="39"/>
  <c r="I39" i="39"/>
  <c r="F39" i="39"/>
  <c r="Z38" i="39"/>
  <c r="Q38" i="65"/>
  <c r="Y38" i="39"/>
  <c r="X38" i="39"/>
  <c r="U38" i="39"/>
  <c r="R38" i="39"/>
  <c r="O38" i="39"/>
  <c r="L38" i="39"/>
  <c r="I38" i="39"/>
  <c r="F38" i="39"/>
  <c r="Z37" i="39"/>
  <c r="Q37" i="65"/>
  <c r="Y37" i="39"/>
  <c r="X37" i="39"/>
  <c r="U37" i="39"/>
  <c r="R37" i="39"/>
  <c r="O37" i="39"/>
  <c r="L37" i="39"/>
  <c r="I37" i="39"/>
  <c r="F37" i="39"/>
  <c r="Z36" i="39"/>
  <c r="Q36" i="65"/>
  <c r="Y36" i="39"/>
  <c r="X36" i="39"/>
  <c r="U36" i="39"/>
  <c r="R36" i="39"/>
  <c r="O36" i="39"/>
  <c r="L36" i="39"/>
  <c r="I36" i="39"/>
  <c r="F36" i="39"/>
  <c r="Z35" i="39"/>
  <c r="Q35" i="65"/>
  <c r="Y35" i="39"/>
  <c r="X35" i="39"/>
  <c r="U35" i="39"/>
  <c r="R35" i="39"/>
  <c r="O35" i="39"/>
  <c r="L35" i="39"/>
  <c r="I35" i="39"/>
  <c r="F35" i="39"/>
  <c r="Z34" i="39"/>
  <c r="Q34" i="65"/>
  <c r="Y34" i="39"/>
  <c r="X34" i="39"/>
  <c r="U34" i="39"/>
  <c r="R34" i="39"/>
  <c r="O34" i="39"/>
  <c r="L34" i="39"/>
  <c r="I34" i="39"/>
  <c r="F34" i="39"/>
  <c r="Z33" i="39"/>
  <c r="Q33" i="65"/>
  <c r="Y33" i="39"/>
  <c r="X33" i="39"/>
  <c r="U33" i="39"/>
  <c r="R33" i="39"/>
  <c r="O33" i="39"/>
  <c r="L33" i="39"/>
  <c r="I33" i="39"/>
  <c r="F33" i="39"/>
  <c r="Z32" i="39"/>
  <c r="Q32" i="65"/>
  <c r="Y32" i="39"/>
  <c r="X32" i="39"/>
  <c r="U32" i="39"/>
  <c r="R32" i="39"/>
  <c r="O32" i="39"/>
  <c r="L32" i="39"/>
  <c r="I32" i="39"/>
  <c r="F32" i="39"/>
  <c r="Z31" i="39"/>
  <c r="Q31" i="65"/>
  <c r="Y31" i="39"/>
  <c r="P31" i="65"/>
  <c r="X31" i="39"/>
  <c r="U31" i="39"/>
  <c r="R31" i="39"/>
  <c r="O31" i="39"/>
  <c r="L31" i="39"/>
  <c r="I31" i="39"/>
  <c r="F31" i="39"/>
  <c r="Z30" i="39"/>
  <c r="Y30" i="39"/>
  <c r="X30" i="39"/>
  <c r="U30" i="39"/>
  <c r="R30" i="39"/>
  <c r="O30" i="39"/>
  <c r="L30" i="39"/>
  <c r="I30" i="39"/>
  <c r="F30" i="39"/>
  <c r="Z29" i="39"/>
  <c r="Q29" i="65"/>
  <c r="Y29" i="39"/>
  <c r="X29" i="39"/>
  <c r="U29" i="39"/>
  <c r="R29" i="39"/>
  <c r="O29" i="39"/>
  <c r="L29" i="39"/>
  <c r="I29" i="39"/>
  <c r="F29" i="39"/>
  <c r="Z28" i="39"/>
  <c r="Q28" i="65"/>
  <c r="Y28" i="39"/>
  <c r="X28" i="39"/>
  <c r="U28" i="39"/>
  <c r="R28" i="39"/>
  <c r="O28" i="39"/>
  <c r="L28" i="39"/>
  <c r="I28" i="39"/>
  <c r="F28" i="39"/>
  <c r="Z27" i="39"/>
  <c r="Q27" i="65"/>
  <c r="Y27" i="39"/>
  <c r="X27" i="39"/>
  <c r="U27" i="39"/>
  <c r="R27" i="39"/>
  <c r="O27" i="39"/>
  <c r="L27" i="39"/>
  <c r="I27" i="39"/>
  <c r="F27" i="39"/>
  <c r="Z26" i="39"/>
  <c r="Q26" i="65"/>
  <c r="Y26" i="39"/>
  <c r="X26" i="39"/>
  <c r="U26" i="39"/>
  <c r="R26" i="39"/>
  <c r="O26" i="39"/>
  <c r="L26" i="39"/>
  <c r="I26" i="39"/>
  <c r="F26" i="39"/>
  <c r="Z25" i="39"/>
  <c r="Q25" i="65"/>
  <c r="Y25" i="39"/>
  <c r="X25" i="39"/>
  <c r="U25" i="39"/>
  <c r="R25" i="39"/>
  <c r="O25" i="39"/>
  <c r="L25" i="39"/>
  <c r="I25" i="39"/>
  <c r="F25" i="39"/>
  <c r="Z24" i="39"/>
  <c r="Q24" i="65"/>
  <c r="Y24" i="39"/>
  <c r="X24" i="39"/>
  <c r="U24" i="39"/>
  <c r="R24" i="39"/>
  <c r="O24" i="39"/>
  <c r="L24" i="39"/>
  <c r="I24" i="39"/>
  <c r="F24" i="39"/>
  <c r="Z23" i="39"/>
  <c r="Q23" i="65"/>
  <c r="Y23" i="39"/>
  <c r="X23" i="39"/>
  <c r="U23" i="39"/>
  <c r="R23" i="39"/>
  <c r="O23" i="39"/>
  <c r="L23" i="39"/>
  <c r="I23" i="39"/>
  <c r="F23" i="39"/>
  <c r="Z22" i="39"/>
  <c r="Q22" i="65"/>
  <c r="Y22" i="39"/>
  <c r="X22" i="39"/>
  <c r="U22" i="39"/>
  <c r="R22" i="39"/>
  <c r="O22" i="39"/>
  <c r="L22" i="39"/>
  <c r="I22" i="39"/>
  <c r="F22" i="39"/>
  <c r="Z21" i="39"/>
  <c r="Q21" i="65"/>
  <c r="Y21" i="39"/>
  <c r="X21" i="39"/>
  <c r="U21" i="39"/>
  <c r="R21" i="39"/>
  <c r="O21" i="39"/>
  <c r="L21" i="39"/>
  <c r="I21" i="39"/>
  <c r="F21" i="39"/>
  <c r="Z20" i="39"/>
  <c r="Q20" i="65"/>
  <c r="Y20" i="39"/>
  <c r="X20" i="39"/>
  <c r="U20" i="39"/>
  <c r="R20" i="39"/>
  <c r="O20" i="39"/>
  <c r="L20" i="39"/>
  <c r="I20" i="39"/>
  <c r="F20" i="39"/>
  <c r="Z19" i="39"/>
  <c r="Q19" i="65"/>
  <c r="Y19" i="39"/>
  <c r="X19" i="39"/>
  <c r="U19" i="39"/>
  <c r="R19" i="39"/>
  <c r="O19" i="39"/>
  <c r="L19" i="39"/>
  <c r="I19" i="39"/>
  <c r="F19" i="39"/>
  <c r="Z18" i="39"/>
  <c r="Q18" i="65"/>
  <c r="Y18" i="39"/>
  <c r="X18" i="39"/>
  <c r="U18" i="39"/>
  <c r="R18" i="39"/>
  <c r="O18" i="39"/>
  <c r="L18" i="39"/>
  <c r="I18" i="39"/>
  <c r="F18" i="39"/>
  <c r="Z17" i="39"/>
  <c r="Q17" i="65"/>
  <c r="Y17" i="39"/>
  <c r="X17" i="39"/>
  <c r="U17" i="39"/>
  <c r="R17" i="39"/>
  <c r="O17" i="39"/>
  <c r="L17" i="39"/>
  <c r="I17" i="39"/>
  <c r="F17" i="39"/>
  <c r="Z16" i="39"/>
  <c r="Q16" i="65"/>
  <c r="Y16" i="39"/>
  <c r="X16" i="39"/>
  <c r="U16" i="39"/>
  <c r="R16" i="39"/>
  <c r="O16" i="39"/>
  <c r="L16" i="39"/>
  <c r="I16" i="39"/>
  <c r="F16" i="39"/>
  <c r="Z15" i="39"/>
  <c r="Q15" i="65"/>
  <c r="Y15" i="39"/>
  <c r="X15" i="39"/>
  <c r="U15" i="39"/>
  <c r="R15" i="39"/>
  <c r="O15" i="39"/>
  <c r="L15" i="39"/>
  <c r="I15" i="39"/>
  <c r="F15" i="39"/>
  <c r="Z14" i="39"/>
  <c r="Q14" i="65"/>
  <c r="Y14" i="39"/>
  <c r="X14" i="39"/>
  <c r="U14" i="39"/>
  <c r="R14" i="39"/>
  <c r="O14" i="39"/>
  <c r="L14" i="39"/>
  <c r="I14" i="39"/>
  <c r="F14" i="39"/>
  <c r="Z13" i="39"/>
  <c r="Q13" i="65"/>
  <c r="Y13" i="39"/>
  <c r="X13" i="39"/>
  <c r="U13" i="39"/>
  <c r="R13" i="39"/>
  <c r="O13" i="39"/>
  <c r="L13" i="39"/>
  <c r="I13" i="39"/>
  <c r="F13" i="39"/>
  <c r="Z12" i="39"/>
  <c r="Q12" i="65"/>
  <c r="Y12" i="39"/>
  <c r="X12" i="39"/>
  <c r="U12" i="39"/>
  <c r="R12" i="39"/>
  <c r="O12" i="39"/>
  <c r="L12" i="39"/>
  <c r="I12" i="39"/>
  <c r="F12" i="39"/>
  <c r="Z11" i="39"/>
  <c r="Q11" i="65"/>
  <c r="Y11" i="39"/>
  <c r="X11" i="39"/>
  <c r="U11" i="39"/>
  <c r="R11" i="39"/>
  <c r="O11" i="39"/>
  <c r="L11" i="39"/>
  <c r="I11" i="39"/>
  <c r="F11" i="39"/>
  <c r="Z10" i="39"/>
  <c r="Q10" i="65"/>
  <c r="Y10" i="39"/>
  <c r="X10" i="39"/>
  <c r="U10" i="39"/>
  <c r="R10" i="39"/>
  <c r="O10" i="39"/>
  <c r="L10" i="39"/>
  <c r="I10" i="39"/>
  <c r="F10" i="39"/>
  <c r="Z9" i="39"/>
  <c r="Q9" i="65"/>
  <c r="Y9" i="39"/>
  <c r="X9" i="39"/>
  <c r="U9" i="39"/>
  <c r="R9" i="39"/>
  <c r="O9" i="39"/>
  <c r="L9" i="39"/>
  <c r="I9" i="39"/>
  <c r="F9" i="39"/>
  <c r="Z8" i="39"/>
  <c r="Q8" i="65"/>
  <c r="Y8" i="39"/>
  <c r="X8" i="39"/>
  <c r="U8" i="39"/>
  <c r="R8" i="39"/>
  <c r="O8" i="39"/>
  <c r="L8" i="39"/>
  <c r="I8" i="39"/>
  <c r="F8" i="39"/>
  <c r="Z7" i="39"/>
  <c r="Q7" i="65"/>
  <c r="Y7" i="39"/>
  <c r="X7" i="39"/>
  <c r="U7" i="39"/>
  <c r="R7" i="39"/>
  <c r="O7" i="39"/>
  <c r="L7" i="39"/>
  <c r="I7" i="39"/>
  <c r="F7" i="39"/>
  <c r="Z6" i="39"/>
  <c r="Q6" i="65"/>
  <c r="Y6" i="39"/>
  <c r="P6" i="65"/>
  <c r="X6" i="39"/>
  <c r="U6" i="39"/>
  <c r="R6" i="39"/>
  <c r="O6" i="39"/>
  <c r="L6" i="39"/>
  <c r="I6" i="39"/>
  <c r="F6" i="39"/>
  <c r="Z5" i="39"/>
  <c r="Q5" i="65"/>
  <c r="Y5" i="39"/>
  <c r="P5" i="65"/>
  <c r="X5" i="39"/>
  <c r="U5" i="39"/>
  <c r="R5" i="39"/>
  <c r="O5" i="39"/>
  <c r="L5" i="39"/>
  <c r="I5" i="39"/>
  <c r="F5" i="39"/>
  <c r="Q30" i="65"/>
  <c r="AV10" i="47"/>
  <c r="P9" i="65"/>
  <c r="AV50" i="47"/>
  <c r="P49" i="65"/>
  <c r="AV8" i="47"/>
  <c r="P7" i="65"/>
  <c r="AV12" i="47"/>
  <c r="P11" i="65"/>
  <c r="AV16" i="47"/>
  <c r="P15" i="65"/>
  <c r="AV20" i="47"/>
  <c r="P19" i="65"/>
  <c r="AV24" i="47"/>
  <c r="P23" i="65"/>
  <c r="AV28" i="47"/>
  <c r="P27" i="65"/>
  <c r="AV36" i="47"/>
  <c r="P35" i="65"/>
  <c r="AV40" i="47"/>
  <c r="P39" i="65"/>
  <c r="AV44" i="47"/>
  <c r="P43" i="65"/>
  <c r="AV48" i="47"/>
  <c r="P47" i="65"/>
  <c r="AV52" i="47"/>
  <c r="P51" i="65"/>
  <c r="AV56" i="47"/>
  <c r="P55" i="65"/>
  <c r="AV60" i="47"/>
  <c r="P59" i="65"/>
  <c r="AV64" i="47"/>
  <c r="P63" i="65"/>
  <c r="AV68" i="47"/>
  <c r="P67" i="65"/>
  <c r="AV72" i="47"/>
  <c r="P71" i="65"/>
  <c r="AV76" i="47"/>
  <c r="P75" i="65"/>
  <c r="AV22" i="47"/>
  <c r="P21" i="65"/>
  <c r="AV26" i="47"/>
  <c r="P25" i="65"/>
  <c r="AV34" i="47"/>
  <c r="P33" i="65"/>
  <c r="AV46" i="47"/>
  <c r="P45" i="65"/>
  <c r="AV62" i="47"/>
  <c r="P61" i="65"/>
  <c r="AV9" i="47"/>
  <c r="P8" i="65"/>
  <c r="AV13" i="47"/>
  <c r="P12" i="65"/>
  <c r="AV17" i="47"/>
  <c r="P16" i="65"/>
  <c r="AV21" i="47"/>
  <c r="P20" i="65"/>
  <c r="AV25" i="47"/>
  <c r="P24" i="65"/>
  <c r="AV29" i="47"/>
  <c r="P28" i="65"/>
  <c r="AV33" i="47"/>
  <c r="P32" i="65"/>
  <c r="AV37" i="47"/>
  <c r="P36" i="65"/>
  <c r="AV41" i="47"/>
  <c r="P40" i="65"/>
  <c r="AV45" i="47"/>
  <c r="P44" i="65"/>
  <c r="AV49" i="47"/>
  <c r="P48" i="65"/>
  <c r="AV53" i="47"/>
  <c r="P52" i="65"/>
  <c r="AV57" i="47"/>
  <c r="P56" i="65"/>
  <c r="AV61" i="47"/>
  <c r="P60" i="65"/>
  <c r="AV65" i="47"/>
  <c r="P64" i="65"/>
  <c r="AV69" i="47"/>
  <c r="P68" i="65"/>
  <c r="AV73" i="47"/>
  <c r="P72" i="65"/>
  <c r="AV77" i="47"/>
  <c r="P76" i="65"/>
  <c r="AV14" i="47"/>
  <c r="P13" i="65"/>
  <c r="AV30" i="47"/>
  <c r="P29" i="65"/>
  <c r="AV42" i="47"/>
  <c r="P41" i="65"/>
  <c r="AV54" i="47"/>
  <c r="P53" i="65"/>
  <c r="AV66" i="47"/>
  <c r="P65" i="65"/>
  <c r="AV70" i="47"/>
  <c r="P69" i="65"/>
  <c r="AV74" i="47"/>
  <c r="P73" i="65"/>
  <c r="AV78" i="47"/>
  <c r="P77" i="65"/>
  <c r="AV18" i="47"/>
  <c r="P17" i="65"/>
  <c r="AV38" i="47"/>
  <c r="P37" i="65"/>
  <c r="AV58" i="47"/>
  <c r="P57" i="65"/>
  <c r="AV11" i="47"/>
  <c r="P10" i="65"/>
  <c r="AV15" i="47"/>
  <c r="P14" i="65"/>
  <c r="AV19" i="47"/>
  <c r="P18" i="65"/>
  <c r="AV23" i="47"/>
  <c r="P22" i="65"/>
  <c r="AV27" i="47"/>
  <c r="P26" i="65"/>
  <c r="P30" i="65"/>
  <c r="AV35" i="47"/>
  <c r="P34" i="65"/>
  <c r="AV39" i="47"/>
  <c r="P38" i="65"/>
  <c r="AV43" i="47"/>
  <c r="P42" i="65"/>
  <c r="AV47" i="47"/>
  <c r="P46" i="65"/>
  <c r="AV51" i="47"/>
  <c r="P50" i="65"/>
  <c r="AV55" i="47"/>
  <c r="P54" i="65"/>
  <c r="AV59" i="47"/>
  <c r="P58" i="65"/>
  <c r="AV63" i="47"/>
  <c r="P62" i="65"/>
  <c r="AV67" i="47"/>
  <c r="P66" i="65"/>
  <c r="AV71" i="47"/>
  <c r="P70" i="65"/>
  <c r="AV75" i="47"/>
  <c r="P74" i="65"/>
  <c r="AV79" i="47"/>
  <c r="P78" i="65"/>
  <c r="AI121" i="33"/>
  <c r="AI133" i="33"/>
  <c r="AI145" i="33"/>
  <c r="AI157" i="33"/>
  <c r="AI181" i="33"/>
  <c r="AI193" i="33"/>
  <c r="AI205" i="33"/>
  <c r="AI217" i="33"/>
  <c r="AI229" i="33"/>
  <c r="AI241" i="33"/>
  <c r="AI253" i="33"/>
  <c r="AI265" i="33"/>
  <c r="AI277" i="33"/>
  <c r="AI122" i="33"/>
  <c r="AI134" i="33"/>
  <c r="AI146" i="33"/>
  <c r="AI158" i="33"/>
  <c r="AI182" i="33"/>
  <c r="AI194" i="33"/>
  <c r="AI206" i="33"/>
  <c r="AI218" i="33"/>
  <c r="AI230" i="33"/>
  <c r="AI254" i="33"/>
  <c r="AI266" i="33"/>
  <c r="AI278" i="33"/>
  <c r="AI290" i="33"/>
  <c r="AI289" i="33"/>
  <c r="AI242" i="33"/>
  <c r="AI223" i="33"/>
  <c r="AI222" i="33"/>
  <c r="AI150" i="33"/>
  <c r="AI294" i="33"/>
  <c r="AI282" i="33"/>
  <c r="AI270" i="33"/>
  <c r="AI246" i="33"/>
  <c r="AI234" i="33"/>
  <c r="AI169" i="33"/>
  <c r="AI170" i="33"/>
  <c r="AI138" i="33"/>
  <c r="AI14" i="33"/>
  <c r="AI18" i="33"/>
  <c r="AI26" i="33"/>
  <c r="AI38" i="33"/>
  <c r="AI54" i="33"/>
  <c r="AI66" i="33"/>
  <c r="AI74" i="33"/>
  <c r="AI86" i="33"/>
  <c r="AI98" i="33"/>
  <c r="AI13" i="33"/>
  <c r="AI25" i="33"/>
  <c r="AI37" i="33"/>
  <c r="AI49" i="33"/>
  <c r="AI61" i="33"/>
  <c r="AI73" i="33"/>
  <c r="AI85" i="33"/>
  <c r="AI97" i="33"/>
  <c r="AI297" i="33"/>
  <c r="AI298" i="33"/>
  <c r="AI299" i="33"/>
  <c r="AI295" i="33"/>
  <c r="AI293" i="33"/>
  <c r="AI291" i="33"/>
  <c r="AI285" i="33"/>
  <c r="AI286" i="33"/>
  <c r="AI287" i="33"/>
  <c r="AI283" i="33"/>
  <c r="AI281" i="33"/>
  <c r="AI279" i="33"/>
  <c r="AI273" i="33"/>
  <c r="AI274" i="33"/>
  <c r="AI275" i="33"/>
  <c r="AI271" i="33"/>
  <c r="AI269" i="33"/>
  <c r="AI267" i="33"/>
  <c r="AI261" i="33"/>
  <c r="AI262" i="33"/>
  <c r="AI263" i="33"/>
  <c r="AI259" i="33"/>
  <c r="AI258" i="33"/>
  <c r="AI257" i="33"/>
  <c r="AI255" i="33"/>
  <c r="AI249" i="33"/>
  <c r="AI250" i="33"/>
  <c r="AI251" i="33"/>
  <c r="AI247" i="33"/>
  <c r="AI245" i="33"/>
  <c r="AI243" i="33"/>
  <c r="AI237" i="33"/>
  <c r="AI238" i="33"/>
  <c r="AI239" i="33"/>
  <c r="AI235" i="33"/>
  <c r="AI233" i="33"/>
  <c r="AI231" i="33"/>
  <c r="AI225" i="33"/>
  <c r="AI226" i="33"/>
  <c r="AI227" i="33"/>
  <c r="AI221" i="33"/>
  <c r="AI219" i="33"/>
  <c r="AI213" i="33"/>
  <c r="AI214" i="33"/>
  <c r="AI215" i="33"/>
  <c r="AI210" i="33"/>
  <c r="AI211" i="33"/>
  <c r="AI209" i="33"/>
  <c r="AI207" i="33"/>
  <c r="AI201" i="33"/>
  <c r="AI202" i="33"/>
  <c r="AI203" i="33"/>
  <c r="AI198" i="33"/>
  <c r="AI199" i="33"/>
  <c r="AI197" i="33"/>
  <c r="AI195" i="33"/>
  <c r="AI189" i="33"/>
  <c r="AI190" i="33"/>
  <c r="AI191" i="33"/>
  <c r="AI186" i="33"/>
  <c r="AI187" i="33"/>
  <c r="AI185" i="33"/>
  <c r="AI183" i="33"/>
  <c r="AI177" i="33"/>
  <c r="AI178" i="33"/>
  <c r="AI179" i="33"/>
  <c r="AI174" i="33"/>
  <c r="AI175" i="33"/>
  <c r="AI173" i="33"/>
  <c r="AI171" i="33"/>
  <c r="AI165" i="33"/>
  <c r="AI166" i="33"/>
  <c r="AI167" i="33"/>
  <c r="AI162" i="33"/>
  <c r="AI163" i="33"/>
  <c r="AI161" i="33"/>
  <c r="AI159" i="33"/>
  <c r="AI153" i="33"/>
  <c r="AI154" i="33"/>
  <c r="AI155" i="33"/>
  <c r="AI151" i="33"/>
  <c r="AI149" i="33"/>
  <c r="AI147" i="33"/>
  <c r="AI141" i="33"/>
  <c r="AI142" i="33"/>
  <c r="AI143" i="33"/>
  <c r="AI139" i="33"/>
  <c r="AI137" i="33"/>
  <c r="AI135" i="33"/>
  <c r="AI129" i="33"/>
  <c r="AI130" i="33"/>
  <c r="AI131" i="33"/>
  <c r="AI127" i="33"/>
  <c r="AI126" i="33"/>
  <c r="AI125" i="33"/>
  <c r="AI123" i="33"/>
  <c r="AI117" i="33"/>
  <c r="AI118" i="33"/>
  <c r="AI119" i="33"/>
  <c r="AI114" i="33"/>
  <c r="AI115" i="33"/>
  <c r="AI113" i="33"/>
  <c r="AI111" i="33"/>
  <c r="AI110" i="33"/>
  <c r="AI109" i="33"/>
  <c r="AI107" i="33"/>
  <c r="AI106" i="33"/>
  <c r="AI105" i="33"/>
  <c r="AI102" i="33"/>
  <c r="AI103" i="33"/>
  <c r="AI101" i="33"/>
  <c r="AI99" i="33"/>
  <c r="AI93" i="33"/>
  <c r="AI94" i="33"/>
  <c r="AI95" i="33"/>
  <c r="AI91" i="33"/>
  <c r="AI90" i="33"/>
  <c r="AI89" i="33"/>
  <c r="AI87" i="33"/>
  <c r="AI81" i="33"/>
  <c r="AI82" i="33"/>
  <c r="AI83" i="33"/>
  <c r="AI78" i="33"/>
  <c r="AI79" i="33"/>
  <c r="AI77" i="33"/>
  <c r="AI75" i="33"/>
  <c r="AI69" i="33"/>
  <c r="AI70" i="33"/>
  <c r="AI71" i="33"/>
  <c r="AI67" i="33"/>
  <c r="AI65" i="33"/>
  <c r="AI62" i="33"/>
  <c r="AI63" i="33"/>
  <c r="AI57" i="33"/>
  <c r="AI58" i="33"/>
  <c r="AI59" i="33"/>
  <c r="AI55" i="33"/>
  <c r="AI53" i="33"/>
  <c r="AI50" i="33"/>
  <c r="AI51" i="33"/>
  <c r="AI45" i="33"/>
  <c r="AI46" i="33"/>
  <c r="AI47" i="33"/>
  <c r="AI42" i="33"/>
  <c r="AI43" i="33"/>
  <c r="AI41" i="33"/>
  <c r="AI39" i="33"/>
  <c r="AI33" i="33"/>
  <c r="AI34" i="33"/>
  <c r="AI35" i="33"/>
  <c r="AI30" i="33"/>
  <c r="AI31" i="33"/>
  <c r="AI29" i="33"/>
  <c r="AI27" i="33"/>
  <c r="AI21" i="33"/>
  <c r="AI22" i="33"/>
  <c r="AI23" i="33"/>
  <c r="AI19" i="33"/>
  <c r="AI17" i="33"/>
  <c r="AI15" i="33"/>
  <c r="AI11" i="33"/>
  <c r="AI10" i="33"/>
  <c r="AI9" i="33"/>
  <c r="AI7" i="33"/>
  <c r="AI6" i="33"/>
  <c r="AI5" i="33"/>
  <c r="AK39" i="47"/>
  <c r="AK33" i="47"/>
  <c r="AK36" i="47"/>
  <c r="AK41" i="47"/>
  <c r="AK35" i="47"/>
  <c r="AK37" i="47"/>
  <c r="AK34" i="47"/>
  <c r="AK40" i="47"/>
  <c r="AK38" i="47"/>
  <c r="AK75" i="47"/>
  <c r="AK69" i="47"/>
  <c r="AK72" i="47"/>
  <c r="AK77" i="47"/>
  <c r="AK71" i="47"/>
  <c r="AK73" i="47"/>
  <c r="AK70" i="47"/>
  <c r="AK76" i="47"/>
  <c r="AK74" i="47"/>
  <c r="AK113" i="47"/>
  <c r="AK107" i="47"/>
  <c r="AK110" i="47"/>
  <c r="AK109" i="47"/>
  <c r="AK105" i="47"/>
  <c r="AK111" i="47"/>
  <c r="AK108" i="47"/>
  <c r="AK112" i="47"/>
  <c r="AK106" i="47"/>
  <c r="AK149" i="47"/>
  <c r="AK143" i="47"/>
  <c r="AK146" i="47"/>
  <c r="AK145" i="47"/>
  <c r="AK141" i="47"/>
  <c r="AK147" i="47"/>
  <c r="AK144" i="47"/>
  <c r="AK148" i="47"/>
  <c r="AK142" i="47"/>
  <c r="AK185" i="47"/>
  <c r="AK179" i="47"/>
  <c r="AK182" i="47"/>
  <c r="AK181" i="47"/>
  <c r="AK177" i="47"/>
  <c r="AK183" i="47"/>
  <c r="AK180" i="47"/>
  <c r="AK184" i="47"/>
  <c r="AK178" i="47"/>
  <c r="AK221" i="47"/>
  <c r="AK215" i="47"/>
  <c r="AK218" i="47"/>
  <c r="AK217" i="47"/>
  <c r="AK213" i="47"/>
  <c r="AK219" i="47"/>
  <c r="AK216" i="47"/>
  <c r="AK220" i="47"/>
  <c r="AK214" i="47"/>
  <c r="AK257" i="47"/>
  <c r="AK251" i="47"/>
  <c r="AK254" i="47"/>
  <c r="AK253" i="47"/>
  <c r="AK249" i="47"/>
  <c r="AK255" i="47"/>
  <c r="AK252" i="47"/>
  <c r="AK256" i="47"/>
  <c r="AK250" i="47"/>
  <c r="AK293" i="47"/>
  <c r="AK287" i="47"/>
  <c r="AK290" i="47"/>
  <c r="AK289" i="47"/>
  <c r="AK285" i="47"/>
  <c r="AK291" i="47"/>
  <c r="AK288" i="47"/>
  <c r="AK292" i="47"/>
  <c r="AK286" i="47"/>
  <c r="AK329" i="47"/>
  <c r="AK323" i="47"/>
  <c r="AK326" i="47"/>
  <c r="AK325" i="47"/>
  <c r="AK321" i="47"/>
  <c r="AK327" i="47"/>
  <c r="AK324" i="47"/>
  <c r="AK328" i="47"/>
  <c r="AK322" i="47"/>
  <c r="AK383" i="47"/>
  <c r="AK377" i="47"/>
  <c r="AK380" i="47"/>
  <c r="AK379" i="47"/>
  <c r="AK381" i="47"/>
  <c r="AK375" i="47"/>
  <c r="AK382" i="47"/>
  <c r="AK376" i="47"/>
  <c r="AK378" i="47"/>
  <c r="AK419" i="47"/>
  <c r="AK413" i="47"/>
  <c r="AK416" i="47"/>
  <c r="AK415" i="47"/>
  <c r="AK417" i="47"/>
  <c r="AK411" i="47"/>
  <c r="AK412" i="47"/>
  <c r="AK418" i="47"/>
  <c r="AK414" i="47"/>
  <c r="AK437" i="47"/>
  <c r="AK431" i="47"/>
  <c r="AK434" i="47"/>
  <c r="AK433" i="47"/>
  <c r="AK429" i="47"/>
  <c r="AK435" i="47"/>
  <c r="AK432" i="47"/>
  <c r="AK436" i="47"/>
  <c r="AK430" i="47"/>
  <c r="AK473" i="47"/>
  <c r="AK467" i="47"/>
  <c r="AK470" i="47"/>
  <c r="AK469" i="47"/>
  <c r="AK465" i="47"/>
  <c r="AK471" i="47"/>
  <c r="AK468" i="47"/>
  <c r="AK472" i="47"/>
  <c r="AK466" i="47"/>
  <c r="AK491" i="47"/>
  <c r="AK485" i="47"/>
  <c r="AK488" i="47"/>
  <c r="AK487" i="47"/>
  <c r="AK489" i="47"/>
  <c r="AK483" i="47"/>
  <c r="AK484" i="47"/>
  <c r="AK490" i="47"/>
  <c r="AK486" i="47"/>
  <c r="AK527" i="47"/>
  <c r="AK521" i="47"/>
  <c r="AK524" i="47"/>
  <c r="AK523" i="47"/>
  <c r="AK525" i="47"/>
  <c r="AK519" i="47"/>
  <c r="AK526" i="47"/>
  <c r="AK520" i="47"/>
  <c r="AK522" i="47"/>
  <c r="AK563" i="47"/>
  <c r="AK557" i="47"/>
  <c r="AK560" i="47"/>
  <c r="AK559" i="47"/>
  <c r="AK561" i="47"/>
  <c r="AK558" i="47"/>
  <c r="AK555" i="47"/>
  <c r="AK556" i="47"/>
  <c r="AK562" i="47"/>
  <c r="AK617" i="47"/>
  <c r="AK611" i="47"/>
  <c r="AK616" i="47"/>
  <c r="AK610" i="47"/>
  <c r="AK614" i="47"/>
  <c r="AK613" i="47"/>
  <c r="AK615" i="47"/>
  <c r="AK612" i="47"/>
  <c r="AK609" i="47"/>
  <c r="AK671" i="47"/>
  <c r="AK665" i="47"/>
  <c r="AK670" i="47"/>
  <c r="AK664" i="47"/>
  <c r="AK668" i="47"/>
  <c r="AK667" i="47"/>
  <c r="AK669" i="47"/>
  <c r="AK666" i="47"/>
  <c r="AK663" i="47"/>
  <c r="AK57" i="47"/>
  <c r="AK51" i="47"/>
  <c r="AK54" i="47"/>
  <c r="AK59" i="47"/>
  <c r="AK53" i="47"/>
  <c r="AK58" i="47"/>
  <c r="AK55" i="47"/>
  <c r="AK52" i="47"/>
  <c r="AK56" i="47"/>
  <c r="AK95" i="47"/>
  <c r="AK93" i="47"/>
  <c r="AK87" i="47"/>
  <c r="AK90" i="47"/>
  <c r="AK89" i="47"/>
  <c r="AK94" i="47"/>
  <c r="AK91" i="47"/>
  <c r="AK88" i="47"/>
  <c r="AK92" i="47"/>
  <c r="AK131" i="47"/>
  <c r="AK125" i="47"/>
  <c r="AK128" i="47"/>
  <c r="AK127" i="47"/>
  <c r="AK129" i="47"/>
  <c r="AK123" i="47"/>
  <c r="AK124" i="47"/>
  <c r="AK130" i="47"/>
  <c r="AK126" i="47"/>
  <c r="AK167" i="47"/>
  <c r="AK161" i="47"/>
  <c r="AK164" i="47"/>
  <c r="AK163" i="47"/>
  <c r="AK165" i="47"/>
  <c r="AK159" i="47"/>
  <c r="AK166" i="47"/>
  <c r="AK160" i="47"/>
  <c r="AK162" i="47"/>
  <c r="AK203" i="47"/>
  <c r="AK197" i="47"/>
  <c r="AK200" i="47"/>
  <c r="AK199" i="47"/>
  <c r="AK201" i="47"/>
  <c r="AK195" i="47"/>
  <c r="AK196" i="47"/>
  <c r="AK202" i="47"/>
  <c r="AK198" i="47"/>
  <c r="AK275" i="47"/>
  <c r="AK269" i="47"/>
  <c r="AK272" i="47"/>
  <c r="AK271" i="47"/>
  <c r="AK273" i="47"/>
  <c r="AK267" i="47"/>
  <c r="AK268" i="47"/>
  <c r="AK274" i="47"/>
  <c r="AK270" i="47"/>
  <c r="AK311" i="47"/>
  <c r="AK305" i="47"/>
  <c r="AK308" i="47"/>
  <c r="AK307" i="47"/>
  <c r="AK309" i="47"/>
  <c r="AK303" i="47"/>
  <c r="AK310" i="47"/>
  <c r="AK304" i="47"/>
  <c r="AK306" i="47"/>
  <c r="AK347" i="47"/>
  <c r="AK341" i="47"/>
  <c r="AK344" i="47"/>
  <c r="AK343" i="47"/>
  <c r="AK345" i="47"/>
  <c r="AK339" i="47"/>
  <c r="AK340" i="47"/>
  <c r="AK346" i="47"/>
  <c r="AK342" i="47"/>
  <c r="AK365" i="47"/>
  <c r="AK359" i="47"/>
  <c r="AK362" i="47"/>
  <c r="AK361" i="47"/>
  <c r="AK357" i="47"/>
  <c r="AK363" i="47"/>
  <c r="AK360" i="47"/>
  <c r="AK364" i="47"/>
  <c r="AK358" i="47"/>
  <c r="AK401" i="47"/>
  <c r="AK395" i="47"/>
  <c r="AK398" i="47"/>
  <c r="AK397" i="47"/>
  <c r="AK393" i="47"/>
  <c r="AK399" i="47"/>
  <c r="AK396" i="47"/>
  <c r="AK400" i="47"/>
  <c r="AK394" i="47"/>
  <c r="AK455" i="47"/>
  <c r="AK449" i="47"/>
  <c r="AK452" i="47"/>
  <c r="AK451" i="47"/>
  <c r="AK453" i="47"/>
  <c r="AK447" i="47"/>
  <c r="AK454" i="47"/>
  <c r="AK448" i="47"/>
  <c r="AK450" i="47"/>
  <c r="AK509" i="47"/>
  <c r="AK503" i="47"/>
  <c r="AK506" i="47"/>
  <c r="AK505" i="47"/>
  <c r="AK501" i="47"/>
  <c r="AK507" i="47"/>
  <c r="AK504" i="47"/>
  <c r="AK508" i="47"/>
  <c r="AK502" i="47"/>
  <c r="AK545" i="47"/>
  <c r="AK539" i="47"/>
  <c r="AK542" i="47"/>
  <c r="AK541" i="47"/>
  <c r="AK537" i="47"/>
  <c r="AK543" i="47"/>
  <c r="AK540" i="47"/>
  <c r="AK544" i="47"/>
  <c r="AK538" i="47"/>
  <c r="AK581" i="47"/>
  <c r="AK575" i="47"/>
  <c r="AK578" i="47"/>
  <c r="AK577" i="47"/>
  <c r="AK573" i="47"/>
  <c r="AK579" i="47"/>
  <c r="AK576" i="47"/>
  <c r="AK574" i="47"/>
  <c r="AK580" i="47"/>
  <c r="AK599" i="47"/>
  <c r="AK593" i="47"/>
  <c r="AK598" i="47"/>
  <c r="AK596" i="47"/>
  <c r="AK595" i="47"/>
  <c r="AK597" i="47"/>
  <c r="AK594" i="47"/>
  <c r="AK591" i="47"/>
  <c r="AK592" i="47"/>
  <c r="AK635" i="47"/>
  <c r="AK629" i="47"/>
  <c r="AK634" i="47"/>
  <c r="AK628" i="47"/>
  <c r="AK632" i="47"/>
  <c r="AK631" i="47"/>
  <c r="AK633" i="47"/>
  <c r="AK630" i="47"/>
  <c r="AK627" i="47"/>
  <c r="AK653" i="47"/>
  <c r="AK647" i="47"/>
  <c r="AK652" i="47"/>
  <c r="AK646" i="47"/>
  <c r="AK650" i="47"/>
  <c r="AK649" i="47"/>
  <c r="AK651" i="47"/>
  <c r="AK648" i="47"/>
  <c r="AK645" i="47"/>
  <c r="AK63" i="47"/>
  <c r="AK66" i="47"/>
  <c r="AK60" i="47"/>
  <c r="AK65" i="47"/>
  <c r="AK61" i="47"/>
  <c r="AK67" i="47"/>
  <c r="AK64" i="47"/>
  <c r="AK62" i="47"/>
  <c r="AK68" i="47"/>
  <c r="AK81" i="47"/>
  <c r="AK84" i="47"/>
  <c r="AK78" i="47"/>
  <c r="AK83" i="47"/>
  <c r="AK85" i="47"/>
  <c r="AK82" i="47"/>
  <c r="AK79" i="47"/>
  <c r="AK86" i="47"/>
  <c r="AK80" i="47"/>
  <c r="AK119" i="47"/>
  <c r="AK122" i="47"/>
  <c r="AK116" i="47"/>
  <c r="AK121" i="47"/>
  <c r="AK115" i="47"/>
  <c r="AK117" i="47"/>
  <c r="AK120" i="47"/>
  <c r="AK118" i="47"/>
  <c r="AK114" i="47"/>
  <c r="AK155" i="47"/>
  <c r="AK158" i="47"/>
  <c r="AK152" i="47"/>
  <c r="AK157" i="47"/>
  <c r="AK151" i="47"/>
  <c r="AK153" i="47"/>
  <c r="AK156" i="47"/>
  <c r="AK154" i="47"/>
  <c r="AK150" i="47"/>
  <c r="AK191" i="47"/>
  <c r="AK194" i="47"/>
  <c r="AK188" i="47"/>
  <c r="AK193" i="47"/>
  <c r="AK187" i="47"/>
  <c r="AK189" i="47"/>
  <c r="AK192" i="47"/>
  <c r="AK190" i="47"/>
  <c r="AK186" i="47"/>
  <c r="AK227" i="47"/>
  <c r="AK230" i="47"/>
  <c r="AK224" i="47"/>
  <c r="AK229" i="47"/>
  <c r="AK223" i="47"/>
  <c r="AK225" i="47"/>
  <c r="AK228" i="47"/>
  <c r="AK226" i="47"/>
  <c r="AK222" i="47"/>
  <c r="AK281" i="47"/>
  <c r="AK284" i="47"/>
  <c r="AK278" i="47"/>
  <c r="AK283" i="47"/>
  <c r="AK277" i="47"/>
  <c r="AK279" i="47"/>
  <c r="AK276" i="47"/>
  <c r="AK280" i="47"/>
  <c r="AK282" i="47"/>
  <c r="AK317" i="47"/>
  <c r="AK320" i="47"/>
  <c r="AK314" i="47"/>
  <c r="AK319" i="47"/>
  <c r="AK313" i="47"/>
  <c r="AK315" i="47"/>
  <c r="AK312" i="47"/>
  <c r="AK316" i="47"/>
  <c r="AK318" i="47"/>
  <c r="AK353" i="47"/>
  <c r="AK356" i="47"/>
  <c r="AK350" i="47"/>
  <c r="AK355" i="47"/>
  <c r="AK349" i="47"/>
  <c r="AK351" i="47"/>
  <c r="AK348" i="47"/>
  <c r="AK352" i="47"/>
  <c r="AK354" i="47"/>
  <c r="AK371" i="47"/>
  <c r="AK374" i="47"/>
  <c r="AK368" i="47"/>
  <c r="AK373" i="47"/>
  <c r="AK367" i="47"/>
  <c r="AK369" i="47"/>
  <c r="AK372" i="47"/>
  <c r="AK370" i="47"/>
  <c r="AK366" i="47"/>
  <c r="AK389" i="47"/>
  <c r="AK392" i="47"/>
  <c r="AK386" i="47"/>
  <c r="AK391" i="47"/>
  <c r="AK385" i="47"/>
  <c r="AK387" i="47"/>
  <c r="AK384" i="47"/>
  <c r="AK388" i="47"/>
  <c r="AK390" i="47"/>
  <c r="AK407" i="47"/>
  <c r="AK410" i="47"/>
  <c r="AK404" i="47"/>
  <c r="AK409" i="47"/>
  <c r="AK403" i="47"/>
  <c r="AK405" i="47"/>
  <c r="AK408" i="47"/>
  <c r="AK406" i="47"/>
  <c r="AK402" i="47"/>
  <c r="AK425" i="47"/>
  <c r="AK428" i="47"/>
  <c r="AK422" i="47"/>
  <c r="AK427" i="47"/>
  <c r="AK421" i="47"/>
  <c r="AK423" i="47"/>
  <c r="AK420" i="47"/>
  <c r="AK424" i="47"/>
  <c r="AK426" i="47"/>
  <c r="AK443" i="47"/>
  <c r="AK446" i="47"/>
  <c r="AK440" i="47"/>
  <c r="AK445" i="47"/>
  <c r="AK439" i="47"/>
  <c r="AK441" i="47"/>
  <c r="AK444" i="47"/>
  <c r="AK442" i="47"/>
  <c r="AK438" i="47"/>
  <c r="AK461" i="47"/>
  <c r="AK464" i="47"/>
  <c r="AK458" i="47"/>
  <c r="AK463" i="47"/>
  <c r="AK457" i="47"/>
  <c r="AK459" i="47"/>
  <c r="AK456" i="47"/>
  <c r="AK460" i="47"/>
  <c r="AK462" i="47"/>
  <c r="AK479" i="47"/>
  <c r="AK482" i="47"/>
  <c r="AK476" i="47"/>
  <c r="AK481" i="47"/>
  <c r="AK475" i="47"/>
  <c r="AK477" i="47"/>
  <c r="AK480" i="47"/>
  <c r="AK478" i="47"/>
  <c r="AK474" i="47"/>
  <c r="AK515" i="47"/>
  <c r="AK518" i="47"/>
  <c r="AK512" i="47"/>
  <c r="AK517" i="47"/>
  <c r="AK511" i="47"/>
  <c r="AK513" i="47"/>
  <c r="AK516" i="47"/>
  <c r="AK514" i="47"/>
  <c r="AK510" i="47"/>
  <c r="AK533" i="47"/>
  <c r="AK536" i="47"/>
  <c r="AK530" i="47"/>
  <c r="AK535" i="47"/>
  <c r="AK529" i="47"/>
  <c r="AK531" i="47"/>
  <c r="AK528" i="47"/>
  <c r="AK532" i="47"/>
  <c r="AK534" i="47"/>
  <c r="AK551" i="47"/>
  <c r="AK554" i="47"/>
  <c r="AK548" i="47"/>
  <c r="AK553" i="47"/>
  <c r="AK547" i="47"/>
  <c r="AK549" i="47"/>
  <c r="AK552" i="47"/>
  <c r="AK550" i="47"/>
  <c r="AK546" i="47"/>
  <c r="AK569" i="47"/>
  <c r="AK572" i="47"/>
  <c r="AK566" i="47"/>
  <c r="AK571" i="47"/>
  <c r="AK565" i="47"/>
  <c r="AK570" i="47"/>
  <c r="AK567" i="47"/>
  <c r="AK564" i="47"/>
  <c r="AK568" i="47"/>
  <c r="AK587" i="47"/>
  <c r="AK590" i="47"/>
  <c r="AK584" i="47"/>
  <c r="AK589" i="47"/>
  <c r="AK583" i="47"/>
  <c r="AK585" i="47"/>
  <c r="AK582" i="47"/>
  <c r="AK588" i="47"/>
  <c r="AK586" i="47"/>
  <c r="AK605" i="47"/>
  <c r="AK604" i="47"/>
  <c r="AK608" i="47"/>
  <c r="AK602" i="47"/>
  <c r="AK607" i="47"/>
  <c r="AK601" i="47"/>
  <c r="AK606" i="47"/>
  <c r="AK603" i="47"/>
  <c r="AK600" i="47"/>
  <c r="AK623" i="47"/>
  <c r="AK622" i="47"/>
  <c r="AK626" i="47"/>
  <c r="AK620" i="47"/>
  <c r="AK625" i="47"/>
  <c r="AK619" i="47"/>
  <c r="AK624" i="47"/>
  <c r="AK621" i="47"/>
  <c r="AK618" i="47"/>
  <c r="AK641" i="47"/>
  <c r="AK640" i="47"/>
  <c r="AK644" i="47"/>
  <c r="AK638" i="47"/>
  <c r="AK643" i="47"/>
  <c r="AK637" i="47"/>
  <c r="AK642" i="47"/>
  <c r="AK639" i="47"/>
  <c r="AK636" i="47"/>
  <c r="AK659" i="47"/>
  <c r="AK658" i="47"/>
  <c r="AK662" i="47"/>
  <c r="AK656" i="47"/>
  <c r="AK661" i="47"/>
  <c r="AK655" i="47"/>
  <c r="AK660" i="47"/>
  <c r="AK657" i="47"/>
  <c r="AK654" i="47"/>
  <c r="AK27" i="47"/>
  <c r="AK30" i="47"/>
  <c r="AK24" i="47"/>
  <c r="AK29" i="47"/>
  <c r="AK25" i="47"/>
  <c r="AK31" i="47"/>
  <c r="AK28" i="47"/>
  <c r="AK26" i="47"/>
  <c r="AK32" i="47"/>
  <c r="AK45" i="47"/>
  <c r="AK48" i="47"/>
  <c r="AK42" i="47"/>
  <c r="AK47" i="47"/>
  <c r="AK49" i="47"/>
  <c r="AK46" i="47"/>
  <c r="AK43" i="47"/>
  <c r="AK50" i="47"/>
  <c r="AK44" i="47"/>
  <c r="AK101" i="47"/>
  <c r="AK104" i="47"/>
  <c r="AK98" i="47"/>
  <c r="AK103" i="47"/>
  <c r="AK97" i="47"/>
  <c r="AK99" i="47"/>
  <c r="AK96" i="47"/>
  <c r="AK100" i="47"/>
  <c r="AK102" i="47"/>
  <c r="AK137" i="47"/>
  <c r="AK140" i="47"/>
  <c r="AK134" i="47"/>
  <c r="AK139" i="47"/>
  <c r="AK133" i="47"/>
  <c r="AK135" i="47"/>
  <c r="AK132" i="47"/>
  <c r="AK136" i="47"/>
  <c r="AK138" i="47"/>
  <c r="AK173" i="47"/>
  <c r="AK176" i="47"/>
  <c r="AK170" i="47"/>
  <c r="AK175" i="47"/>
  <c r="AK169" i="47"/>
  <c r="AK171" i="47"/>
  <c r="AK168" i="47"/>
  <c r="AK172" i="47"/>
  <c r="AK174" i="47"/>
  <c r="AK209" i="47"/>
  <c r="AK212" i="47"/>
  <c r="AK206" i="47"/>
  <c r="AK211" i="47"/>
  <c r="AK205" i="47"/>
  <c r="AK207" i="47"/>
  <c r="AK204" i="47"/>
  <c r="AK208" i="47"/>
  <c r="AK210" i="47"/>
  <c r="AK263" i="47"/>
  <c r="AK266" i="47"/>
  <c r="AK260" i="47"/>
  <c r="AK265" i="47"/>
  <c r="AK259" i="47"/>
  <c r="AK261" i="47"/>
  <c r="AK264" i="47"/>
  <c r="AK262" i="47"/>
  <c r="AK258" i="47"/>
  <c r="AK299" i="47"/>
  <c r="AK302" i="47"/>
  <c r="AK296" i="47"/>
  <c r="AK301" i="47"/>
  <c r="AK295" i="47"/>
  <c r="AK297" i="47"/>
  <c r="AK300" i="47"/>
  <c r="AK298" i="47"/>
  <c r="AK294" i="47"/>
  <c r="AK335" i="47"/>
  <c r="AK338" i="47"/>
  <c r="AK332" i="47"/>
  <c r="AK337" i="47"/>
  <c r="AK331" i="47"/>
  <c r="AK333" i="47"/>
  <c r="AK336" i="47"/>
  <c r="AK334" i="47"/>
  <c r="AK330" i="47"/>
  <c r="AK497" i="47"/>
  <c r="AK500" i="47"/>
  <c r="AK494" i="47"/>
  <c r="AK499" i="47"/>
  <c r="AK493" i="47"/>
  <c r="AK495" i="47"/>
  <c r="AK492" i="47"/>
  <c r="AK496" i="47"/>
  <c r="AK498" i="47"/>
  <c r="AV32" i="47"/>
  <c r="AV31" i="47"/>
  <c r="AV7" i="47"/>
  <c r="AV6" i="47"/>
  <c r="AH672" i="47"/>
  <c r="AH87" i="47"/>
  <c r="AH411" i="47"/>
  <c r="AH519" i="47"/>
  <c r="AH555" i="47"/>
  <c r="AH591" i="47"/>
  <c r="AH24" i="47"/>
  <c r="AH60" i="47"/>
  <c r="AH96" i="47"/>
  <c r="AH132" i="47"/>
  <c r="AH168" i="47"/>
  <c r="AH204" i="47"/>
  <c r="AH276" i="47"/>
  <c r="AH312" i="47"/>
  <c r="AH348" i="47"/>
  <c r="AH384" i="47"/>
  <c r="AH420" i="47"/>
  <c r="AH456" i="47"/>
  <c r="AH492" i="47"/>
  <c r="AH528" i="47"/>
  <c r="AH564" i="47"/>
  <c r="AH600" i="47"/>
  <c r="AH636" i="47"/>
  <c r="AH123" i="47"/>
  <c r="AH195" i="47"/>
  <c r="AH267" i="47"/>
  <c r="AH303" i="47"/>
  <c r="AH447" i="47"/>
  <c r="AH627" i="47"/>
  <c r="AH663" i="47"/>
  <c r="AH33" i="47"/>
  <c r="AH69" i="47"/>
  <c r="AH105" i="47"/>
  <c r="AH141" i="47"/>
  <c r="AH177" i="47"/>
  <c r="AH213" i="47"/>
  <c r="AH249" i="47"/>
  <c r="AH285" i="47"/>
  <c r="AH321" i="47"/>
  <c r="AH357" i="47"/>
  <c r="AH393" i="47"/>
  <c r="AH429" i="47"/>
  <c r="AH465" i="47"/>
  <c r="AH501" i="47"/>
  <c r="AH537" i="47"/>
  <c r="AH573" i="47"/>
  <c r="AH609" i="47"/>
  <c r="AH645" i="47"/>
  <c r="AH51" i="47"/>
  <c r="AH159" i="47"/>
  <c r="AH339" i="47"/>
  <c r="AH375" i="47"/>
  <c r="AH483" i="47"/>
  <c r="AH42" i="47"/>
  <c r="AH78" i="47"/>
  <c r="AH114" i="47"/>
  <c r="AH150" i="47"/>
  <c r="AH186" i="47"/>
  <c r="AH222" i="47"/>
  <c r="AH258" i="47"/>
  <c r="AH294" i="47"/>
  <c r="AH330" i="47"/>
  <c r="AH366" i="47"/>
  <c r="AH402" i="47"/>
  <c r="AH438" i="47"/>
  <c r="AH474" i="47"/>
  <c r="AH510" i="47"/>
  <c r="AH546" i="47"/>
  <c r="AH582" i="47"/>
  <c r="AH618" i="47"/>
  <c r="AH654" i="47"/>
  <c r="S5" i="36"/>
  <c r="U5" i="36"/>
  <c r="V5" i="36"/>
  <c r="AU78" i="33"/>
  <c r="AA78" i="39"/>
  <c r="R78" i="65"/>
  <c r="AU77" i="33"/>
  <c r="AU76" i="33"/>
  <c r="AU75" i="33"/>
  <c r="AA75" i="39"/>
  <c r="R75" i="65"/>
  <c r="AU74" i="33"/>
  <c r="AA74" i="39"/>
  <c r="R74" i="65"/>
  <c r="AU73" i="33"/>
  <c r="AU72" i="33"/>
  <c r="AU71" i="33"/>
  <c r="AU70" i="33"/>
  <c r="AA70" i="39"/>
  <c r="R70" i="65"/>
  <c r="AU69" i="33"/>
  <c r="AU68" i="33"/>
  <c r="AU67" i="33"/>
  <c r="AA67" i="39"/>
  <c r="R67" i="65"/>
  <c r="AU66" i="33"/>
  <c r="AA66" i="39"/>
  <c r="R66" i="65"/>
  <c r="AU65" i="33"/>
  <c r="AU64" i="33"/>
  <c r="AU63" i="33"/>
  <c r="AU62" i="33"/>
  <c r="AA62" i="39"/>
  <c r="R62" i="65"/>
  <c r="AU61" i="33"/>
  <c r="AU60" i="33"/>
  <c r="AU59" i="33"/>
  <c r="AA59" i="39"/>
  <c r="R59" i="65"/>
  <c r="AU58" i="33"/>
  <c r="AA58" i="39"/>
  <c r="R58" i="65"/>
  <c r="AU57" i="33"/>
  <c r="AU56" i="33"/>
  <c r="AU55" i="33"/>
  <c r="AU54" i="33"/>
  <c r="AA54" i="39"/>
  <c r="R54" i="65"/>
  <c r="AU53" i="33"/>
  <c r="AU52" i="33"/>
  <c r="AU51" i="33"/>
  <c r="AA51" i="39"/>
  <c r="R51" i="65"/>
  <c r="AU50" i="33"/>
  <c r="AA50" i="39"/>
  <c r="R50" i="65"/>
  <c r="AU49" i="33"/>
  <c r="AU48" i="33"/>
  <c r="AU47" i="33"/>
  <c r="AU46" i="33"/>
  <c r="AA46" i="39"/>
  <c r="R46" i="65"/>
  <c r="AU45" i="33"/>
  <c r="AU44" i="33"/>
  <c r="AU43" i="33"/>
  <c r="AA43" i="39"/>
  <c r="R43" i="65"/>
  <c r="AU42" i="33"/>
  <c r="AA42" i="39"/>
  <c r="R42" i="65"/>
  <c r="AU41" i="33"/>
  <c r="AU40" i="33"/>
  <c r="AU39" i="33"/>
  <c r="AU38" i="33"/>
  <c r="AA38" i="39"/>
  <c r="R38" i="65"/>
  <c r="AU37" i="33"/>
  <c r="AU36" i="33"/>
  <c r="AU35" i="33"/>
  <c r="AA35" i="39"/>
  <c r="R35" i="65"/>
  <c r="AU34" i="33"/>
  <c r="AA34" i="39"/>
  <c r="R34" i="65"/>
  <c r="AU33" i="33"/>
  <c r="AU32" i="33"/>
  <c r="AU31" i="33"/>
  <c r="AU30" i="33"/>
  <c r="AA30" i="39"/>
  <c r="R30" i="65"/>
  <c r="AU29" i="33"/>
  <c r="AU28" i="33"/>
  <c r="AU27" i="33"/>
  <c r="AA27" i="39"/>
  <c r="R27" i="65"/>
  <c r="AU26" i="33"/>
  <c r="AA26" i="39"/>
  <c r="R26" i="65"/>
  <c r="AU25" i="33"/>
  <c r="AU24" i="33"/>
  <c r="AU23" i="33"/>
  <c r="AU22" i="33"/>
  <c r="AA22" i="39"/>
  <c r="R22" i="65"/>
  <c r="AU21" i="33"/>
  <c r="AU20" i="33"/>
  <c r="AU19" i="33"/>
  <c r="AA19" i="39"/>
  <c r="R19" i="65"/>
  <c r="AU18" i="33"/>
  <c r="AA18" i="39"/>
  <c r="R18" i="65"/>
  <c r="AU17" i="33"/>
  <c r="AU16" i="33"/>
  <c r="AU15" i="33"/>
  <c r="AU14" i="33"/>
  <c r="AA14" i="39"/>
  <c r="R14" i="65"/>
  <c r="AU13" i="33"/>
  <c r="AU12" i="33"/>
  <c r="AU11" i="33"/>
  <c r="AA11" i="39"/>
  <c r="R11" i="65"/>
  <c r="AU10" i="33"/>
  <c r="AA10" i="39"/>
  <c r="R10" i="65"/>
  <c r="AU9" i="33"/>
  <c r="AU8" i="33"/>
  <c r="AU7" i="33"/>
  <c r="AU6" i="33"/>
  <c r="AA6" i="39"/>
  <c r="R6" i="65"/>
  <c r="AU5" i="33"/>
  <c r="AA28" i="39"/>
  <c r="R28" i="65"/>
  <c r="AA36" i="39"/>
  <c r="R36" i="65"/>
  <c r="AA5" i="39"/>
  <c r="R5" i="65"/>
  <c r="AA13" i="39"/>
  <c r="R13" i="65"/>
  <c r="AA21" i="39"/>
  <c r="R21" i="65"/>
  <c r="AA29" i="39"/>
  <c r="R29" i="65"/>
  <c r="AA37" i="39"/>
  <c r="R37" i="65"/>
  <c r="AA45" i="39"/>
  <c r="R45" i="65"/>
  <c r="AA53" i="39"/>
  <c r="R53" i="65"/>
  <c r="AA61" i="39"/>
  <c r="R61" i="65"/>
  <c r="AA69" i="39"/>
  <c r="R69" i="65"/>
  <c r="AA77" i="39"/>
  <c r="R77" i="65"/>
  <c r="AA39" i="39"/>
  <c r="R39" i="65"/>
  <c r="AA47" i="39"/>
  <c r="R47" i="65"/>
  <c r="AA55" i="39"/>
  <c r="R55" i="65"/>
  <c r="AA63" i="39"/>
  <c r="R63" i="65"/>
  <c r="AA71" i="39"/>
  <c r="R71" i="65"/>
  <c r="AA60" i="39"/>
  <c r="R60" i="65"/>
  <c r="AA76" i="39"/>
  <c r="R76" i="65"/>
  <c r="AA15" i="39"/>
  <c r="R15" i="65"/>
  <c r="AA8" i="39"/>
  <c r="R8" i="65"/>
  <c r="AA16" i="39"/>
  <c r="R16" i="65"/>
  <c r="AA24" i="39"/>
  <c r="R24" i="65"/>
  <c r="AA32" i="39"/>
  <c r="R32" i="65"/>
  <c r="AA40" i="39"/>
  <c r="R40" i="65"/>
  <c r="AA48" i="39"/>
  <c r="R48" i="65"/>
  <c r="AA56" i="39"/>
  <c r="R56" i="65"/>
  <c r="AA64" i="39"/>
  <c r="R64" i="65"/>
  <c r="AA72" i="39"/>
  <c r="R72" i="65"/>
  <c r="AA20" i="39"/>
  <c r="R20" i="65"/>
  <c r="AA68" i="39"/>
  <c r="R68" i="65"/>
  <c r="AA7" i="39"/>
  <c r="R7" i="65"/>
  <c r="AA23" i="39"/>
  <c r="R23" i="65"/>
  <c r="AA31" i="39"/>
  <c r="R31" i="65"/>
  <c r="AA9" i="39"/>
  <c r="R9" i="65"/>
  <c r="AA17" i="39"/>
  <c r="R17" i="65"/>
  <c r="AA25" i="39"/>
  <c r="R25" i="65"/>
  <c r="AA33" i="39"/>
  <c r="R33" i="65"/>
  <c r="AA41" i="39"/>
  <c r="R41" i="65"/>
  <c r="AA49" i="39"/>
  <c r="R49" i="65"/>
  <c r="AA57" i="39"/>
  <c r="R57" i="65"/>
  <c r="AA65" i="39"/>
  <c r="R65" i="65"/>
  <c r="AA73" i="39"/>
  <c r="R73" i="65"/>
  <c r="AA12" i="39"/>
  <c r="R12" i="65"/>
  <c r="AA44" i="39"/>
  <c r="R44" i="65"/>
  <c r="AA52" i="39"/>
  <c r="R52" i="65"/>
  <c r="T72" i="36"/>
  <c r="S72" i="36"/>
  <c r="U72" i="36"/>
  <c r="V72" i="36"/>
  <c r="T36" i="36"/>
  <c r="T18" i="36"/>
  <c r="T54" i="36"/>
  <c r="S54" i="36"/>
  <c r="U54" i="36"/>
  <c r="V54" i="36"/>
  <c r="T66" i="36"/>
  <c r="S66" i="36"/>
  <c r="U66" i="36"/>
  <c r="V66" i="36"/>
  <c r="T9" i="36"/>
  <c r="T27" i="36"/>
  <c r="T45" i="36"/>
  <c r="T63" i="36"/>
  <c r="T12" i="36"/>
  <c r="T30" i="36"/>
  <c r="T48" i="36"/>
  <c r="S48" i="36"/>
  <c r="U48" i="36"/>
  <c r="V48" i="36"/>
  <c r="T76" i="36"/>
  <c r="S76" i="36"/>
  <c r="U76" i="36"/>
  <c r="V76" i="36"/>
  <c r="T73" i="36"/>
  <c r="T70" i="36"/>
  <c r="S70" i="36"/>
  <c r="U70" i="36"/>
  <c r="V70" i="36"/>
  <c r="T67" i="36"/>
  <c r="T64" i="36"/>
  <c r="S64" i="36"/>
  <c r="U64" i="36"/>
  <c r="V64" i="36"/>
  <c r="T61" i="36"/>
  <c r="T58" i="36"/>
  <c r="S58" i="36"/>
  <c r="U58" i="36"/>
  <c r="V58" i="36"/>
  <c r="T55" i="36"/>
  <c r="T52" i="36"/>
  <c r="S52" i="36"/>
  <c r="U52" i="36"/>
  <c r="V52" i="36"/>
  <c r="T49" i="36"/>
  <c r="T46" i="36"/>
  <c r="S46" i="36"/>
  <c r="U46" i="36"/>
  <c r="V46" i="36"/>
  <c r="T43" i="36"/>
  <c r="T40" i="36"/>
  <c r="S40" i="36"/>
  <c r="U40" i="36"/>
  <c r="V40" i="36"/>
  <c r="T37" i="36"/>
  <c r="T34" i="36"/>
  <c r="T31" i="36"/>
  <c r="T28" i="36"/>
  <c r="T25" i="36"/>
  <c r="T22" i="36"/>
  <c r="T19" i="36"/>
  <c r="T16" i="36"/>
  <c r="T13" i="36"/>
  <c r="T10" i="36"/>
  <c r="T7" i="36"/>
  <c r="T77" i="36"/>
  <c r="T74" i="36"/>
  <c r="S74" i="36"/>
  <c r="U74" i="36"/>
  <c r="V74" i="36"/>
  <c r="T71" i="36"/>
  <c r="T68" i="36"/>
  <c r="S68" i="36"/>
  <c r="U68" i="36"/>
  <c r="V68" i="36"/>
  <c r="T65" i="36"/>
  <c r="T62" i="36"/>
  <c r="S62" i="36"/>
  <c r="U62" i="36"/>
  <c r="V62" i="36"/>
  <c r="T59" i="36"/>
  <c r="T56" i="36"/>
  <c r="S56" i="36"/>
  <c r="U56" i="36"/>
  <c r="V56" i="36"/>
  <c r="T53" i="36"/>
  <c r="T50" i="36"/>
  <c r="S50" i="36"/>
  <c r="U50" i="36"/>
  <c r="V50" i="36"/>
  <c r="T47" i="36"/>
  <c r="T44" i="36"/>
  <c r="S44" i="36"/>
  <c r="U44" i="36"/>
  <c r="V44" i="36"/>
  <c r="T41" i="36"/>
  <c r="T38" i="36"/>
  <c r="S38" i="36"/>
  <c r="U38" i="36"/>
  <c r="V38" i="36"/>
  <c r="T35" i="36"/>
  <c r="T32" i="36"/>
  <c r="T29" i="36"/>
  <c r="T26" i="36"/>
  <c r="T23" i="36"/>
  <c r="T20" i="36"/>
  <c r="T17" i="36"/>
  <c r="T14" i="36"/>
  <c r="T11" i="36"/>
  <c r="T8" i="36"/>
  <c r="T15" i="36"/>
  <c r="T33" i="36"/>
  <c r="T51" i="36"/>
  <c r="T69" i="36"/>
  <c r="T21" i="36"/>
  <c r="T39" i="36"/>
  <c r="T57" i="36"/>
  <c r="T75" i="36"/>
  <c r="T24" i="36"/>
  <c r="T42" i="36"/>
  <c r="S42" i="36"/>
  <c r="U42" i="36"/>
  <c r="V42" i="36"/>
  <c r="T60" i="36"/>
  <c r="S60" i="36"/>
  <c r="U60" i="36"/>
  <c r="V60" i="36"/>
  <c r="T78" i="36"/>
  <c r="S78" i="36"/>
  <c r="U78" i="36"/>
  <c r="V78" i="36"/>
  <c r="F9" i="54"/>
  <c r="F8" i="54"/>
  <c r="F10" i="54"/>
  <c r="F15" i="54"/>
  <c r="F11" i="54"/>
  <c r="F14" i="54"/>
  <c r="F12" i="54"/>
  <c r="F13" i="54"/>
  <c r="F16" i="54"/>
  <c r="E9" i="55"/>
  <c r="E8" i="55"/>
  <c r="E7" i="55"/>
  <c r="E6" i="55"/>
  <c r="AG53" i="33"/>
  <c r="AJ55" i="33"/>
  <c r="AJ54" i="33"/>
  <c r="AJ56" i="33"/>
  <c r="AJ53" i="33"/>
  <c r="AG121" i="33"/>
  <c r="AJ124" i="33"/>
  <c r="AJ123" i="33"/>
  <c r="AJ121" i="33"/>
  <c r="AJ122" i="33"/>
  <c r="AG225" i="33"/>
  <c r="AJ226" i="33"/>
  <c r="AJ225" i="33"/>
  <c r="AJ228" i="33"/>
  <c r="AJ227" i="33"/>
  <c r="AG25" i="33"/>
  <c r="AJ28" i="33"/>
  <c r="AJ27" i="33"/>
  <c r="AJ25" i="33"/>
  <c r="AJ26" i="33"/>
  <c r="AG93" i="33"/>
  <c r="AJ94" i="33"/>
  <c r="AJ93" i="33"/>
  <c r="AJ96" i="33"/>
  <c r="AJ95" i="33"/>
  <c r="AG129" i="33"/>
  <c r="AJ130" i="33"/>
  <c r="AJ129" i="33"/>
  <c r="AJ132" i="33"/>
  <c r="AJ131" i="33"/>
  <c r="AG165" i="33"/>
  <c r="AJ166" i="33"/>
  <c r="AJ165" i="33"/>
  <c r="AJ168" i="33"/>
  <c r="AJ167" i="33"/>
  <c r="AG217" i="33"/>
  <c r="AJ220" i="33"/>
  <c r="AJ219" i="33"/>
  <c r="AJ217" i="33"/>
  <c r="AJ218" i="33"/>
  <c r="AG285" i="33"/>
  <c r="AJ286" i="33"/>
  <c r="AJ285" i="33"/>
  <c r="AJ288" i="33"/>
  <c r="AJ287" i="33"/>
  <c r="AG9" i="33"/>
  <c r="AJ10" i="33"/>
  <c r="AJ9" i="33"/>
  <c r="AJ12" i="33"/>
  <c r="AJ11" i="33"/>
  <c r="AG45" i="33"/>
  <c r="AJ46" i="33"/>
  <c r="AJ45" i="33"/>
  <c r="AJ48" i="33"/>
  <c r="AJ47" i="33"/>
  <c r="AG61" i="33"/>
  <c r="AJ64" i="33"/>
  <c r="AJ63" i="33"/>
  <c r="AJ61" i="33"/>
  <c r="AJ62" i="33"/>
  <c r="AG81" i="33"/>
  <c r="AJ82" i="33"/>
  <c r="AJ81" i="33"/>
  <c r="AJ84" i="33"/>
  <c r="AJ83" i="33"/>
  <c r="AG97" i="33"/>
  <c r="AJ100" i="33"/>
  <c r="AJ99" i="33"/>
  <c r="AJ97" i="33"/>
  <c r="AJ98" i="33"/>
  <c r="AG117" i="33"/>
  <c r="AJ118" i="33"/>
  <c r="AJ117" i="33"/>
  <c r="AJ120" i="33"/>
  <c r="AJ119" i="33"/>
  <c r="AG133" i="33"/>
  <c r="AJ136" i="33"/>
  <c r="AJ135" i="33"/>
  <c r="AJ133" i="33"/>
  <c r="AJ134" i="33"/>
  <c r="AG185" i="33"/>
  <c r="AJ187" i="33"/>
  <c r="AJ186" i="33"/>
  <c r="AJ188" i="33"/>
  <c r="AJ185" i="33"/>
  <c r="AG201" i="33"/>
  <c r="AJ202" i="33"/>
  <c r="AJ201" i="33"/>
  <c r="AJ204" i="33"/>
  <c r="AJ203" i="33"/>
  <c r="AG237" i="33"/>
  <c r="AJ238" i="33"/>
  <c r="AJ237" i="33"/>
  <c r="AJ240" i="33"/>
  <c r="AJ239" i="33"/>
  <c r="AG253" i="33"/>
  <c r="AJ256" i="33"/>
  <c r="AJ255" i="33"/>
  <c r="AJ253" i="33"/>
  <c r="AJ254" i="33"/>
  <c r="AG273" i="33"/>
  <c r="AJ274" i="33"/>
  <c r="AJ273" i="33"/>
  <c r="AJ276" i="33"/>
  <c r="AJ275" i="33"/>
  <c r="AG289" i="33"/>
  <c r="AJ292" i="33"/>
  <c r="AJ291" i="33"/>
  <c r="AJ289" i="33"/>
  <c r="AJ290" i="33"/>
  <c r="AK21" i="47"/>
  <c r="AK15" i="47"/>
  <c r="AK18" i="47"/>
  <c r="AK23" i="47"/>
  <c r="AK17" i="47"/>
  <c r="AK22" i="47"/>
  <c r="AK19" i="47"/>
  <c r="AK16" i="47"/>
  <c r="AK20" i="47"/>
  <c r="AG17" i="33"/>
  <c r="AJ19" i="33"/>
  <c r="AJ18" i="33"/>
  <c r="AJ20" i="33"/>
  <c r="AJ17" i="33"/>
  <c r="AG69" i="33"/>
  <c r="AJ70" i="33"/>
  <c r="AJ69" i="33"/>
  <c r="AJ72" i="33"/>
  <c r="AJ71" i="33"/>
  <c r="AG137" i="33"/>
  <c r="AJ139" i="33"/>
  <c r="AJ138" i="33"/>
  <c r="AJ140" i="33"/>
  <c r="AJ137" i="33"/>
  <c r="AG189" i="33"/>
  <c r="AJ190" i="33"/>
  <c r="AJ189" i="33"/>
  <c r="AJ192" i="33"/>
  <c r="AJ191" i="33"/>
  <c r="AG245" i="33"/>
  <c r="AJ247" i="33"/>
  <c r="AJ246" i="33"/>
  <c r="AJ248" i="33"/>
  <c r="AJ245" i="33"/>
  <c r="AG41" i="33"/>
  <c r="AJ43" i="33"/>
  <c r="AJ42" i="33"/>
  <c r="AJ41" i="33"/>
  <c r="AJ44" i="33"/>
  <c r="AG77" i="33"/>
  <c r="AJ79" i="33"/>
  <c r="AJ78" i="33"/>
  <c r="AJ80" i="33"/>
  <c r="AJ77" i="33"/>
  <c r="AG113" i="33"/>
  <c r="AJ115" i="33"/>
  <c r="AJ114" i="33"/>
  <c r="AJ116" i="33"/>
  <c r="AJ113" i="33"/>
  <c r="AG149" i="33"/>
  <c r="AJ151" i="33"/>
  <c r="AJ150" i="33"/>
  <c r="AJ149" i="33"/>
  <c r="AJ152" i="33"/>
  <c r="AG233" i="33"/>
  <c r="AJ235" i="33"/>
  <c r="AJ234" i="33"/>
  <c r="AJ236" i="33"/>
  <c r="AJ233" i="33"/>
  <c r="AG269" i="33"/>
  <c r="AJ271" i="33"/>
  <c r="AJ270" i="33"/>
  <c r="AJ272" i="33"/>
  <c r="AJ269" i="33"/>
  <c r="AH6" i="47"/>
  <c r="AK9" i="47"/>
  <c r="AK12" i="47"/>
  <c r="AK6" i="47"/>
  <c r="AK11" i="47"/>
  <c r="AK13" i="47"/>
  <c r="AK10" i="47"/>
  <c r="AK7" i="47"/>
  <c r="AK14" i="47"/>
  <c r="AK8" i="47"/>
  <c r="AG13" i="33"/>
  <c r="AJ16" i="33"/>
  <c r="AJ15" i="33"/>
  <c r="AJ13" i="33"/>
  <c r="AJ14" i="33"/>
  <c r="AG29" i="33"/>
  <c r="AJ31" i="33"/>
  <c r="AJ30" i="33"/>
  <c r="AJ32" i="33"/>
  <c r="AJ29" i="33"/>
  <c r="AG49" i="33"/>
  <c r="AJ52" i="33"/>
  <c r="AJ51" i="33"/>
  <c r="AJ49" i="33"/>
  <c r="AJ50" i="33"/>
  <c r="AG65" i="33"/>
  <c r="AJ67" i="33"/>
  <c r="AJ66" i="33"/>
  <c r="AJ68" i="33"/>
  <c r="AJ65" i="33"/>
  <c r="AG85" i="33"/>
  <c r="AJ88" i="33"/>
  <c r="AJ87" i="33"/>
  <c r="AJ85" i="33"/>
  <c r="AJ86" i="33"/>
  <c r="AG101" i="33"/>
  <c r="AJ103" i="33"/>
  <c r="AJ102" i="33"/>
  <c r="AJ104" i="33"/>
  <c r="AJ101" i="33"/>
  <c r="AG153" i="33"/>
  <c r="AJ154" i="33"/>
  <c r="AJ153" i="33"/>
  <c r="AJ156" i="33"/>
  <c r="AJ155" i="33"/>
  <c r="AG169" i="33"/>
  <c r="AJ172" i="33"/>
  <c r="AJ171" i="33"/>
  <c r="AJ169" i="33"/>
  <c r="AJ170" i="33"/>
  <c r="AG205" i="33"/>
  <c r="AJ208" i="33"/>
  <c r="AJ207" i="33"/>
  <c r="AJ205" i="33"/>
  <c r="AJ206" i="33"/>
  <c r="AG221" i="33"/>
  <c r="AJ223" i="33"/>
  <c r="AJ222" i="33"/>
  <c r="AJ224" i="33"/>
  <c r="AJ221" i="33"/>
  <c r="AG241" i="33"/>
  <c r="AJ244" i="33"/>
  <c r="AJ243" i="33"/>
  <c r="AJ241" i="33"/>
  <c r="AJ242" i="33"/>
  <c r="AG257" i="33"/>
  <c r="AJ259" i="33"/>
  <c r="AJ258" i="33"/>
  <c r="AJ257" i="33"/>
  <c r="AJ260" i="33"/>
  <c r="AG277" i="33"/>
  <c r="AJ280" i="33"/>
  <c r="AJ279" i="33"/>
  <c r="AJ277" i="33"/>
  <c r="AJ278" i="33"/>
  <c r="AG293" i="33"/>
  <c r="AJ295" i="33"/>
  <c r="AJ294" i="33"/>
  <c r="AJ296" i="33"/>
  <c r="AJ293" i="33"/>
  <c r="AK239" i="47"/>
  <c r="AK233" i="47"/>
  <c r="AK236" i="47"/>
  <c r="AK235" i="47"/>
  <c r="AK237" i="47"/>
  <c r="AK231" i="47"/>
  <c r="AK238" i="47"/>
  <c r="AK232" i="47"/>
  <c r="AK234" i="47"/>
  <c r="AG33" i="33"/>
  <c r="AJ34" i="33"/>
  <c r="AJ33" i="33"/>
  <c r="AJ36" i="33"/>
  <c r="AJ35" i="33"/>
  <c r="AG173" i="33"/>
  <c r="AJ175" i="33"/>
  <c r="AJ174" i="33"/>
  <c r="AJ176" i="33"/>
  <c r="AJ173" i="33"/>
  <c r="AG261" i="33"/>
  <c r="AJ262" i="33"/>
  <c r="AJ261" i="33"/>
  <c r="AJ264" i="33"/>
  <c r="AJ263" i="33"/>
  <c r="AG21" i="33"/>
  <c r="AJ22" i="33"/>
  <c r="AJ21" i="33"/>
  <c r="AJ24" i="33"/>
  <c r="AJ23" i="33"/>
  <c r="AG37" i="33"/>
  <c r="AJ40" i="33"/>
  <c r="AJ39" i="33"/>
  <c r="AJ37" i="33"/>
  <c r="AJ38" i="33"/>
  <c r="AG89" i="33"/>
  <c r="AJ91" i="33"/>
  <c r="AJ90" i="33"/>
  <c r="AJ92" i="33"/>
  <c r="AJ89" i="33"/>
  <c r="AG105" i="33"/>
  <c r="AJ106" i="33"/>
  <c r="AJ105" i="33"/>
  <c r="AJ108" i="33"/>
  <c r="AJ107" i="33"/>
  <c r="AG141" i="33"/>
  <c r="AJ142" i="33"/>
  <c r="AJ141" i="33"/>
  <c r="AJ144" i="33"/>
  <c r="AJ143" i="33"/>
  <c r="AG157" i="33"/>
  <c r="AJ160" i="33"/>
  <c r="AJ159" i="33"/>
  <c r="AJ157" i="33"/>
  <c r="AJ158" i="33"/>
  <c r="AG177" i="33"/>
  <c r="AJ178" i="33"/>
  <c r="AJ177" i="33"/>
  <c r="AJ180" i="33"/>
  <c r="AJ179" i="33"/>
  <c r="AG193" i="33"/>
  <c r="AJ196" i="33"/>
  <c r="AJ195" i="33"/>
  <c r="AJ193" i="33"/>
  <c r="AJ194" i="33"/>
  <c r="AG213" i="33"/>
  <c r="AJ214" i="33"/>
  <c r="AJ213" i="33"/>
  <c r="AJ216" i="33"/>
  <c r="AJ215" i="33"/>
  <c r="AG229" i="33"/>
  <c r="AJ232" i="33"/>
  <c r="AJ231" i="33"/>
  <c r="AJ229" i="33"/>
  <c r="AJ230" i="33"/>
  <c r="AG281" i="33"/>
  <c r="AJ283" i="33"/>
  <c r="AJ282" i="33"/>
  <c r="AJ284" i="33"/>
  <c r="AJ281" i="33"/>
  <c r="AG297" i="33"/>
  <c r="AJ298" i="33"/>
  <c r="AJ297" i="33"/>
  <c r="AJ300" i="33"/>
  <c r="AJ299" i="33"/>
  <c r="AG209" i="33"/>
  <c r="AJ211" i="33"/>
  <c r="AJ210" i="33"/>
  <c r="AJ212" i="33"/>
  <c r="AJ209" i="33"/>
  <c r="AK245" i="47"/>
  <c r="AK248" i="47"/>
  <c r="AK242" i="47"/>
  <c r="AK247" i="47"/>
  <c r="AK241" i="47"/>
  <c r="AK243" i="47"/>
  <c r="AK240" i="47"/>
  <c r="AK244" i="47"/>
  <c r="AK246" i="47"/>
  <c r="AG5" i="33"/>
  <c r="AJ7" i="33"/>
  <c r="AJ6" i="33"/>
  <c r="AJ8" i="33"/>
  <c r="AJ5" i="33"/>
  <c r="AG57" i="33"/>
  <c r="AJ58" i="33"/>
  <c r="AJ57" i="33"/>
  <c r="AJ60" i="33"/>
  <c r="AJ59" i="33"/>
  <c r="AG73" i="33"/>
  <c r="AJ76" i="33"/>
  <c r="AJ75" i="33"/>
  <c r="AJ73" i="33"/>
  <c r="AJ74" i="33"/>
  <c r="AG109" i="33"/>
  <c r="AJ112" i="33"/>
  <c r="AJ111" i="33"/>
  <c r="AJ109" i="33"/>
  <c r="AJ110" i="33"/>
  <c r="AG125" i="33"/>
  <c r="AJ127" i="33"/>
  <c r="AJ126" i="33"/>
  <c r="AJ128" i="33"/>
  <c r="AJ125" i="33"/>
  <c r="AG145" i="33"/>
  <c r="AJ148" i="33"/>
  <c r="AJ147" i="33"/>
  <c r="AJ145" i="33"/>
  <c r="AJ146" i="33"/>
  <c r="AG161" i="33"/>
  <c r="AJ163" i="33"/>
  <c r="AJ162" i="33"/>
  <c r="AJ164" i="33"/>
  <c r="AJ161" i="33"/>
  <c r="AG181" i="33"/>
  <c r="AJ184" i="33"/>
  <c r="AJ183" i="33"/>
  <c r="AJ181" i="33"/>
  <c r="AJ182" i="33"/>
  <c r="AG197" i="33"/>
  <c r="AJ199" i="33"/>
  <c r="AJ198" i="33"/>
  <c r="AJ200" i="33"/>
  <c r="AJ197" i="33"/>
  <c r="AG249" i="33"/>
  <c r="AJ250" i="33"/>
  <c r="AJ249" i="33"/>
  <c r="AJ252" i="33"/>
  <c r="AJ251" i="33"/>
  <c r="AG265" i="33"/>
  <c r="AJ268" i="33"/>
  <c r="AJ267" i="33"/>
  <c r="AJ265" i="33"/>
  <c r="AJ266" i="33"/>
  <c r="E4" i="42"/>
  <c r="AH240" i="47"/>
  <c r="AH231" i="47"/>
  <c r="AJ6" i="39"/>
  <c r="AI6" i="39"/>
  <c r="AK6" i="39"/>
  <c r="AL6" i="39"/>
  <c r="AJ5" i="39"/>
  <c r="AI5" i="39"/>
  <c r="AK5" i="39"/>
  <c r="AL5" i="39"/>
  <c r="S41" i="36"/>
  <c r="U41" i="36"/>
  <c r="V41" i="36"/>
  <c r="S63" i="36"/>
  <c r="U63" i="36"/>
  <c r="V63" i="36"/>
  <c r="S43" i="36"/>
  <c r="U43" i="36"/>
  <c r="V43" i="36"/>
  <c r="S55" i="36"/>
  <c r="U55" i="36"/>
  <c r="V55" i="36"/>
  <c r="S67" i="36"/>
  <c r="U67" i="36"/>
  <c r="V67" i="36"/>
  <c r="S45" i="36"/>
  <c r="U45" i="36"/>
  <c r="V45" i="36"/>
  <c r="S53" i="36"/>
  <c r="U53" i="36"/>
  <c r="V53" i="36"/>
  <c r="S77" i="36"/>
  <c r="U77" i="36"/>
  <c r="V77" i="36"/>
  <c r="S69" i="36"/>
  <c r="U69" i="36"/>
  <c r="V69" i="36"/>
  <c r="S57" i="36"/>
  <c r="U57" i="36"/>
  <c r="V57" i="36"/>
  <c r="S51" i="36"/>
  <c r="U51" i="36"/>
  <c r="V51" i="36"/>
  <c r="S47" i="36"/>
  <c r="U47" i="36"/>
  <c r="V47" i="36"/>
  <c r="S59" i="36"/>
  <c r="U59" i="36"/>
  <c r="V59" i="36"/>
  <c r="S71" i="36"/>
  <c r="U71" i="36"/>
  <c r="V71" i="36"/>
  <c r="S65" i="36"/>
  <c r="U65" i="36"/>
  <c r="V65" i="36"/>
  <c r="S75" i="36"/>
  <c r="U75" i="36"/>
  <c r="V75" i="36"/>
  <c r="S39" i="36"/>
  <c r="U39" i="36"/>
  <c r="V39" i="36"/>
  <c r="S37" i="36"/>
  <c r="U37" i="36"/>
  <c r="V37" i="36"/>
  <c r="S49" i="36"/>
  <c r="U49" i="36"/>
  <c r="V49" i="36"/>
  <c r="S61" i="36"/>
  <c r="U61" i="36"/>
  <c r="V61" i="36"/>
  <c r="S73" i="36"/>
  <c r="U73" i="36"/>
  <c r="V73" i="36"/>
  <c r="AH15" i="47"/>
  <c r="AJ29" i="39"/>
  <c r="S19" i="36"/>
  <c r="U19" i="36"/>
  <c r="V19" i="36"/>
  <c r="S33" i="36"/>
  <c r="U33" i="36"/>
  <c r="V33" i="36"/>
  <c r="S23" i="36"/>
  <c r="U23" i="36"/>
  <c r="V23" i="36"/>
  <c r="S22" i="36"/>
  <c r="U22" i="36"/>
  <c r="V22" i="36"/>
  <c r="S27" i="36"/>
  <c r="U27" i="36"/>
  <c r="V27" i="36"/>
  <c r="S24" i="36"/>
  <c r="U24" i="36"/>
  <c r="V24" i="36"/>
  <c r="S6" i="36"/>
  <c r="U6" i="36"/>
  <c r="V6" i="36"/>
  <c r="S15" i="36"/>
  <c r="U15" i="36"/>
  <c r="V15" i="36"/>
  <c r="S26" i="36"/>
  <c r="U26" i="36"/>
  <c r="V26" i="36"/>
  <c r="S25" i="36"/>
  <c r="U25" i="36"/>
  <c r="V25" i="36"/>
  <c r="S9" i="36"/>
  <c r="U9" i="36"/>
  <c r="V9" i="36"/>
  <c r="S29" i="36"/>
  <c r="U29" i="36"/>
  <c r="V29" i="36"/>
  <c r="S28" i="36"/>
  <c r="U28" i="36"/>
  <c r="V28" i="36"/>
  <c r="S18" i="36"/>
  <c r="U18" i="36"/>
  <c r="V18" i="36"/>
  <c r="S8" i="36"/>
  <c r="U8" i="36"/>
  <c r="V8" i="36"/>
  <c r="S7" i="36"/>
  <c r="U7" i="36"/>
  <c r="V7" i="36"/>
  <c r="S31" i="36"/>
  <c r="U31" i="36"/>
  <c r="V31" i="36"/>
  <c r="S32" i="36"/>
  <c r="U32" i="36"/>
  <c r="V32" i="36"/>
  <c r="S11" i="36"/>
  <c r="U11" i="36"/>
  <c r="V11" i="36"/>
  <c r="S35" i="36"/>
  <c r="U35" i="36"/>
  <c r="V35" i="36"/>
  <c r="S10" i="36"/>
  <c r="U10" i="36"/>
  <c r="V10" i="36"/>
  <c r="S34" i="36"/>
  <c r="U34" i="36"/>
  <c r="V34" i="36"/>
  <c r="S30" i="36"/>
  <c r="U30" i="36"/>
  <c r="V30" i="36"/>
  <c r="S20" i="36"/>
  <c r="U20" i="36"/>
  <c r="V20" i="36"/>
  <c r="S21" i="36"/>
  <c r="U21" i="36"/>
  <c r="V21" i="36"/>
  <c r="S13" i="36"/>
  <c r="U13" i="36"/>
  <c r="V13" i="36"/>
  <c r="S12" i="36"/>
  <c r="U12" i="36"/>
  <c r="V12" i="36"/>
  <c r="S14" i="36"/>
  <c r="U14" i="36"/>
  <c r="V14" i="36"/>
  <c r="S17" i="36"/>
  <c r="U17" i="36"/>
  <c r="V17" i="36"/>
  <c r="S16" i="36"/>
  <c r="U16" i="36"/>
  <c r="V16" i="36"/>
  <c r="S36" i="36"/>
  <c r="U36" i="36"/>
  <c r="V36" i="36"/>
  <c r="AJ15" i="39"/>
  <c r="AJ19" i="39"/>
  <c r="AJ40" i="39"/>
  <c r="AI40" i="39"/>
  <c r="AK40" i="39"/>
  <c r="AL40" i="39"/>
  <c r="AJ41" i="39"/>
  <c r="AJ51" i="39"/>
  <c r="AJ59" i="39"/>
  <c r="AJ67" i="39"/>
  <c r="AJ75" i="39"/>
  <c r="AJ37" i="39"/>
  <c r="AJ21" i="39"/>
  <c r="AJ43" i="39"/>
  <c r="AJ52" i="39"/>
  <c r="AI52" i="39"/>
  <c r="AK52" i="39"/>
  <c r="AL52" i="39"/>
  <c r="AJ60" i="39"/>
  <c r="AI60" i="39"/>
  <c r="AK60" i="39"/>
  <c r="AL60" i="39"/>
  <c r="AJ68" i="39"/>
  <c r="AI68" i="39"/>
  <c r="AK68" i="39"/>
  <c r="AL68" i="39"/>
  <c r="AJ76" i="39"/>
  <c r="AI76" i="39"/>
  <c r="AK76" i="39"/>
  <c r="AL76" i="39"/>
  <c r="AJ17" i="39"/>
  <c r="AJ30" i="39"/>
  <c r="AI30" i="39"/>
  <c r="AK30" i="39"/>
  <c r="AL30" i="39"/>
  <c r="AJ42" i="39"/>
  <c r="AI42" i="39"/>
  <c r="AK42" i="39"/>
  <c r="AL42" i="39"/>
  <c r="AJ24" i="39"/>
  <c r="AI24" i="39"/>
  <c r="AK24" i="39"/>
  <c r="AL24" i="39"/>
  <c r="AJ44" i="39"/>
  <c r="AI44" i="39"/>
  <c r="AK44" i="39"/>
  <c r="AL44" i="39"/>
  <c r="AJ53" i="39"/>
  <c r="AJ61" i="39"/>
  <c r="AJ69" i="39"/>
  <c r="AJ77" i="39"/>
  <c r="AJ18" i="39"/>
  <c r="AI18" i="39"/>
  <c r="AK18" i="39"/>
  <c r="AL18" i="39"/>
  <c r="AJ31" i="39"/>
  <c r="AJ50" i="39"/>
  <c r="AI50" i="39"/>
  <c r="AK50" i="39"/>
  <c r="AL50" i="39"/>
  <c r="AJ9" i="39"/>
  <c r="AJ25" i="39"/>
  <c r="AJ54" i="39"/>
  <c r="AI54" i="39"/>
  <c r="AK54" i="39"/>
  <c r="AL54" i="39"/>
  <c r="AJ62" i="39"/>
  <c r="AI62" i="39"/>
  <c r="AK62" i="39"/>
  <c r="AL62" i="39"/>
  <c r="AJ70" i="39"/>
  <c r="AI70" i="39"/>
  <c r="AK70" i="39"/>
  <c r="AL70" i="39"/>
  <c r="AJ78" i="39"/>
  <c r="AJ20" i="39"/>
  <c r="AI20" i="39"/>
  <c r="AK20" i="39"/>
  <c r="AL20" i="39"/>
  <c r="AJ32" i="39"/>
  <c r="AI32" i="39"/>
  <c r="AK32" i="39"/>
  <c r="AL32" i="39"/>
  <c r="AJ10" i="39"/>
  <c r="AI10" i="39"/>
  <c r="AK10" i="39"/>
  <c r="AL10" i="39"/>
  <c r="AJ28" i="39"/>
  <c r="AI28" i="39"/>
  <c r="AK28" i="39"/>
  <c r="AL28" i="39"/>
  <c r="AJ46" i="39"/>
  <c r="AI46" i="39"/>
  <c r="AK46" i="39"/>
  <c r="AL46" i="39"/>
  <c r="AJ55" i="39"/>
  <c r="AJ63" i="39"/>
  <c r="AJ71" i="39"/>
  <c r="AJ7" i="39"/>
  <c r="AJ22" i="39"/>
  <c r="AI22" i="39"/>
  <c r="AK22" i="39"/>
  <c r="AL22" i="39"/>
  <c r="AJ33" i="39"/>
  <c r="AJ45" i="39"/>
  <c r="AJ12" i="39"/>
  <c r="AI12" i="39"/>
  <c r="AK12" i="39"/>
  <c r="AL12" i="39"/>
  <c r="AJ35" i="39"/>
  <c r="AJ47" i="39"/>
  <c r="AJ56" i="39"/>
  <c r="AI56" i="39"/>
  <c r="AK56" i="39"/>
  <c r="AL56" i="39"/>
  <c r="AJ64" i="39"/>
  <c r="AI64" i="39"/>
  <c r="AK64" i="39"/>
  <c r="AL64" i="39"/>
  <c r="AJ72" i="39"/>
  <c r="AI72" i="39"/>
  <c r="AK72" i="39"/>
  <c r="AL72" i="39"/>
  <c r="AJ8" i="39"/>
  <c r="AI8" i="39"/>
  <c r="AK8" i="39"/>
  <c r="AL8" i="39"/>
  <c r="AJ23" i="39"/>
  <c r="AJ34" i="39"/>
  <c r="AI34" i="39"/>
  <c r="AK34" i="39"/>
  <c r="AL34" i="39"/>
  <c r="AJ13" i="39"/>
  <c r="AJ38" i="39"/>
  <c r="AI38" i="39"/>
  <c r="AK38" i="39"/>
  <c r="AL38" i="39"/>
  <c r="AJ48" i="39"/>
  <c r="AI48" i="39"/>
  <c r="AK48" i="39"/>
  <c r="AL48" i="39"/>
  <c r="AJ57" i="39"/>
  <c r="AJ65" i="39"/>
  <c r="AJ73" i="39"/>
  <c r="AJ11" i="39"/>
  <c r="AJ26" i="39"/>
  <c r="AI26" i="39"/>
  <c r="AK26" i="39"/>
  <c r="AL26" i="39"/>
  <c r="AJ36" i="39"/>
  <c r="AI36" i="39"/>
  <c r="AK36" i="39"/>
  <c r="AL36" i="39"/>
  <c r="AJ16" i="39"/>
  <c r="AI16" i="39"/>
  <c r="AK16" i="39"/>
  <c r="AL16" i="39"/>
  <c r="AJ39" i="39"/>
  <c r="AJ49" i="39"/>
  <c r="AJ58" i="39"/>
  <c r="AI58" i="39"/>
  <c r="AK58" i="39"/>
  <c r="AL58" i="39"/>
  <c r="AJ66" i="39"/>
  <c r="AI66" i="39"/>
  <c r="AK66" i="39"/>
  <c r="AL66" i="39"/>
  <c r="AJ74" i="39"/>
  <c r="AI74" i="39"/>
  <c r="AK74" i="39"/>
  <c r="AL74" i="39"/>
  <c r="AJ14" i="39"/>
  <c r="AI14" i="39"/>
  <c r="AK14" i="39"/>
  <c r="AL14" i="39"/>
  <c r="AJ27" i="39"/>
  <c r="AI78" i="39"/>
  <c r="AK78" i="39"/>
  <c r="AL78" i="39"/>
  <c r="AI73" i="39"/>
  <c r="AK73" i="39"/>
  <c r="AL73" i="39"/>
  <c r="AI45" i="39"/>
  <c r="AK45" i="39"/>
  <c r="AL45" i="39"/>
  <c r="AI69" i="39"/>
  <c r="AK69" i="39"/>
  <c r="AL69" i="39"/>
  <c r="AI77" i="39"/>
  <c r="AK77" i="39"/>
  <c r="AL77" i="39"/>
  <c r="AI75" i="39"/>
  <c r="AK75" i="39"/>
  <c r="AL75" i="39"/>
  <c r="AI49" i="39"/>
  <c r="AK49" i="39"/>
  <c r="AL49" i="39"/>
  <c r="AI65" i="39"/>
  <c r="AK65" i="39"/>
  <c r="AL65" i="39"/>
  <c r="AI47" i="39"/>
  <c r="AK47" i="39"/>
  <c r="AL47" i="39"/>
  <c r="AI71" i="39"/>
  <c r="AK71" i="39"/>
  <c r="AL71" i="39"/>
  <c r="AI61" i="39"/>
  <c r="AK61" i="39"/>
  <c r="AL61" i="39"/>
  <c r="AI43" i="39"/>
  <c r="AK43" i="39"/>
  <c r="AL43" i="39"/>
  <c r="AI67" i="39"/>
  <c r="AK67" i="39"/>
  <c r="AL67" i="39"/>
  <c r="AI55" i="39"/>
  <c r="AK55" i="39"/>
  <c r="AL55" i="39"/>
  <c r="AI39" i="39"/>
  <c r="AK39" i="39"/>
  <c r="AL39" i="39"/>
  <c r="AI57" i="39"/>
  <c r="AK57" i="39"/>
  <c r="AL57" i="39"/>
  <c r="AI63" i="39"/>
  <c r="AK63" i="39"/>
  <c r="AL63" i="39"/>
  <c r="AI53" i="39"/>
  <c r="AK53" i="39"/>
  <c r="AL53" i="39"/>
  <c r="AI37" i="39"/>
  <c r="AK37" i="39"/>
  <c r="AL37" i="39"/>
  <c r="AI59" i="39"/>
  <c r="AK59" i="39"/>
  <c r="AL59" i="39"/>
  <c r="AI51" i="39"/>
  <c r="AK51" i="39"/>
  <c r="AL51" i="39"/>
  <c r="AI41" i="39"/>
  <c r="AK41" i="39"/>
  <c r="AL41" i="39"/>
  <c r="AI23" i="39"/>
  <c r="AK23" i="39"/>
  <c r="AL23" i="39"/>
  <c r="AI17" i="39"/>
  <c r="AK17" i="39"/>
  <c r="AL17" i="39"/>
  <c r="AI29" i="39"/>
  <c r="AK29" i="39"/>
  <c r="AL29" i="39"/>
  <c r="AI25" i="39"/>
  <c r="AK25" i="39"/>
  <c r="AL25" i="39"/>
  <c r="AI33" i="39"/>
  <c r="AK33" i="39"/>
  <c r="AL33" i="39"/>
  <c r="AI9" i="39"/>
  <c r="AK9" i="39"/>
  <c r="AL9" i="39"/>
  <c r="AI27" i="39"/>
  <c r="AK27" i="39"/>
  <c r="AL27" i="39"/>
  <c r="AI7" i="39"/>
  <c r="AK7" i="39"/>
  <c r="AL7" i="39"/>
  <c r="AI13" i="39"/>
  <c r="AK13" i="39"/>
  <c r="AL13" i="39"/>
  <c r="AI31" i="39"/>
  <c r="AK31" i="39"/>
  <c r="AL31" i="39"/>
  <c r="AI35" i="39"/>
  <c r="AK35" i="39"/>
  <c r="AL35" i="39"/>
  <c r="AI21" i="39"/>
  <c r="AK21" i="39"/>
  <c r="AL21" i="39"/>
  <c r="AI11" i="39"/>
  <c r="AK11" i="39"/>
  <c r="AL11" i="39"/>
  <c r="AI19" i="39"/>
  <c r="AK19" i="39"/>
  <c r="AL19" i="39"/>
  <c r="AI15" i="39"/>
  <c r="AK15" i="39"/>
  <c r="AL15" i="39"/>
  <c r="AT79" i="33"/>
  <c r="AC301" i="33"/>
  <c r="AS79" i="33"/>
  <c r="Y301" i="33"/>
  <c r="AR79" i="33"/>
  <c r="U301" i="33"/>
  <c r="AQ79" i="33"/>
  <c r="Q301" i="33"/>
  <c r="AP79" i="33"/>
  <c r="M301" i="33"/>
  <c r="AO79" i="33"/>
  <c r="I301" i="33"/>
  <c r="AN79" i="33"/>
  <c r="E301" i="33"/>
  <c r="AU79" i="33"/>
  <c r="AG301" i="33"/>
  <c r="X5" i="36"/>
  <c r="Z5" i="36"/>
  <c r="X66" i="36"/>
  <c r="Z66" i="36"/>
  <c r="X11" i="36"/>
  <c r="Z11" i="36"/>
  <c r="X19" i="36"/>
  <c r="Z19" i="36"/>
  <c r="X27" i="36"/>
  <c r="Z27" i="36"/>
  <c r="X35" i="36"/>
  <c r="Z35" i="36"/>
  <c r="X43" i="36"/>
  <c r="Z43" i="36"/>
  <c r="X51" i="36"/>
  <c r="Z51" i="36"/>
  <c r="X59" i="36"/>
  <c r="Z59" i="36"/>
  <c r="X67" i="36"/>
  <c r="Z67" i="36"/>
  <c r="X75" i="36"/>
  <c r="Z75" i="36"/>
  <c r="X13" i="36"/>
  <c r="Z13" i="36"/>
  <c r="X21" i="36"/>
  <c r="Z21" i="36"/>
  <c r="X37" i="36"/>
  <c r="Z37" i="36"/>
  <c r="X45" i="36"/>
  <c r="Z45" i="36"/>
  <c r="X61" i="36"/>
  <c r="Z61" i="36"/>
  <c r="X69" i="36"/>
  <c r="Z69" i="36"/>
  <c r="X38" i="36"/>
  <c r="Z38" i="36"/>
  <c r="X62" i="36"/>
  <c r="Z62" i="36"/>
  <c r="X78" i="36"/>
  <c r="Z78" i="36"/>
  <c r="X15" i="36"/>
  <c r="Z15" i="36"/>
  <c r="X23" i="36"/>
  <c r="Z23" i="36"/>
  <c r="X31" i="36"/>
  <c r="Z31" i="36"/>
  <c r="X47" i="36"/>
  <c r="Z47" i="36"/>
  <c r="X71" i="36"/>
  <c r="Z71" i="36"/>
  <c r="X16" i="36"/>
  <c r="Z16" i="36"/>
  <c r="X40" i="36"/>
  <c r="Z40" i="36"/>
  <c r="X56" i="36"/>
  <c r="Z56" i="36"/>
  <c r="X72" i="36"/>
  <c r="Z72" i="36"/>
  <c r="X9" i="36"/>
  <c r="Z9" i="36"/>
  <c r="X17" i="36"/>
  <c r="Z17" i="36"/>
  <c r="X25" i="36"/>
  <c r="Z25" i="36"/>
  <c r="X33" i="36"/>
  <c r="Z33" i="36"/>
  <c r="X41" i="36"/>
  <c r="Z41" i="36"/>
  <c r="X49" i="36"/>
  <c r="Z49" i="36"/>
  <c r="X57" i="36"/>
  <c r="Z57" i="36"/>
  <c r="X65" i="36"/>
  <c r="Z65" i="36"/>
  <c r="X73" i="36"/>
  <c r="Z73" i="36"/>
  <c r="X10" i="36"/>
  <c r="Z10" i="36"/>
  <c r="X18" i="36"/>
  <c r="Z18" i="36"/>
  <c r="X26" i="36"/>
  <c r="Z26" i="36"/>
  <c r="X34" i="36"/>
  <c r="Z34" i="36"/>
  <c r="X42" i="36"/>
  <c r="Z42" i="36"/>
  <c r="X50" i="36"/>
  <c r="Z50" i="36"/>
  <c r="X58" i="36"/>
  <c r="Z58" i="36"/>
  <c r="X74" i="36"/>
  <c r="Z74" i="36"/>
  <c r="X12" i="36"/>
  <c r="Z12" i="36"/>
  <c r="X20" i="36"/>
  <c r="Z20" i="36"/>
  <c r="X28" i="36"/>
  <c r="Z28" i="36"/>
  <c r="X36" i="36"/>
  <c r="Z36" i="36"/>
  <c r="X44" i="36"/>
  <c r="Z44" i="36"/>
  <c r="X52" i="36"/>
  <c r="Z52" i="36"/>
  <c r="X60" i="36"/>
  <c r="Z60" i="36"/>
  <c r="X68" i="36"/>
  <c r="Z68" i="36"/>
  <c r="X76" i="36"/>
  <c r="Z76" i="36"/>
  <c r="X29" i="36"/>
  <c r="Z29" i="36"/>
  <c r="X53" i="36"/>
  <c r="Z53" i="36"/>
  <c r="X77" i="36"/>
  <c r="Z77" i="36"/>
  <c r="X6" i="36"/>
  <c r="Z6" i="36"/>
  <c r="X14" i="36"/>
  <c r="Z14" i="36"/>
  <c r="X22" i="36"/>
  <c r="Z22" i="36"/>
  <c r="X30" i="36"/>
  <c r="Z30" i="36"/>
  <c r="X46" i="36"/>
  <c r="Z46" i="36"/>
  <c r="X54" i="36"/>
  <c r="Z54" i="36"/>
  <c r="X70" i="36"/>
  <c r="Z70" i="36"/>
  <c r="X7" i="36"/>
  <c r="Z7" i="36"/>
  <c r="X39" i="36"/>
  <c r="Z39" i="36"/>
  <c r="X55" i="36"/>
  <c r="Z55" i="36"/>
  <c r="X63" i="36"/>
  <c r="Z63" i="36"/>
  <c r="X8" i="36"/>
  <c r="Z8" i="36"/>
  <c r="X24" i="36"/>
  <c r="Z24" i="36"/>
  <c r="X32" i="36"/>
  <c r="Z32" i="36"/>
  <c r="X48" i="36"/>
  <c r="Z48" i="36"/>
  <c r="X64" i="36"/>
  <c r="Z64" i="36"/>
  <c r="E5" i="42"/>
  <c r="E7" i="42"/>
  <c r="E6" i="42"/>
  <c r="E8" i="42"/>
  <c r="E9" i="42"/>
  <c r="E10" i="42"/>
  <c r="AN75" i="39"/>
  <c r="AP75" i="39"/>
  <c r="AP78" i="39"/>
  <c r="AP77" i="39"/>
  <c r="AN76" i="39"/>
  <c r="AP76" i="39"/>
  <c r="AN74" i="39"/>
  <c r="AP74" i="39"/>
  <c r="AN73" i="39"/>
  <c r="AP73" i="39"/>
  <c r="AN72" i="39"/>
  <c r="AP72" i="39"/>
  <c r="AN70" i="39"/>
  <c r="AP70" i="39"/>
  <c r="AN69" i="39"/>
  <c r="AP69" i="39"/>
  <c r="AN68" i="39"/>
  <c r="AP68" i="39"/>
  <c r="AN66" i="39"/>
  <c r="AP66" i="39"/>
  <c r="AN65" i="39"/>
  <c r="AP65" i="39"/>
  <c r="AN64" i="39"/>
  <c r="AP64" i="39"/>
  <c r="AN62" i="39"/>
  <c r="AP62" i="39"/>
  <c r="AN61" i="39"/>
  <c r="AP61" i="39"/>
  <c r="AN60" i="39"/>
  <c r="AP60" i="39"/>
  <c r="AN58" i="39"/>
  <c r="AP58" i="39"/>
  <c r="AN57" i="39"/>
  <c r="AP57" i="39"/>
  <c r="AN56" i="39"/>
  <c r="AP56" i="39"/>
  <c r="AN54" i="39"/>
  <c r="AP54" i="39"/>
  <c r="AN53" i="39"/>
  <c r="AP53" i="39"/>
  <c r="AN52" i="39"/>
  <c r="AP52" i="39"/>
  <c r="AN50" i="39"/>
  <c r="AP50" i="39"/>
  <c r="AN49" i="39"/>
  <c r="AP49" i="39"/>
  <c r="AN48" i="39"/>
  <c r="AP48" i="39"/>
  <c r="AN46" i="39"/>
  <c r="AP46" i="39"/>
  <c r="AN45" i="39"/>
  <c r="AP45" i="39"/>
  <c r="AN44" i="39"/>
  <c r="AP44" i="39"/>
  <c r="AN42" i="39"/>
  <c r="AP42" i="39"/>
  <c r="AN41" i="39"/>
  <c r="AP41" i="39"/>
  <c r="AN40" i="39"/>
  <c r="AP40" i="39"/>
  <c r="AN38" i="39"/>
  <c r="AP38" i="39"/>
  <c r="AN37" i="39"/>
  <c r="AP37" i="39"/>
  <c r="AN36" i="39"/>
  <c r="AP36" i="39"/>
  <c r="AN34" i="39"/>
  <c r="AP34" i="39"/>
  <c r="AN33" i="39"/>
  <c r="AP33" i="39"/>
  <c r="AN32" i="39"/>
  <c r="AP32" i="39"/>
  <c r="AN30" i="39"/>
  <c r="AP30" i="39"/>
  <c r="AN29" i="39"/>
  <c r="AP29" i="39"/>
  <c r="AN28" i="39"/>
  <c r="AP28" i="39"/>
  <c r="AN26" i="39"/>
  <c r="AP26" i="39"/>
  <c r="AN25" i="39"/>
  <c r="AP25" i="39"/>
  <c r="AN24" i="39"/>
  <c r="AP24" i="39"/>
  <c r="AN23" i="39"/>
  <c r="AP23" i="39"/>
  <c r="AN22" i="39"/>
  <c r="AP22" i="39"/>
  <c r="AN21" i="39"/>
  <c r="AP21" i="39"/>
  <c r="AN20" i="39"/>
  <c r="AP20" i="39"/>
  <c r="AN19" i="39"/>
  <c r="AP19" i="39"/>
  <c r="AN18" i="39"/>
  <c r="AP18" i="39"/>
  <c r="AN17" i="39"/>
  <c r="AP17" i="39"/>
  <c r="AN16" i="39"/>
  <c r="AP16" i="39"/>
  <c r="AN15" i="39"/>
  <c r="AP15" i="39"/>
  <c r="AN14" i="39"/>
  <c r="AP14" i="39"/>
  <c r="AN13" i="39"/>
  <c r="AP13" i="39"/>
  <c r="AN12" i="39"/>
  <c r="AP12" i="39"/>
  <c r="AN11" i="39"/>
  <c r="AP11" i="39"/>
  <c r="AN10" i="39"/>
  <c r="AP10" i="39"/>
  <c r="AN9" i="39"/>
  <c r="AP9" i="39"/>
  <c r="AN8" i="39"/>
  <c r="AP8" i="39"/>
  <c r="AN7" i="39"/>
  <c r="AP7" i="39"/>
  <c r="AN6" i="39"/>
  <c r="AP6" i="39"/>
  <c r="AN5" i="39"/>
  <c r="AP5" i="39"/>
  <c r="AN27" i="39"/>
  <c r="AP27" i="39"/>
  <c r="AN31" i="39"/>
  <c r="AP31" i="39"/>
  <c r="AN35" i="39"/>
  <c r="AP35" i="39"/>
  <c r="AN39" i="39"/>
  <c r="AP39" i="39"/>
  <c r="AN43" i="39"/>
  <c r="AP43" i="39"/>
  <c r="AN47" i="39"/>
  <c r="AP47" i="39"/>
  <c r="AN51" i="39"/>
  <c r="AP51" i="39"/>
  <c r="AN55" i="39"/>
  <c r="AP55" i="39"/>
  <c r="AN59" i="39"/>
  <c r="AP59" i="39"/>
  <c r="AN63" i="39"/>
  <c r="AP63" i="39"/>
  <c r="AN67" i="39"/>
  <c r="AP67" i="39"/>
  <c r="AN71" i="39"/>
  <c r="AP71" i="39"/>
</calcChain>
</file>

<file path=xl/sharedStrings.xml><?xml version="1.0" encoding="utf-8"?>
<sst xmlns="http://schemas.openxmlformats.org/spreadsheetml/2006/main" count="5175" uniqueCount="342">
  <si>
    <t>豊中市</t>
  </si>
  <si>
    <t>池田市</t>
  </si>
  <si>
    <t>吹田市</t>
  </si>
  <si>
    <t>箕面市</t>
  </si>
  <si>
    <t>豊能町</t>
  </si>
  <si>
    <t>能勢町</t>
  </si>
  <si>
    <t>高槻市</t>
  </si>
  <si>
    <t>茨木市</t>
  </si>
  <si>
    <t>摂津市</t>
  </si>
  <si>
    <t>島本町</t>
  </si>
  <si>
    <t>守口市</t>
  </si>
  <si>
    <t>枚方市</t>
  </si>
  <si>
    <t>寝屋川市</t>
  </si>
  <si>
    <t>大東市</t>
  </si>
  <si>
    <t>門真市</t>
  </si>
  <si>
    <t>四條畷市</t>
  </si>
  <si>
    <t>交野市</t>
  </si>
  <si>
    <t>八尾市</t>
  </si>
  <si>
    <t>柏原市</t>
  </si>
  <si>
    <t>東大阪市</t>
  </si>
  <si>
    <t>富田林市</t>
  </si>
  <si>
    <t>河内長野市</t>
  </si>
  <si>
    <t>松原市</t>
  </si>
  <si>
    <t>羽曳野市</t>
  </si>
  <si>
    <t>藤井寺市</t>
  </si>
  <si>
    <t>大阪狭山市</t>
  </si>
  <si>
    <t>太子町</t>
  </si>
  <si>
    <t>河南町</t>
  </si>
  <si>
    <t>千早赤阪村</t>
  </si>
  <si>
    <t>堺市</t>
  </si>
  <si>
    <t>堺市堺区</t>
  </si>
  <si>
    <t>堺市中区</t>
  </si>
  <si>
    <t>堺市東区</t>
  </si>
  <si>
    <t>堺市西区</t>
  </si>
  <si>
    <t>堺市南区</t>
  </si>
  <si>
    <t>堺市北区</t>
  </si>
  <si>
    <t>堺市美原区</t>
  </si>
  <si>
    <t>岸和田市</t>
  </si>
  <si>
    <t>泉大津市</t>
  </si>
  <si>
    <t>貝塚市</t>
  </si>
  <si>
    <t>泉佐野市</t>
  </si>
  <si>
    <t>和泉市</t>
  </si>
  <si>
    <t>高石市</t>
  </si>
  <si>
    <t>泉南市</t>
  </si>
  <si>
    <t>阪南市</t>
  </si>
  <si>
    <t>忠岡町</t>
  </si>
  <si>
    <t>熊取町</t>
  </si>
  <si>
    <t>田尻町</t>
  </si>
  <si>
    <t>岬町</t>
  </si>
  <si>
    <t>大阪市</t>
  </si>
  <si>
    <t>都島区 　</t>
  </si>
  <si>
    <t>福島区 　</t>
  </si>
  <si>
    <t>此花区 　</t>
  </si>
  <si>
    <t>西区 　　</t>
  </si>
  <si>
    <t>港区 　　</t>
  </si>
  <si>
    <t>大正区 　</t>
  </si>
  <si>
    <t>天王寺区</t>
  </si>
  <si>
    <t>浪速区 　</t>
  </si>
  <si>
    <t>西淀川区</t>
  </si>
  <si>
    <t>東淀川区</t>
  </si>
  <si>
    <t>東成区 　</t>
  </si>
  <si>
    <t>生野区 　</t>
  </si>
  <si>
    <t>旭区 　　</t>
  </si>
  <si>
    <t>城東区 　</t>
  </si>
  <si>
    <t>阿倍野区</t>
  </si>
  <si>
    <t>住吉区 　</t>
  </si>
  <si>
    <t>東住吉区</t>
  </si>
  <si>
    <t>西成区 　</t>
  </si>
  <si>
    <t>淀川区 　</t>
  </si>
  <si>
    <t>鶴見区 　</t>
  </si>
  <si>
    <t>住之江区</t>
  </si>
  <si>
    <t>平野区 　</t>
  </si>
  <si>
    <t>北区 　　</t>
  </si>
  <si>
    <t>中央区 　</t>
  </si>
  <si>
    <t>糖尿病性腎症　Ⅰ型糖尿病</t>
    <rPh sb="0" eb="4">
      <t>トウニョウビョウセイ</t>
    </rPh>
    <rPh sb="4" eb="5">
      <t>ジン</t>
    </rPh>
    <rPh sb="5" eb="6">
      <t>ショウ</t>
    </rPh>
    <rPh sb="8" eb="9">
      <t>ガタ</t>
    </rPh>
    <rPh sb="9" eb="12">
      <t>トウニョウビョウ</t>
    </rPh>
    <phoneticPr fontId="30"/>
  </si>
  <si>
    <t>糖尿病性腎症　Ⅱ型糖尿病</t>
    <rPh sb="0" eb="4">
      <t>トウニョウビョウセイ</t>
    </rPh>
    <rPh sb="4" eb="5">
      <t>ジン</t>
    </rPh>
    <rPh sb="5" eb="6">
      <t>ショウ</t>
    </rPh>
    <rPh sb="8" eb="9">
      <t>ガタ</t>
    </rPh>
    <rPh sb="9" eb="12">
      <t>トウニョウビョウ</t>
    </rPh>
    <phoneticPr fontId="30"/>
  </si>
  <si>
    <t>糸球体腎炎　IgA腎症</t>
    <rPh sb="0" eb="1">
      <t>イト</t>
    </rPh>
    <rPh sb="1" eb="2">
      <t>キュウ</t>
    </rPh>
    <rPh sb="2" eb="3">
      <t>タイ</t>
    </rPh>
    <rPh sb="3" eb="5">
      <t>ジンエン</t>
    </rPh>
    <phoneticPr fontId="30"/>
  </si>
  <si>
    <t>糸球体腎炎　その他</t>
    <rPh sb="0" eb="1">
      <t>イト</t>
    </rPh>
    <rPh sb="1" eb="2">
      <t>キュウ</t>
    </rPh>
    <rPh sb="2" eb="3">
      <t>タイ</t>
    </rPh>
    <rPh sb="3" eb="5">
      <t>ジンエン</t>
    </rPh>
    <rPh sb="8" eb="9">
      <t>タ</t>
    </rPh>
    <phoneticPr fontId="30"/>
  </si>
  <si>
    <t>腎硬化症　本態性高血圧</t>
    <rPh sb="0" eb="1">
      <t>ジン</t>
    </rPh>
    <rPh sb="1" eb="4">
      <t>コウカショウ</t>
    </rPh>
    <rPh sb="5" eb="8">
      <t>ホンタイセイ</t>
    </rPh>
    <rPh sb="8" eb="11">
      <t>コウケツアツ</t>
    </rPh>
    <phoneticPr fontId="30"/>
  </si>
  <si>
    <t>腎硬化症　その他</t>
    <rPh sb="0" eb="1">
      <t>ジン</t>
    </rPh>
    <rPh sb="1" eb="4">
      <t>コウカショウ</t>
    </rPh>
    <rPh sb="7" eb="8">
      <t>タ</t>
    </rPh>
    <phoneticPr fontId="30"/>
  </si>
  <si>
    <t>痛風腎</t>
    <rPh sb="0" eb="2">
      <t>ツウフウ</t>
    </rPh>
    <rPh sb="2" eb="3">
      <t>ジン</t>
    </rPh>
    <phoneticPr fontId="30"/>
  </si>
  <si>
    <t>※⑧起因が特定できない患者…①～⑦の傷病名組み合わせに該当しない患者。</t>
    <rPh sb="2" eb="4">
      <t>キイン</t>
    </rPh>
    <rPh sb="5" eb="7">
      <t>トクテイ</t>
    </rPh>
    <rPh sb="11" eb="13">
      <t>カンジャ</t>
    </rPh>
    <rPh sb="18" eb="20">
      <t>ショウビョウ</t>
    </rPh>
    <rPh sb="20" eb="21">
      <t>メイ</t>
    </rPh>
    <rPh sb="21" eb="22">
      <t>ク</t>
    </rPh>
    <rPh sb="23" eb="24">
      <t>ア</t>
    </rPh>
    <rPh sb="27" eb="29">
      <t>ガイトウ</t>
    </rPh>
    <rPh sb="32" eb="34">
      <t>カンジャ</t>
    </rPh>
    <phoneticPr fontId="30"/>
  </si>
  <si>
    <t>透析に至った起因</t>
    <rPh sb="0" eb="2">
      <t>トウセキ</t>
    </rPh>
    <rPh sb="3" eb="4">
      <t>イタ</t>
    </rPh>
    <rPh sb="6" eb="8">
      <t>キイン</t>
    </rPh>
    <phoneticPr fontId="3"/>
  </si>
  <si>
    <t>65歳～69歳</t>
    <rPh sb="2" eb="3">
      <t>サイ</t>
    </rPh>
    <rPh sb="6" eb="7">
      <t>サイ</t>
    </rPh>
    <phoneticPr fontId="3"/>
  </si>
  <si>
    <t>70歳～74歳</t>
    <rPh sb="2" eb="3">
      <t>サイ</t>
    </rPh>
    <rPh sb="6" eb="7">
      <t>サイ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</si>
  <si>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</si>
  <si>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</si>
  <si>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</si>
  <si>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</si>
  <si>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</si>
  <si>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</si>
  <si>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</si>
  <si>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</si>
  <si>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t>
    <phoneticPr fontId="3"/>
  </si>
  <si>
    <t>透析患者合計</t>
    <rPh sb="0" eb="2">
      <t>トウセキ</t>
    </rPh>
    <rPh sb="2" eb="4">
      <t>カンジャ</t>
    </rPh>
    <rPh sb="4" eb="6">
      <t>ゴウケイ</t>
    </rPh>
    <phoneticPr fontId="3"/>
  </si>
  <si>
    <t>起因が特定できない患者</t>
  </si>
  <si>
    <t>75歳～79歳</t>
    <rPh sb="2" eb="3">
      <t>サイ</t>
    </rPh>
    <rPh sb="6" eb="7">
      <t>サイ</t>
    </rPh>
    <phoneticPr fontId="3"/>
  </si>
  <si>
    <t>80歳～84歳</t>
    <rPh sb="2" eb="3">
      <t>サイ</t>
    </rPh>
    <rPh sb="6" eb="7">
      <t>サイ</t>
    </rPh>
    <phoneticPr fontId="3"/>
  </si>
  <si>
    <t>85歳～89歳</t>
    <rPh sb="2" eb="3">
      <t>サイ</t>
    </rPh>
    <rPh sb="6" eb="7">
      <t>サイ</t>
    </rPh>
    <phoneticPr fontId="3"/>
  </si>
  <si>
    <t>90歳～94歳</t>
    <rPh sb="2" eb="3">
      <t>サイ</t>
    </rPh>
    <rPh sb="6" eb="7">
      <t>サイ</t>
    </rPh>
    <phoneticPr fontId="3"/>
  </si>
  <si>
    <t>95歳～</t>
    <rPh sb="2" eb="3">
      <t>サイ</t>
    </rPh>
    <phoneticPr fontId="3"/>
  </si>
  <si>
    <t>糖尿病</t>
    <rPh sb="0" eb="3">
      <t>トウニョウビョウ</t>
    </rPh>
    <phoneticPr fontId="30"/>
  </si>
  <si>
    <t>脂質異常症</t>
    <rPh sb="0" eb="5">
      <t>シシツイジョウショウ</t>
    </rPh>
    <phoneticPr fontId="30"/>
  </si>
  <si>
    <t>高血圧性疾患</t>
    <rPh sb="0" eb="4">
      <t>コウケツアツセイ</t>
    </rPh>
    <rPh sb="4" eb="6">
      <t>シッカン</t>
    </rPh>
    <phoneticPr fontId="30"/>
  </si>
  <si>
    <t>患者数(人)</t>
    <rPh sb="0" eb="2">
      <t>カンジャ</t>
    </rPh>
    <rPh sb="2" eb="3">
      <t>スウ</t>
    </rPh>
    <rPh sb="4" eb="5">
      <t>ニン</t>
    </rPh>
    <phoneticPr fontId="3"/>
  </si>
  <si>
    <t>腎症患者の全体像</t>
    <phoneticPr fontId="3"/>
  </si>
  <si>
    <t>保健指導対象者特定の全体像</t>
    <rPh sb="7" eb="9">
      <t>ト</t>
    </rPh>
    <phoneticPr fontId="3"/>
  </si>
  <si>
    <t>病期</t>
    <rPh sb="0" eb="2">
      <t>ビョウキ</t>
    </rPh>
    <phoneticPr fontId="3"/>
  </si>
  <si>
    <t>臨床的特徴</t>
    <rPh sb="0" eb="3">
      <t>リンショウテキ</t>
    </rPh>
    <rPh sb="3" eb="5">
      <t>トクチョウ</t>
    </rPh>
    <phoneticPr fontId="3"/>
  </si>
  <si>
    <t>治療内容</t>
    <rPh sb="0" eb="2">
      <t>チリョウ</t>
    </rPh>
    <rPh sb="2" eb="4">
      <t>ナイヨウ</t>
    </rPh>
    <phoneticPr fontId="3"/>
  </si>
  <si>
    <t>Ⅴ</t>
    <phoneticPr fontId="3"/>
  </si>
  <si>
    <t>透析療法期</t>
    <phoneticPr fontId="3"/>
  </si>
  <si>
    <t>透析療法中。</t>
    <phoneticPr fontId="3"/>
  </si>
  <si>
    <t>透析療法期、腎移植。</t>
    <phoneticPr fontId="3"/>
  </si>
  <si>
    <t>・生活習慣を指導することで、重症化を
　遅延させることができる患者
・重症化予防に適切な病期の患者
・比較的行動変容が現れやすい患者</t>
    <phoneticPr fontId="3"/>
  </si>
  <si>
    <t>Ⅳ</t>
    <phoneticPr fontId="3"/>
  </si>
  <si>
    <t>腎不全期</t>
    <phoneticPr fontId="3"/>
  </si>
  <si>
    <t>Ⅲ</t>
    <phoneticPr fontId="3"/>
  </si>
  <si>
    <t>顕性腎症期</t>
    <phoneticPr fontId="3"/>
  </si>
  <si>
    <t>Ⅱ</t>
    <phoneticPr fontId="3"/>
  </si>
  <si>
    <t>早期腎症期</t>
    <phoneticPr fontId="3"/>
  </si>
  <si>
    <t>Ⅰ</t>
    <phoneticPr fontId="3"/>
  </si>
  <si>
    <t>腎症前期</t>
    <rPh sb="0" eb="2">
      <t>ジンショウ</t>
    </rPh>
    <rPh sb="2" eb="4">
      <t>ゼンキ</t>
    </rPh>
    <phoneticPr fontId="3"/>
  </si>
  <si>
    <t>尿蛋白は正常。血清Crが正常、時に高値。</t>
    <phoneticPr fontId="3"/>
  </si>
  <si>
    <t>血糖コントロール。</t>
    <phoneticPr fontId="3"/>
  </si>
  <si>
    <t>指導の優先順位が
高い患者</t>
    <rPh sb="0" eb="2">
      <t>シドウ</t>
    </rPh>
    <rPh sb="3" eb="5">
      <t>ユウセン</t>
    </rPh>
    <rPh sb="5" eb="7">
      <t>ジュンイ</t>
    </rPh>
    <rPh sb="9" eb="10">
      <t>タカ</t>
    </rPh>
    <rPh sb="11" eb="13">
      <t>カンジャ</t>
    </rPh>
    <phoneticPr fontId="3"/>
  </si>
  <si>
    <t>Ⅱ期以降腎症患者</t>
    <rPh sb="1" eb="2">
      <t>キ</t>
    </rPh>
    <rPh sb="2" eb="4">
      <t>イコウ</t>
    </rPh>
    <rPh sb="4" eb="5">
      <t>ジン</t>
    </rPh>
    <rPh sb="5" eb="6">
      <t>ショウ</t>
    </rPh>
    <rPh sb="6" eb="8">
      <t>カンジャ</t>
    </rPh>
    <phoneticPr fontId="3"/>
  </si>
  <si>
    <t>Ⅰ.腎症の起因分析</t>
    <rPh sb="2" eb="3">
      <t>ジン</t>
    </rPh>
    <rPh sb="3" eb="4">
      <t>ショウ</t>
    </rPh>
    <rPh sb="5" eb="7">
      <t>キイン</t>
    </rPh>
    <rPh sb="7" eb="9">
      <t>ブンセキ</t>
    </rPh>
    <phoneticPr fontId="3"/>
  </si>
  <si>
    <t>※1…糖尿病起因以外の腎臓病患者</t>
    <phoneticPr fontId="3"/>
  </si>
  <si>
    <t>※4…比較的行動変容が現れやすい患者</t>
    <phoneticPr fontId="3"/>
  </si>
  <si>
    <t>Ⅱ.Ⅱ型糖尿病を起因とした保健指導対象者</t>
    <rPh sb="3" eb="4">
      <t>ガタ</t>
    </rPh>
    <rPh sb="4" eb="7">
      <t>トウニョウビョウ</t>
    </rPh>
    <rPh sb="8" eb="10">
      <t>キイン</t>
    </rPh>
    <rPh sb="13" eb="15">
      <t>ホケン</t>
    </rPh>
    <rPh sb="15" eb="17">
      <t>シドウ</t>
    </rPh>
    <rPh sb="17" eb="19">
      <t>タイショウ</t>
    </rPh>
    <rPh sb="19" eb="20">
      <t>シャ</t>
    </rPh>
    <phoneticPr fontId="3"/>
  </si>
  <si>
    <t>Ⅲ.保健指導対象者の優先順位</t>
    <rPh sb="2" eb="4">
      <t>ホケン</t>
    </rPh>
    <rPh sb="4" eb="6">
      <t>シドウ</t>
    </rPh>
    <rPh sb="6" eb="8">
      <t>タイショウ</t>
    </rPh>
    <rPh sb="8" eb="9">
      <t>シャ</t>
    </rPh>
    <rPh sb="10" eb="12">
      <t>ユウセン</t>
    </rPh>
    <rPh sb="12" eb="14">
      <t>ジュンイ</t>
    </rPh>
    <phoneticPr fontId="3"/>
  </si>
  <si>
    <t>①</t>
    <phoneticPr fontId="36"/>
  </si>
  <si>
    <t>②</t>
    <phoneticPr fontId="36"/>
  </si>
  <si>
    <t>③</t>
    <phoneticPr fontId="36"/>
  </si>
  <si>
    <t>④</t>
    <phoneticPr fontId="36"/>
  </si>
  <si>
    <t>広域連合全体</t>
    <rPh sb="0" eb="2">
      <t>コウイキ</t>
    </rPh>
    <rPh sb="2" eb="4">
      <t>レンゴウ</t>
    </rPh>
    <rPh sb="4" eb="6">
      <t>ゼンタイ</t>
    </rPh>
    <phoneticPr fontId="3"/>
  </si>
  <si>
    <t>広域連合全体</t>
    <rPh sb="0" eb="2">
      <t>コウイキ</t>
    </rPh>
    <rPh sb="2" eb="4">
      <t>レンゴウ</t>
    </rPh>
    <rPh sb="4" eb="6">
      <t>ゼンタイ</t>
    </rPh>
    <phoneticPr fontId="3"/>
  </si>
  <si>
    <t>透析患者数(人)</t>
    <rPh sb="0" eb="2">
      <t>トウセキ</t>
    </rPh>
    <rPh sb="2" eb="4">
      <t>カンジャ</t>
    </rPh>
    <rPh sb="4" eb="5">
      <t>スウ</t>
    </rPh>
    <rPh sb="6" eb="7">
      <t>ニン</t>
    </rPh>
    <phoneticPr fontId="3"/>
  </si>
  <si>
    <t>透析患者(実人数)</t>
    <rPh sb="0" eb="2">
      <t>トウセキ</t>
    </rPh>
    <rPh sb="2" eb="4">
      <t>カンジャ</t>
    </rPh>
    <rPh sb="5" eb="6">
      <t>ジツ</t>
    </rPh>
    <rPh sb="6" eb="8">
      <t>ニンズウ</t>
    </rPh>
    <phoneticPr fontId="3"/>
  </si>
  <si>
    <t>生活習慣病</t>
    <rPh sb="0" eb="2">
      <t>セイカツ</t>
    </rPh>
    <rPh sb="2" eb="4">
      <t>シュウカン</t>
    </rPh>
    <rPh sb="4" eb="5">
      <t>ビョウ</t>
    </rPh>
    <phoneticPr fontId="3"/>
  </si>
  <si>
    <t>市区町村</t>
    <rPh sb="0" eb="2">
      <t>シク</t>
    </rPh>
    <rPh sb="2" eb="4">
      <t>チョウソン</t>
    </rPh>
    <phoneticPr fontId="3"/>
  </si>
  <si>
    <t>市区町村</t>
    <rPh sb="0" eb="2">
      <t>シク</t>
    </rPh>
    <rPh sb="2" eb="4">
      <t>チョウソン</t>
    </rPh>
    <phoneticPr fontId="36"/>
  </si>
  <si>
    <t>-</t>
  </si>
  <si>
    <t>都島区</t>
  </si>
  <si>
    <t>福島区</t>
  </si>
  <si>
    <t>此花区</t>
  </si>
  <si>
    <t>西区</t>
  </si>
  <si>
    <t>港区</t>
  </si>
  <si>
    <t>大正区</t>
  </si>
  <si>
    <t>浪速区</t>
  </si>
  <si>
    <t>東成区</t>
  </si>
  <si>
    <t>生野区</t>
  </si>
  <si>
    <t>旭区</t>
  </si>
  <si>
    <t>城東区</t>
  </si>
  <si>
    <t>住吉区</t>
  </si>
  <si>
    <t>西成区</t>
  </si>
  <si>
    <t>淀川区</t>
  </si>
  <si>
    <t>鶴見区</t>
  </si>
  <si>
    <t>平野区</t>
  </si>
  <si>
    <t>北区</t>
  </si>
  <si>
    <t>中央区</t>
  </si>
  <si>
    <t>年齢階層</t>
    <rPh sb="0" eb="2">
      <t>ネンレイ</t>
    </rPh>
    <rPh sb="2" eb="4">
      <t>カイソウ</t>
    </rPh>
    <phoneticPr fontId="3"/>
  </si>
  <si>
    <t>※透析患者を対象とする。</t>
    <rPh sb="1" eb="3">
      <t>トウセキ</t>
    </rPh>
    <rPh sb="3" eb="5">
      <t>カンジャ</t>
    </rPh>
    <rPh sb="6" eb="8">
      <t>タイショウ</t>
    </rPh>
    <phoneticPr fontId="3"/>
  </si>
  <si>
    <t>Ⅱ期以降
腎症患者数(人)</t>
    <rPh sb="1" eb="2">
      <t>キ</t>
    </rPh>
    <rPh sb="2" eb="4">
      <t>イコウ</t>
    </rPh>
    <rPh sb="5" eb="7">
      <t>ジンショウ</t>
    </rPh>
    <rPh sb="7" eb="9">
      <t>カンジャ</t>
    </rPh>
    <rPh sb="9" eb="10">
      <t>スウ</t>
    </rPh>
    <rPh sb="11" eb="12">
      <t>ニン</t>
    </rPh>
    <phoneticPr fontId="36"/>
  </si>
  <si>
    <t>指導対象者割合</t>
    <rPh sb="0" eb="2">
      <t>シドウ</t>
    </rPh>
    <rPh sb="2" eb="5">
      <t>タイショウシャ</t>
    </rPh>
    <rPh sb="5" eb="7">
      <t>ワリアイ</t>
    </rPh>
    <phoneticPr fontId="3"/>
  </si>
  <si>
    <t>被保険者数(人)</t>
    <rPh sb="0" eb="4">
      <t>ヒホケンシャ</t>
    </rPh>
    <rPh sb="4" eb="5">
      <t>スウ</t>
    </rPh>
    <rPh sb="6" eb="7">
      <t>ニン</t>
    </rPh>
    <phoneticPr fontId="3"/>
  </si>
  <si>
    <t>※3…複雑なケースが含まれる集団(がん、難病、精神疾患、認知症等を確認できる患者)</t>
  </si>
  <si>
    <t>糖尿病起因
以外の腎臓病
患者数(人)</t>
    <rPh sb="0" eb="3">
      <t>トウニョウビョウ</t>
    </rPh>
    <rPh sb="3" eb="5">
      <t>キイン</t>
    </rPh>
    <rPh sb="6" eb="8">
      <t>イガイ</t>
    </rPh>
    <rPh sb="9" eb="12">
      <t>ジンゾウビョウ</t>
    </rPh>
    <rPh sb="13" eb="15">
      <t>カンジャ</t>
    </rPh>
    <rPh sb="15" eb="16">
      <t>スウ</t>
    </rPh>
    <phoneticPr fontId="36"/>
  </si>
  <si>
    <t>③のうち複雑なケースが
含まれる集団(人)</t>
    <rPh sb="4" eb="6">
      <t>フクザツ</t>
    </rPh>
    <rPh sb="12" eb="13">
      <t>フク</t>
    </rPh>
    <rPh sb="16" eb="18">
      <t>シュウダン</t>
    </rPh>
    <phoneticPr fontId="36"/>
  </si>
  <si>
    <t>※2…Ⅰ型糖尿病や、指導対象として適切でない患者(透析患者など)</t>
  </si>
  <si>
    <t>血糖コントロール、
降圧治療。</t>
    <phoneticPr fontId="3"/>
  </si>
  <si>
    <t>③のうち、
比較的行動変容が現われやすい集団(人)</t>
    <rPh sb="6" eb="9">
      <t>ヒカクテキ</t>
    </rPh>
    <rPh sb="9" eb="11">
      <t>コウドウ</t>
    </rPh>
    <rPh sb="11" eb="13">
      <t>ヘンヨウ</t>
    </rPh>
    <rPh sb="14" eb="15">
      <t>アラ</t>
    </rPh>
    <rPh sb="20" eb="22">
      <t>シュウダン</t>
    </rPh>
    <phoneticPr fontId="36"/>
  </si>
  <si>
    <t>【グラフ用】</t>
    <rPh sb="4" eb="5">
      <t>ヨウ</t>
    </rPh>
    <phoneticPr fontId="3"/>
  </si>
  <si>
    <t>被保険者数
(人)</t>
    <rPh sb="0" eb="4">
      <t>ヒホケンシャ</t>
    </rPh>
    <rPh sb="4" eb="5">
      <t>スウ</t>
    </rPh>
    <rPh sb="7" eb="8">
      <t>ニン</t>
    </rPh>
    <phoneticPr fontId="3"/>
  </si>
  <si>
    <t>【表作成用被保険者数】</t>
    <rPh sb="1" eb="2">
      <t>ヒョウ</t>
    </rPh>
    <rPh sb="2" eb="5">
      <t>サクセイヨウ</t>
    </rPh>
    <rPh sb="5" eb="9">
      <t>ヒホケンシャ</t>
    </rPh>
    <rPh sb="9" eb="10">
      <t>スウ</t>
    </rPh>
    <phoneticPr fontId="3"/>
  </si>
  <si>
    <t>65歳～69歳</t>
    <phoneticPr fontId="3"/>
  </si>
  <si>
    <t>70歳～74歳</t>
    <phoneticPr fontId="3"/>
  </si>
  <si>
    <t>75歳～79歳</t>
    <phoneticPr fontId="3"/>
  </si>
  <si>
    <t>80歳～84歳</t>
    <phoneticPr fontId="3"/>
  </si>
  <si>
    <t>85歳～89歳</t>
    <phoneticPr fontId="3"/>
  </si>
  <si>
    <t>90歳～94歳</t>
    <phoneticPr fontId="3"/>
  </si>
  <si>
    <t>95歳～</t>
    <phoneticPr fontId="3"/>
  </si>
  <si>
    <t>患者割合(%)
(被保険者数に占める割合)</t>
    <rPh sb="0" eb="2">
      <t>カンジャ</t>
    </rPh>
    <rPh sb="2" eb="4">
      <t>ワリアイ</t>
    </rPh>
    <rPh sb="9" eb="13">
      <t>ヒホケンシャ</t>
    </rPh>
    <rPh sb="13" eb="14">
      <t>スウ</t>
    </rPh>
    <rPh sb="15" eb="16">
      <t>シ</t>
    </rPh>
    <rPh sb="18" eb="20">
      <t>ワリアイ</t>
    </rPh>
    <phoneticPr fontId="3"/>
  </si>
  <si>
    <t>市区町村</t>
    <rPh sb="0" eb="2">
      <t>シク</t>
    </rPh>
    <rPh sb="2" eb="4">
      <t>チョウソン</t>
    </rPh>
    <phoneticPr fontId="3"/>
  </si>
  <si>
    <t>広域連合全体</t>
    <rPh sb="0" eb="2">
      <t>コウイキ</t>
    </rPh>
    <rPh sb="2" eb="4">
      <t>レンゴウ</t>
    </rPh>
    <rPh sb="4" eb="6">
      <t>ゼンタイ</t>
    </rPh>
    <phoneticPr fontId="3"/>
  </si>
  <si>
    <t>被保険者数
(人)</t>
    <rPh sb="0" eb="4">
      <t>ヒホケンシャ</t>
    </rPh>
    <rPh sb="4" eb="5">
      <t>スウ</t>
    </rPh>
    <rPh sb="7" eb="8">
      <t>ニン</t>
    </rPh>
    <phoneticPr fontId="3"/>
  </si>
  <si>
    <t>患者割合(%)
(被保険者数に
占める割合)</t>
    <rPh sb="0" eb="2">
      <t>カンジャ</t>
    </rPh>
    <rPh sb="2" eb="4">
      <t>ワリアイ</t>
    </rPh>
    <rPh sb="9" eb="13">
      <t>ヒホケンシャ</t>
    </rPh>
    <rPh sb="13" eb="14">
      <t>スウ</t>
    </rPh>
    <rPh sb="16" eb="17">
      <t>シ</t>
    </rPh>
    <rPh sb="19" eb="21">
      <t>ワリアイ</t>
    </rPh>
    <phoneticPr fontId="3"/>
  </si>
  <si>
    <t>割合(%)
(透析患者数
合計に占める
割合)</t>
    <rPh sb="0" eb="2">
      <t>ワリアイ</t>
    </rPh>
    <rPh sb="7" eb="9">
      <t>トウセキ</t>
    </rPh>
    <rPh sb="9" eb="11">
      <t>カンジャ</t>
    </rPh>
    <rPh sb="11" eb="12">
      <t>スウ</t>
    </rPh>
    <rPh sb="13" eb="15">
      <t>ゴウケイ</t>
    </rPh>
    <rPh sb="16" eb="17">
      <t>シ</t>
    </rPh>
    <rPh sb="20" eb="22">
      <t>ワリアイ</t>
    </rPh>
    <phoneticPr fontId="3"/>
  </si>
  <si>
    <t>※割合…小数第2位で四捨五入しているため、合計が100%にならない場合がある。</t>
  </si>
  <si>
    <t>被保険者数(人)</t>
    <rPh sb="0" eb="4">
      <t>ヒホケンシャ</t>
    </rPh>
    <rPh sb="4" eb="5">
      <t>スウ</t>
    </rPh>
    <rPh sb="6" eb="7">
      <t>ニン</t>
    </rPh>
    <phoneticPr fontId="3"/>
  </si>
  <si>
    <t>中央区</t>
    <phoneticPr fontId="3"/>
  </si>
  <si>
    <t>堺市</t>
    <phoneticPr fontId="3"/>
  </si>
  <si>
    <t>住之江区</t>
    <phoneticPr fontId="3"/>
  </si>
  <si>
    <t>鶴見区</t>
    <rPh sb="2" eb="3">
      <t>ク</t>
    </rPh>
    <phoneticPr fontId="3"/>
  </si>
  <si>
    <t>淀川区</t>
    <phoneticPr fontId="3"/>
  </si>
  <si>
    <t>西成区</t>
    <phoneticPr fontId="3"/>
  </si>
  <si>
    <t>東住吉区</t>
    <phoneticPr fontId="3"/>
  </si>
  <si>
    <t>住吉区</t>
    <phoneticPr fontId="3"/>
  </si>
  <si>
    <t>阿倍野区</t>
    <phoneticPr fontId="3"/>
  </si>
  <si>
    <t>城東区</t>
    <phoneticPr fontId="3"/>
  </si>
  <si>
    <t>旭区</t>
    <phoneticPr fontId="3"/>
  </si>
  <si>
    <t>生野区</t>
    <phoneticPr fontId="3"/>
  </si>
  <si>
    <t>東成区</t>
    <phoneticPr fontId="3"/>
  </si>
  <si>
    <t>東淀川区</t>
    <phoneticPr fontId="3"/>
  </si>
  <si>
    <t>西淀川区</t>
    <phoneticPr fontId="3"/>
  </si>
  <si>
    <t>浪速区</t>
    <phoneticPr fontId="3"/>
  </si>
  <si>
    <t>大阪市</t>
    <phoneticPr fontId="3"/>
  </si>
  <si>
    <t>都島区</t>
    <phoneticPr fontId="3"/>
  </si>
  <si>
    <t>福島区</t>
    <phoneticPr fontId="3"/>
  </si>
  <si>
    <t>此花区</t>
    <phoneticPr fontId="3"/>
  </si>
  <si>
    <t>西区</t>
    <phoneticPr fontId="3"/>
  </si>
  <si>
    <t>港区</t>
    <phoneticPr fontId="3"/>
  </si>
  <si>
    <t>大正区</t>
    <phoneticPr fontId="3"/>
  </si>
  <si>
    <t>天王寺区</t>
    <phoneticPr fontId="3"/>
  </si>
  <si>
    <t>平野区</t>
    <phoneticPr fontId="3"/>
  </si>
  <si>
    <t>北区</t>
    <phoneticPr fontId="3"/>
  </si>
  <si>
    <t>堺市堺区</t>
    <phoneticPr fontId="3"/>
  </si>
  <si>
    <t>堺市中区</t>
    <phoneticPr fontId="3"/>
  </si>
  <si>
    <t>堺市東区</t>
    <phoneticPr fontId="3"/>
  </si>
  <si>
    <t>堺市西区</t>
    <phoneticPr fontId="3"/>
  </si>
  <si>
    <t>堺市南区</t>
    <phoneticPr fontId="3"/>
  </si>
  <si>
    <t>堺市北区</t>
    <phoneticPr fontId="3"/>
  </si>
  <si>
    <t>堺市美原区</t>
    <phoneticPr fontId="3"/>
  </si>
  <si>
    <t>岸和田市</t>
    <phoneticPr fontId="3"/>
  </si>
  <si>
    <t>豊中市</t>
    <phoneticPr fontId="3"/>
  </si>
  <si>
    <t>池田市</t>
    <phoneticPr fontId="3"/>
  </si>
  <si>
    <t>透析患者数と起因</t>
    <rPh sb="0" eb="2">
      <t>トウセキ</t>
    </rPh>
    <rPh sb="2" eb="5">
      <t>カンジャスウ</t>
    </rPh>
    <rPh sb="6" eb="8">
      <t>キイン</t>
    </rPh>
    <phoneticPr fontId="30"/>
  </si>
  <si>
    <t>市区町村別</t>
    <rPh sb="0" eb="1">
      <t>シ</t>
    </rPh>
    <rPh sb="1" eb="2">
      <t>ク</t>
    </rPh>
    <rPh sb="2" eb="4">
      <t>チョウソン</t>
    </rPh>
    <rPh sb="4" eb="5">
      <t>ベツ</t>
    </rPh>
    <phoneticPr fontId="3"/>
  </si>
  <si>
    <t>　食事療法等指導することで重症化を遅延できる可能性が高い疾病…②④⑤⑦</t>
    <phoneticPr fontId="3"/>
  </si>
  <si>
    <t>透析患者…「腹膜透析」もしくは「血液透析」の診療行為がある患者。緊急透析と思われる患者は除く。</t>
    <rPh sb="0" eb="2">
      <t>トウセキ</t>
    </rPh>
    <rPh sb="2" eb="4">
      <t>カンジャ</t>
    </rPh>
    <rPh sb="6" eb="8">
      <t>フクマク</t>
    </rPh>
    <rPh sb="8" eb="10">
      <t>トウセキ</t>
    </rPh>
    <rPh sb="16" eb="18">
      <t>ケツエキ</t>
    </rPh>
    <rPh sb="18" eb="20">
      <t>トウセキ</t>
    </rPh>
    <rPh sb="22" eb="24">
      <t>シンリョウ</t>
    </rPh>
    <rPh sb="24" eb="26">
      <t>コウイ</t>
    </rPh>
    <rPh sb="29" eb="31">
      <t>カンジャ</t>
    </rPh>
    <rPh sb="32" eb="34">
      <t>キンキュウ</t>
    </rPh>
    <rPh sb="34" eb="36">
      <t>トウセキ</t>
    </rPh>
    <rPh sb="37" eb="38">
      <t>オモ</t>
    </rPh>
    <rPh sb="41" eb="43">
      <t>カンジャ</t>
    </rPh>
    <rPh sb="44" eb="45">
      <t>ノゾ</t>
    </rPh>
    <phoneticPr fontId="3"/>
  </si>
  <si>
    <t>※透析患者数…「腹膜透析」もしくは「血液透析」の診療行為がある患者の人数。緊急透析と思われる患者は除く。</t>
    <rPh sb="1" eb="3">
      <t>トウセキ</t>
    </rPh>
    <rPh sb="3" eb="5">
      <t>カンジャ</t>
    </rPh>
    <rPh sb="5" eb="6">
      <t>スウ</t>
    </rPh>
    <rPh sb="8" eb="10">
      <t>フクマク</t>
    </rPh>
    <rPh sb="10" eb="12">
      <t>トウセキ</t>
    </rPh>
    <rPh sb="18" eb="20">
      <t>ケツエキ</t>
    </rPh>
    <rPh sb="20" eb="22">
      <t>トウセキ</t>
    </rPh>
    <rPh sb="24" eb="26">
      <t>シンリョウ</t>
    </rPh>
    <rPh sb="26" eb="28">
      <t>コウイ</t>
    </rPh>
    <rPh sb="31" eb="33">
      <t>カンジャ</t>
    </rPh>
    <rPh sb="34" eb="36">
      <t>ニンズウ</t>
    </rPh>
    <rPh sb="37" eb="39">
      <t>キンキュウ</t>
    </rPh>
    <rPh sb="39" eb="41">
      <t>トウセキ</t>
    </rPh>
    <rPh sb="42" eb="43">
      <t>オモ</t>
    </rPh>
    <rPh sb="46" eb="48">
      <t>カンジャ</t>
    </rPh>
    <rPh sb="49" eb="50">
      <t>ノゾ</t>
    </rPh>
    <phoneticPr fontId="3"/>
  </si>
  <si>
    <t>透析患者数(人)
※</t>
    <rPh sb="0" eb="2">
      <t>トウセキ</t>
    </rPh>
    <rPh sb="2" eb="4">
      <t>カンジャ</t>
    </rPh>
    <rPh sb="4" eb="5">
      <t>スウ</t>
    </rPh>
    <phoneticPr fontId="3"/>
  </si>
  <si>
    <t>患者割合(被保険者数に占める割合)</t>
    <rPh sb="0" eb="2">
      <t>カンジャ</t>
    </rPh>
    <rPh sb="2" eb="4">
      <t>ワリアイ</t>
    </rPh>
    <phoneticPr fontId="3"/>
  </si>
  <si>
    <t>患者割合(%)
(被保険者数に占める割合)</t>
    <rPh sb="0" eb="2">
      <t>カンジャ</t>
    </rPh>
    <rPh sb="9" eb="13">
      <t>ヒホケンシャ</t>
    </rPh>
    <rPh sb="13" eb="14">
      <t>スウ</t>
    </rPh>
    <rPh sb="15" eb="16">
      <t>シ</t>
    </rPh>
    <rPh sb="18" eb="20">
      <t>ワリアイ</t>
    </rPh>
    <phoneticPr fontId="3"/>
  </si>
  <si>
    <t>指導対象者割合(被保険者数に占める割合)</t>
    <rPh sb="0" eb="2">
      <t>シドウ</t>
    </rPh>
    <rPh sb="2" eb="5">
      <t>タイショウシャ</t>
    </rPh>
    <rPh sb="5" eb="7">
      <t>ワリアイ</t>
    </rPh>
    <phoneticPr fontId="3"/>
  </si>
  <si>
    <t>透析患者数(人)</t>
    <rPh sb="0" eb="2">
      <t>トウセキ</t>
    </rPh>
    <rPh sb="2" eb="4">
      <t>カンジャ</t>
    </rPh>
    <rPh sb="4" eb="5">
      <t>スウ</t>
    </rPh>
    <phoneticPr fontId="3"/>
  </si>
  <si>
    <t>患者割合</t>
    <rPh sb="0" eb="2">
      <t>カンジャ</t>
    </rPh>
    <rPh sb="2" eb="4">
      <t>ワリアイ</t>
    </rPh>
    <phoneticPr fontId="3"/>
  </si>
  <si>
    <t>※透析患者は「腹膜透析」もしくは「血液透析」の診療行為がある患者とする。</t>
    <rPh sb="1" eb="3">
      <t>トウセキ</t>
    </rPh>
    <rPh sb="3" eb="5">
      <t>カンジャ</t>
    </rPh>
    <phoneticPr fontId="3"/>
  </si>
  <si>
    <t>透析患者数…「腹膜透析」もしくは「血液透析」の診療行為がある患者の人数。緊急透析と思われる患者は除く。</t>
    <rPh sb="0" eb="2">
      <t>トウセキ</t>
    </rPh>
    <rPh sb="2" eb="4">
      <t>カンジャ</t>
    </rPh>
    <rPh sb="4" eb="5">
      <t>スウ</t>
    </rPh>
    <rPh sb="7" eb="9">
      <t>フクマク</t>
    </rPh>
    <rPh sb="9" eb="11">
      <t>トウセキ</t>
    </rPh>
    <rPh sb="17" eb="19">
      <t>ケツエキ</t>
    </rPh>
    <rPh sb="19" eb="21">
      <t>トウセキ</t>
    </rPh>
    <rPh sb="23" eb="25">
      <t>シンリョウ</t>
    </rPh>
    <rPh sb="25" eb="27">
      <t>コウイ</t>
    </rPh>
    <rPh sb="30" eb="32">
      <t>カンジャ</t>
    </rPh>
    <rPh sb="33" eb="35">
      <t>ニンズウ</t>
    </rPh>
    <rPh sb="36" eb="38">
      <t>キンキュウ</t>
    </rPh>
    <rPh sb="38" eb="40">
      <t>トウセキ</t>
    </rPh>
    <rPh sb="41" eb="42">
      <t>オモ</t>
    </rPh>
    <rPh sb="45" eb="47">
      <t>カンジャ</t>
    </rPh>
    <rPh sb="48" eb="49">
      <t>ノゾ</t>
    </rPh>
    <phoneticPr fontId="3"/>
  </si>
  <si>
    <t>割合…小数第2位で四捨五入しているため、合計が100%にならない場合がある。</t>
    <phoneticPr fontId="3"/>
  </si>
  <si>
    <t>生活習慣病を起因とする疾病</t>
    <rPh sb="0" eb="5">
      <t>セイカツシュウカンビョウ</t>
    </rPh>
    <rPh sb="6" eb="8">
      <t>キイン</t>
    </rPh>
    <rPh sb="11" eb="13">
      <t>シッペイ</t>
    </rPh>
    <phoneticPr fontId="3"/>
  </si>
  <si>
    <t>Ⅰ型糖尿病や
指導対象として適切でない
患者数(人)</t>
    <rPh sb="1" eb="2">
      <t>ガタ</t>
    </rPh>
    <rPh sb="2" eb="5">
      <t>トウニョウビョウ</t>
    </rPh>
    <rPh sb="7" eb="9">
      <t>シドウ</t>
    </rPh>
    <rPh sb="9" eb="11">
      <t>タイショウ</t>
    </rPh>
    <rPh sb="14" eb="16">
      <t>テキセツ</t>
    </rPh>
    <rPh sb="20" eb="22">
      <t>カンジャ</t>
    </rPh>
    <rPh sb="22" eb="23">
      <t>スウ</t>
    </rPh>
    <phoneticPr fontId="36"/>
  </si>
  <si>
    <t>Ⅱ型糖尿病に
おける
Ⅱ期～Ⅳ期の
患者数(人)</t>
    <rPh sb="1" eb="2">
      <t>ガタ</t>
    </rPh>
    <rPh sb="2" eb="5">
      <t>トウニョウビョウ</t>
    </rPh>
    <rPh sb="18" eb="20">
      <t>カンジャ</t>
    </rPh>
    <rPh sb="20" eb="21">
      <t>スウ</t>
    </rPh>
    <phoneticPr fontId="36"/>
  </si>
  <si>
    <t>【グラフラベル用】</t>
    <rPh sb="7" eb="8">
      <t>ヨウ</t>
    </rPh>
    <phoneticPr fontId="3"/>
  </si>
  <si>
    <t>割合(透析患者(実人数)に占める割合)</t>
    <phoneticPr fontId="3"/>
  </si>
  <si>
    <t>指導対象者割合(%)
(被保険者数に占める
割合)</t>
    <rPh sb="0" eb="2">
      <t>シドウ</t>
    </rPh>
    <rPh sb="2" eb="4">
      <t>タイショウ</t>
    </rPh>
    <rPh sb="4" eb="5">
      <t>シャ</t>
    </rPh>
    <phoneticPr fontId="3"/>
  </si>
  <si>
    <t>全年齢</t>
    <rPh sb="0" eb="3">
      <t>ゼンネンレイ</t>
    </rPh>
    <phoneticPr fontId="3"/>
  </si>
  <si>
    <t>前年度との差分</t>
    <rPh sb="0" eb="3">
      <t>ゼンネンド</t>
    </rPh>
    <rPh sb="5" eb="7">
      <t>サブン</t>
    </rPh>
    <phoneticPr fontId="3"/>
  </si>
  <si>
    <t>前年度との差分(患者割合(被保険者数に占める割合))</t>
    <rPh sb="0" eb="3">
      <t>ゼンネンド</t>
    </rPh>
    <rPh sb="5" eb="7">
      <t>サブン</t>
    </rPh>
    <phoneticPr fontId="3"/>
  </si>
  <si>
    <t>前年度との差分(指導対象者割合(被保険者数に占める割合))</t>
    <rPh sb="0" eb="3">
      <t>ゼンネンド</t>
    </rPh>
    <rPh sb="5" eb="7">
      <t>サブン</t>
    </rPh>
    <phoneticPr fontId="3"/>
  </si>
  <si>
    <t>透析患者合計</t>
    <rPh sb="0" eb="2">
      <t>トウセキ</t>
    </rPh>
    <rPh sb="2" eb="4">
      <t>カンジャ</t>
    </rPh>
    <rPh sb="4" eb="6">
      <t>ゴウケイ</t>
    </rPh>
    <phoneticPr fontId="30"/>
  </si>
  <si>
    <t>⑧</t>
    <phoneticPr fontId="30"/>
  </si>
  <si>
    <t>●</t>
  </si>
  <si>
    <t>⑦</t>
    <phoneticPr fontId="30"/>
  </si>
  <si>
    <t>⑥</t>
    <phoneticPr fontId="30"/>
  </si>
  <si>
    <t>⑤</t>
    <phoneticPr fontId="30"/>
  </si>
  <si>
    <t>④</t>
    <phoneticPr fontId="30"/>
  </si>
  <si>
    <t>③</t>
    <phoneticPr fontId="30"/>
  </si>
  <si>
    <t>②</t>
    <phoneticPr fontId="30"/>
  </si>
  <si>
    <t>①</t>
    <phoneticPr fontId="30"/>
  </si>
  <si>
    <t>食事療法等指導する
ことで重症化を遅延
できる可能性が高い
疾病</t>
    <rPh sb="0" eb="2">
      <t>ショクジ</t>
    </rPh>
    <rPh sb="2" eb="4">
      <t>リョウホウ</t>
    </rPh>
    <rPh sb="4" eb="5">
      <t>トウ</t>
    </rPh>
    <rPh sb="5" eb="7">
      <t>シドウ</t>
    </rPh>
    <rPh sb="13" eb="16">
      <t>ジュウショウカ</t>
    </rPh>
    <rPh sb="17" eb="19">
      <t>チエン</t>
    </rPh>
    <rPh sb="23" eb="26">
      <t>カノウセイ</t>
    </rPh>
    <rPh sb="27" eb="28">
      <t>タカ</t>
    </rPh>
    <rPh sb="30" eb="32">
      <t>シッペイ</t>
    </rPh>
    <phoneticPr fontId="30"/>
  </si>
  <si>
    <t>生活習慣を
起因とする疾病</t>
    <rPh sb="0" eb="2">
      <t>セイカツ</t>
    </rPh>
    <rPh sb="2" eb="4">
      <t>シュウカン</t>
    </rPh>
    <rPh sb="6" eb="8">
      <t>キイン</t>
    </rPh>
    <rPh sb="11" eb="13">
      <t>シッペイ</t>
    </rPh>
    <phoneticPr fontId="30"/>
  </si>
  <si>
    <t>割合(%)※
(透析患者数
合計に占める
割合)</t>
    <rPh sb="0" eb="2">
      <t>ワリアイ</t>
    </rPh>
    <rPh sb="8" eb="10">
      <t>トウセキ</t>
    </rPh>
    <rPh sb="10" eb="12">
      <t>カンジャ</t>
    </rPh>
    <rPh sb="12" eb="13">
      <t>スウ</t>
    </rPh>
    <rPh sb="14" eb="16">
      <t>ゴウケイ</t>
    </rPh>
    <rPh sb="17" eb="18">
      <t>シ</t>
    </rPh>
    <rPh sb="21" eb="23">
      <t>ワリアイ</t>
    </rPh>
    <phoneticPr fontId="3"/>
  </si>
  <si>
    <t>透析
患者数
(人)※</t>
    <rPh sb="0" eb="2">
      <t>トウセキ</t>
    </rPh>
    <rPh sb="3" eb="6">
      <t>カンジャスウ</t>
    </rPh>
    <rPh sb="8" eb="9">
      <t>ニン</t>
    </rPh>
    <phoneticPr fontId="30"/>
  </si>
  <si>
    <t>透析に至った起因</t>
    <rPh sb="0" eb="2">
      <t>トウセキ</t>
    </rPh>
    <rPh sb="3" eb="4">
      <t>イタ</t>
    </rPh>
    <rPh sb="6" eb="8">
      <t>キイン</t>
    </rPh>
    <phoneticPr fontId="30"/>
  </si>
  <si>
    <t>割合(%)
(透析患者(実人数)に占める割合)</t>
    <rPh sb="0" eb="2">
      <t>ワリアイ</t>
    </rPh>
    <rPh sb="7" eb="9">
      <t>トウセキ</t>
    </rPh>
    <rPh sb="9" eb="11">
      <t>カンジャ</t>
    </rPh>
    <rPh sb="12" eb="15">
      <t>ジツニンズウ</t>
    </rPh>
    <rPh sb="17" eb="18">
      <t>シ</t>
    </rPh>
    <rPh sb="20" eb="22">
      <t>ワリアイ</t>
    </rPh>
    <phoneticPr fontId="3"/>
  </si>
  <si>
    <t>糖尿病</t>
    <rPh sb="0" eb="3">
      <t>トウニョウビョウ</t>
    </rPh>
    <phoneticPr fontId="3"/>
  </si>
  <si>
    <t>脂質異常症</t>
    <rPh sb="0" eb="5">
      <t>シシツイジョウショウ</t>
    </rPh>
    <phoneticPr fontId="3"/>
  </si>
  <si>
    <t>高血圧性疾患</t>
    <rPh sb="0" eb="4">
      <t>コウケツアツセイ</t>
    </rPh>
    <rPh sb="4" eb="6">
      <t>シッカン</t>
    </rPh>
    <phoneticPr fontId="3"/>
  </si>
  <si>
    <t>性別</t>
    <rPh sb="0" eb="2">
      <t>セ</t>
    </rPh>
    <phoneticPr fontId="3"/>
  </si>
  <si>
    <t>男性</t>
    <rPh sb="0" eb="2">
      <t>ダ</t>
    </rPh>
    <phoneticPr fontId="3"/>
  </si>
  <si>
    <t>女性</t>
    <rPh sb="0" eb="2">
      <t>ジ</t>
    </rPh>
    <phoneticPr fontId="3"/>
  </si>
  <si>
    <t>男女計</t>
    <rPh sb="0" eb="3">
      <t>ダ</t>
    </rPh>
    <phoneticPr fontId="3"/>
  </si>
  <si>
    <t>市区町村</t>
    <rPh sb="0" eb="4">
      <t>シクチョウソン</t>
    </rPh>
    <phoneticPr fontId="3"/>
  </si>
  <si>
    <t>透析患者数</t>
    <rPh sb="0" eb="2">
      <t>トウセキ</t>
    </rPh>
    <rPh sb="2" eb="4">
      <t>カンジャ</t>
    </rPh>
    <rPh sb="4" eb="5">
      <t>スウ</t>
    </rPh>
    <phoneticPr fontId="3"/>
  </si>
  <si>
    <t>広域連合全体(年齢階層別)</t>
    <rPh sb="0" eb="2">
      <t>コウイキ</t>
    </rPh>
    <rPh sb="2" eb="4">
      <t>レンゴウ</t>
    </rPh>
    <rPh sb="4" eb="6">
      <t>ゼンタイ</t>
    </rPh>
    <rPh sb="6" eb="13">
      <t>ネ</t>
    </rPh>
    <phoneticPr fontId="3"/>
  </si>
  <si>
    <t>透析患者割合(透析患者数合計に占める割合)</t>
    <rPh sb="0" eb="2">
      <t>トウセキ</t>
    </rPh>
    <rPh sb="2" eb="4">
      <t>カンジャ</t>
    </rPh>
    <rPh sb="4" eb="6">
      <t>ワリアイ</t>
    </rPh>
    <rPh sb="7" eb="9">
      <t>トウセキ</t>
    </rPh>
    <rPh sb="9" eb="11">
      <t>カンジャ</t>
    </rPh>
    <rPh sb="11" eb="12">
      <t>スウ</t>
    </rPh>
    <rPh sb="12" eb="14">
      <t>ゴウケイ</t>
    </rPh>
    <rPh sb="15" eb="16">
      <t>シ</t>
    </rPh>
    <rPh sb="18" eb="20">
      <t>ワリアイ</t>
    </rPh>
    <phoneticPr fontId="3"/>
  </si>
  <si>
    <t>広域連合全体(男女別)</t>
    <rPh sb="0" eb="2">
      <t>コウイキ</t>
    </rPh>
    <rPh sb="2" eb="4">
      <t>レンゴウ</t>
    </rPh>
    <rPh sb="4" eb="6">
      <t>ゼンタイ</t>
    </rPh>
    <rPh sb="6" eb="11">
      <t>ダ</t>
    </rPh>
    <phoneticPr fontId="3"/>
  </si>
  <si>
    <t>透析患者割合</t>
    <rPh sb="0" eb="2">
      <t>トウセキ</t>
    </rPh>
    <rPh sb="2" eb="4">
      <t>カンジャ</t>
    </rPh>
    <rPh sb="4" eb="6">
      <t>ワリアイ</t>
    </rPh>
    <phoneticPr fontId="3"/>
  </si>
  <si>
    <t>市区町村別</t>
    <phoneticPr fontId="3"/>
  </si>
  <si>
    <t>市区町村別　</t>
    <rPh sb="0" eb="2">
      <t>シク</t>
    </rPh>
    <rPh sb="2" eb="4">
      <t>チョウソン</t>
    </rPh>
    <rPh sb="4" eb="5">
      <t>ベツ</t>
    </rPh>
    <phoneticPr fontId="3"/>
  </si>
  <si>
    <t>広域連合全体</t>
    <rPh sb="0" eb="2">
      <t>コウイキ</t>
    </rPh>
    <rPh sb="2" eb="4">
      <t>レンゴウ</t>
    </rPh>
    <rPh sb="4" eb="6">
      <t>ゼンタイ</t>
    </rPh>
    <phoneticPr fontId="30"/>
  </si>
  <si>
    <t>透析患者の生活習慣病状況</t>
    <rPh sb="0" eb="2">
      <t>トウセキ</t>
    </rPh>
    <rPh sb="2" eb="4">
      <t>カンジャ</t>
    </rPh>
    <rPh sb="5" eb="7">
      <t>セイカツ</t>
    </rPh>
    <rPh sb="7" eb="9">
      <t>シュウカン</t>
    </rPh>
    <rPh sb="9" eb="10">
      <t>ビョウ</t>
    </rPh>
    <rPh sb="10" eb="12">
      <t>ジョウキョウ</t>
    </rPh>
    <phoneticPr fontId="30"/>
  </si>
  <si>
    <t>市区町村別</t>
    <rPh sb="0" eb="2">
      <t>シク</t>
    </rPh>
    <rPh sb="2" eb="4">
      <t>チョウソン</t>
    </rPh>
    <rPh sb="4" eb="5">
      <t>ベツ</t>
    </rPh>
    <phoneticPr fontId="3"/>
  </si>
  <si>
    <t>腎症重症化予防指導対象者分析</t>
    <rPh sb="0" eb="1">
      <t>ジン</t>
    </rPh>
    <rPh sb="1" eb="2">
      <t>ショウ</t>
    </rPh>
    <rPh sb="2" eb="5">
      <t>ジュウショウカ</t>
    </rPh>
    <rPh sb="5" eb="7">
      <t>ヨボウ</t>
    </rPh>
    <rPh sb="7" eb="9">
      <t>シドウ</t>
    </rPh>
    <rPh sb="9" eb="11">
      <t>タイショウ</t>
    </rPh>
    <rPh sb="11" eb="12">
      <t>シャ</t>
    </rPh>
    <rPh sb="12" eb="14">
      <t>ブンセキ</t>
    </rPh>
    <phoneticPr fontId="3"/>
  </si>
  <si>
    <t>市区町村</t>
    <rPh sb="0" eb="4">
      <t>シクチョウソン</t>
    </rPh>
    <phoneticPr fontId="3"/>
  </si>
  <si>
    <t>前年度との差分(透析患者割合)</t>
    <rPh sb="0" eb="3">
      <t>ゼンネンド</t>
    </rPh>
    <rPh sb="5" eb="7">
      <t>サブン</t>
    </rPh>
    <rPh sb="8" eb="10">
      <t>トウセキ</t>
    </rPh>
    <rPh sb="10" eb="12">
      <t>カンジャ</t>
    </rPh>
    <rPh sb="12" eb="14">
      <t>ワリアイ</t>
    </rPh>
    <phoneticPr fontId="3"/>
  </si>
  <si>
    <t>-</t>
    <phoneticPr fontId="3"/>
  </si>
  <si>
    <t>前年度との差分(指導対象者割合)</t>
    <rPh sb="8" eb="13">
      <t>シドウタイショウシャ</t>
    </rPh>
    <rPh sb="13" eb="15">
      <t>ワリアイ</t>
    </rPh>
    <phoneticPr fontId="3"/>
  </si>
  <si>
    <t>市区町村別</t>
    <phoneticPr fontId="3"/>
  </si>
  <si>
    <t>資格確認日…1日でも資格があれば分析対象としている。</t>
    <phoneticPr fontId="3"/>
  </si>
  <si>
    <t>割合(%)
(透析患者
(実人数)に
占める割合)</t>
    <rPh sb="0" eb="2">
      <t>ワリアイ</t>
    </rPh>
    <rPh sb="7" eb="9">
      <t>トウセキ</t>
    </rPh>
    <rPh sb="9" eb="11">
      <t>カンジャ</t>
    </rPh>
    <rPh sb="13" eb="16">
      <t>ジツニンズウ</t>
    </rPh>
    <rPh sb="19" eb="20">
      <t>シ</t>
    </rPh>
    <rPh sb="22" eb="24">
      <t>ワリアイ</t>
    </rPh>
    <phoneticPr fontId="3"/>
  </si>
  <si>
    <t>-</t>
    <phoneticPr fontId="3"/>
  </si>
  <si>
    <t>割合(%)
(透析患者数合計に
占める割合)</t>
    <rPh sb="0" eb="2">
      <t>ワリアイ</t>
    </rPh>
    <rPh sb="7" eb="9">
      <t>トウセキ</t>
    </rPh>
    <rPh sb="9" eb="11">
      <t>カンジャ</t>
    </rPh>
    <rPh sb="11" eb="12">
      <t>スウ</t>
    </rPh>
    <rPh sb="12" eb="14">
      <t>ゴウケイ</t>
    </rPh>
    <rPh sb="16" eb="17">
      <t>シ</t>
    </rPh>
    <rPh sb="19" eb="21">
      <t>ワリアイ</t>
    </rPh>
    <phoneticPr fontId="3"/>
  </si>
  <si>
    <t>蛋白尿。血清Crが上昇し、腎機能は著明
低下する。尿毒症等の自覚症状あり。</t>
    <phoneticPr fontId="3"/>
  </si>
  <si>
    <t>食事療法(低蛋白食)、透析療法
導入、厳格な降圧治療。</t>
    <phoneticPr fontId="3"/>
  </si>
  <si>
    <t>微量アルブミン尿、血清Crが正常、時に高値。
※尿蛋白、血清Cr共に正常だが糖尿病と診断
されて10年以上の場合を含む。</t>
    <rPh sb="24" eb="25">
      <t>ニョウ</t>
    </rPh>
    <rPh sb="25" eb="26">
      <t>トウニョウ</t>
    </rPh>
    <rPh sb="32" eb="33">
      <t>トモ</t>
    </rPh>
    <rPh sb="38" eb="41">
      <t>トウニョウビョウ</t>
    </rPh>
    <rPh sb="42" eb="44">
      <t>シンダン</t>
    </rPh>
    <rPh sb="50" eb="51">
      <t>ネン</t>
    </rPh>
    <rPh sb="51" eb="53">
      <t>イジョウ</t>
    </rPh>
    <rPh sb="54" eb="56">
      <t>バアイ</t>
    </rPh>
    <rPh sb="57" eb="58">
      <t>フク</t>
    </rPh>
    <phoneticPr fontId="3"/>
  </si>
  <si>
    <t>蛋白尿。腎機能は高度に低下。尿毒症等の
自覚症状あり。</t>
    <phoneticPr fontId="3"/>
  </si>
  <si>
    <t>R5年度</t>
    <phoneticPr fontId="3"/>
  </si>
  <si>
    <t>厳格な血糖コントロール、
食事療法(低蛋白食)、
厳格な降圧治療。</t>
    <phoneticPr fontId="3"/>
  </si>
  <si>
    <t>データ化範囲(分析対象)…入院(DPCを含む)、入院外、調剤の電子レセプト。対象診療年月は令和6年4月～令和7年3月診療分(12カ月分)。</t>
    <phoneticPr fontId="3"/>
  </si>
  <si>
    <t>年齢基準日…令和7年3月31日時点。</t>
    <phoneticPr fontId="3"/>
  </si>
  <si>
    <t>R5年度市区町村別数値</t>
    <phoneticPr fontId="3"/>
  </si>
  <si>
    <t>R6年度</t>
  </si>
  <si>
    <t>R6年度</t>
    <phoneticPr fontId="3"/>
  </si>
  <si>
    <t>R5年度</t>
  </si>
  <si>
    <t>資格確認日…令和7年3月31日時点。</t>
    <phoneticPr fontId="3"/>
  </si>
  <si>
    <t>年度別</t>
    <rPh sb="0" eb="2">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</si>
  <si>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</si>
  <si>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</si>
  <si>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</si>
  <si>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令和5年度</t>
    <rPh sb="0" eb="2">
      <t>レイワ</t>
    </rPh>
    <rPh sb="3" eb="5">
      <t>ネンド</t>
    </rPh>
    <phoneticPr fontId="3"/>
  </si>
  <si>
    <t>令和6年度</t>
    <rPh sb="0" eb="2">
      <t>レイワ</t>
    </rPh>
    <rPh sb="3" eb="5">
      <t>ネンド</t>
    </rPh>
    <phoneticPr fontId="3"/>
  </si>
  <si>
    <t>令和6年度_新規透析導入年齢</t>
    <rPh sb="0" eb="2">
      <t>レイワ</t>
    </rPh>
    <rPh sb="3" eb="5">
      <t>ネンド</t>
    </rPh>
    <rPh sb="6" eb="8">
      <t>シンキ</t>
    </rPh>
    <rPh sb="8" eb="10">
      <t>トウセキ</t>
    </rPh>
    <rPh sb="10" eb="12">
      <t>ドウニュウ</t>
    </rPh>
    <rPh sb="12" eb="14">
      <t>ネンレイ</t>
    </rPh>
    <phoneticPr fontId="3"/>
  </si>
  <si>
    <t>新規透析
患者数(人)</t>
    <rPh sb="0" eb="2">
      <t>シンキ</t>
    </rPh>
    <rPh sb="2" eb="4">
      <t>トウセキ</t>
    </rPh>
    <rPh sb="5" eb="7">
      <t>カンジャ</t>
    </rPh>
    <rPh sb="7" eb="8">
      <t>スウ</t>
    </rPh>
    <phoneticPr fontId="3"/>
  </si>
  <si>
    <t>構成割合
(%)</t>
    <rPh sb="0" eb="4">
      <t>コウセイワリアイ</t>
    </rPh>
    <phoneticPr fontId="3"/>
  </si>
  <si>
    <t>令和6年度_新規透析患者割合</t>
    <rPh sb="0" eb="2">
      <t>レイワ</t>
    </rPh>
    <rPh sb="3" eb="5">
      <t>ネンド</t>
    </rPh>
    <rPh sb="6" eb="8">
      <t>シンキ</t>
    </rPh>
    <rPh sb="8" eb="10">
      <t>トウセキ</t>
    </rPh>
    <rPh sb="10" eb="12">
      <t>カンジャ</t>
    </rPh>
    <rPh sb="12" eb="14">
      <t>ワリアイ</t>
    </rPh>
    <phoneticPr fontId="3"/>
  </si>
  <si>
    <t>透析患者数(人)</t>
  </si>
  <si>
    <t>新規透析患者…透析患者のうち、次の診療行為を対象に集計。「140058770　導入期加算１（人工腎臓）」「140058870　導入期加算２（人工腎臓）」「140062770　導入期加算３（人工腎臓）」「140008770　腹膜灌流導入期加算」</t>
    <rPh sb="0" eb="2">
      <t>シンキ</t>
    </rPh>
    <rPh sb="2" eb="4">
      <t>トウセキ</t>
    </rPh>
    <rPh sb="4" eb="6">
      <t>カンジャ</t>
    </rPh>
    <rPh sb="7" eb="11">
      <t>トウセキカンジャ</t>
    </rPh>
    <rPh sb="15" eb="16">
      <t>ツギ</t>
    </rPh>
    <rPh sb="17" eb="21">
      <t>シンリョウコウイ</t>
    </rPh>
    <rPh sb="22" eb="24">
      <t>タイショウ</t>
    </rPh>
    <rPh sb="25" eb="27">
      <t>シュウケイ</t>
    </rPh>
    <phoneticPr fontId="3"/>
  </si>
  <si>
    <t>年度別 透析患者数及び患者割合</t>
    <rPh sb="0" eb="2">
      <t>ネンド</t>
    </rPh>
    <phoneticPr fontId="3"/>
  </si>
  <si>
    <t>【グラフ作成用】</t>
    <rPh sb="4" eb="7">
      <t>サクセイヨウ</t>
    </rPh>
    <phoneticPr fontId="3"/>
  </si>
  <si>
    <t>広域連合全体</t>
    <rPh sb="0" eb="4">
      <t>コウイキレンゴウ</t>
    </rPh>
    <rPh sb="4" eb="6">
      <t>ゼンタイ</t>
    </rPh>
    <phoneticPr fontId="3"/>
  </si>
  <si>
    <t>透析患者数</t>
    <rPh sb="0" eb="5">
      <t>トウセキカンジャスウ</t>
    </rPh>
    <phoneticPr fontId="3"/>
  </si>
  <si>
    <t>患者割合</t>
    <rPh sb="0" eb="4">
      <t>カンジャワリアイ</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</si>
  <si>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</si>
  <si>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</si>
  <si>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</si>
  <si>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令和5年度</t>
    <rPh sb="0" eb="2">
      <t>レイワ</t>
    </rPh>
    <rPh sb="3" eb="5">
      <t>ネンド</t>
    </rPh>
    <phoneticPr fontId="3"/>
  </si>
  <si>
    <t>令和6年度</t>
    <rPh sb="0" eb="2">
      <t>レイワ</t>
    </rPh>
    <rPh sb="3" eb="5">
      <t>ネンド</t>
    </rPh>
    <phoneticPr fontId="3"/>
  </si>
  <si>
    <t>高血圧症、高血圧性心疾患、痛風のいずれも確認できない患者は189人。複数の疾病を持つ患者がいるため、合計人数は一致しない。</t>
    <phoneticPr fontId="3"/>
  </si>
  <si>
    <t>※生活習慣を起因とする疾病…②⑤⑦</t>
    <rPh sb="1" eb="3">
      <t>セイカツ</t>
    </rPh>
    <rPh sb="3" eb="5">
      <t>シュウカン</t>
    </rPh>
    <rPh sb="6" eb="8">
      <t>キイン</t>
    </rPh>
    <rPh sb="11" eb="13">
      <t>シッペイ</t>
    </rPh>
    <phoneticPr fontId="3"/>
  </si>
  <si>
    <t>⑧起因が特定できない患者2,783人のうち高血圧症が確認できる患者は2,592人、高血圧性心疾患が確認できる患者は15人、痛風が確認できる患者は77人。</t>
    <phoneticPr fontId="3"/>
  </si>
  <si>
    <t>データ化範囲(分析対象)…入院(DPCを含む)、入院外、調剤の電子レセプト。対象診療年月は令和2年4月～令和7年3月診療分(60カ月分)。</t>
    <phoneticPr fontId="3"/>
  </si>
  <si>
    <t>資格確認日…各年度、1日でも資格があれば分析対象としている。</t>
    <rPh sb="6" eb="9">
      <t>カクネンド</t>
    </rPh>
    <phoneticPr fontId="3"/>
  </si>
  <si>
    <t>糖尿病性腎症　
Ⅰ型糖尿病</t>
    <rPh sb="0" eb="4">
      <t>トウニョウビョウセイ</t>
    </rPh>
    <rPh sb="4" eb="5">
      <t>ジン</t>
    </rPh>
    <rPh sb="5" eb="6">
      <t>ショウ</t>
    </rPh>
    <rPh sb="9" eb="10">
      <t>ガタ</t>
    </rPh>
    <rPh sb="10" eb="13">
      <t>トウニョウビョウ</t>
    </rPh>
    <phoneticPr fontId="30"/>
  </si>
  <si>
    <t>糖尿病性腎症　
Ⅱ型糖尿病</t>
    <rPh sb="0" eb="4">
      <t>トウニョウビョウセイ</t>
    </rPh>
    <rPh sb="4" eb="5">
      <t>ジン</t>
    </rPh>
    <rPh sb="5" eb="6">
      <t>ショウ</t>
    </rPh>
    <rPh sb="9" eb="10">
      <t>ガタ</t>
    </rPh>
    <rPh sb="10" eb="13">
      <t>トウニョウビョウ</t>
    </rPh>
    <phoneticPr fontId="30"/>
  </si>
  <si>
    <t>糸球体腎炎　
IgA腎症</t>
    <rPh sb="0" eb="1">
      <t>イト</t>
    </rPh>
    <rPh sb="1" eb="2">
      <t>キュウ</t>
    </rPh>
    <rPh sb="2" eb="3">
      <t>タイ</t>
    </rPh>
    <rPh sb="3" eb="5">
      <t>ジンエン</t>
    </rPh>
    <phoneticPr fontId="30"/>
  </si>
  <si>
    <t>糸球体腎炎　
その他</t>
    <rPh sb="0" eb="1">
      <t>イト</t>
    </rPh>
    <rPh sb="1" eb="2">
      <t>キュウ</t>
    </rPh>
    <rPh sb="2" eb="3">
      <t>タイ</t>
    </rPh>
    <rPh sb="3" eb="5">
      <t>ジンエン</t>
    </rPh>
    <rPh sb="9" eb="10">
      <t>タ</t>
    </rPh>
    <phoneticPr fontId="30"/>
  </si>
  <si>
    <t>腎硬化症　
本態性高血圧</t>
    <rPh sb="0" eb="1">
      <t>ジン</t>
    </rPh>
    <rPh sb="1" eb="4">
      <t>コウカショウ</t>
    </rPh>
    <rPh sb="6" eb="9">
      <t>ホンタイセイ</t>
    </rPh>
    <rPh sb="9" eb="12">
      <t>コウケツアツ</t>
    </rPh>
    <phoneticPr fontId="30"/>
  </si>
  <si>
    <t>腎硬化症　
その他</t>
    <rPh sb="0" eb="1">
      <t>ジン</t>
    </rPh>
    <rPh sb="1" eb="4">
      <t>コウカショウ</t>
    </rPh>
    <rPh sb="8" eb="9">
      <t>タ</t>
    </rPh>
    <phoneticPr fontId="30"/>
  </si>
  <si>
    <t>起因が特定
できない患者</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</si>
</sst>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0_ "/>
    <numFmt numFmtId="178" formatCode="#,##0_ ;[Red]\-#,##0\ "/>
    <numFmt numFmtId="179" formatCode="0.0%"/>
    <numFmt numFmtId="180" formatCode="&quot;合計　&quot;#,###&quot;人&quot;"/>
    <numFmt numFmtId="181" formatCode="#,##0&quot;人&quot;"/>
    <numFmt numFmtId="182" formatCode="&quot;合計　&quot;#,##0&quot;人&quot;"/>
    <numFmt numFmtId="183" formatCode="#,###&quot;人&quot;"/>
    <numFmt numFmtId="184" formatCode="0.00_ ;[Red]\-0.00\ "/>
  </numFmts>
  <fonts count="67">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6"/>
      <name val="ＭＳ Ｐゴシック"/>
      <family val="3"/>
      <charset val="128"/>
    </font>
    <font>
      <sz val="11"/>
      <color theme="1"/>
      <name val="ＭＳ ゴシック"/>
      <family val="3"/>
      <charset val="128"/>
    </font>
    <font>
      <sz val="10"/>
      <color theme="1"/>
      <name val="ＭＳ Ｐ明朝"/>
      <family val="1"/>
      <charset val="128"/>
    </font>
    <font>
      <sz val="11"/>
      <color theme="1"/>
      <name val="ＭＳ Ｐ明朝"/>
      <family val="2"/>
      <charset val="128"/>
    </font>
    <font>
      <u/>
      <sz val="11"/>
      <color theme="10"/>
      <name val="ＭＳ Ｐゴシック"/>
      <family val="2"/>
      <charset val="128"/>
      <scheme val="minor"/>
    </font>
    <font>
      <sz val="14"/>
      <name val="ＭＳ 明朝"/>
      <family val="1"/>
      <charset val="128"/>
    </font>
    <font>
      <sz val="6"/>
      <name val="ＭＳ Ｐゴシック"/>
      <family val="3"/>
      <charset val="128"/>
      <scheme val="minor"/>
    </font>
    <font>
      <sz val="10"/>
      <color theme="1"/>
      <name val="ＭＳ 明朝"/>
      <family val="1"/>
      <charset val="128"/>
    </font>
    <font>
      <sz val="11"/>
      <color theme="1"/>
      <name val="ＭＳ 明朝"/>
      <family val="1"/>
      <charset val="128"/>
    </font>
    <font>
      <sz val="11"/>
      <color rgb="FF006100"/>
      <name val="ＭＳ Ｐゴシック"/>
      <family val="2"/>
      <charset val="128"/>
    </font>
    <font>
      <sz val="11"/>
      <color rgb="FF9C6500"/>
      <name val="ＭＳ Ｐゴシック"/>
      <family val="3"/>
      <charset val="128"/>
      <scheme val="minor"/>
    </font>
    <font>
      <sz val="10"/>
      <name val="ＭＳ 明朝"/>
      <family val="1"/>
      <charset val="128"/>
    </font>
    <font>
      <sz val="9"/>
      <name val="ＭＳ 明朝"/>
      <family val="1"/>
      <charset val="128"/>
    </font>
    <font>
      <sz val="11"/>
      <color rgb="FF000000"/>
      <name val="ＭＳ Ｐゴシック"/>
      <family val="3"/>
      <charset val="128"/>
    </font>
    <font>
      <sz val="10"/>
      <color rgb="FFFF0000"/>
      <name val="ＭＳ 明朝"/>
      <family val="1"/>
      <charset val="128"/>
    </font>
    <font>
      <sz val="9"/>
      <color theme="1"/>
      <name val="ＭＳ 明朝"/>
      <family val="1"/>
      <charset val="128"/>
    </font>
    <font>
      <b/>
      <sz val="9"/>
      <color theme="1"/>
      <name val="ＭＳ 明朝"/>
      <family val="1"/>
      <charset val="128"/>
    </font>
    <font>
      <sz val="8"/>
      <color theme="1"/>
      <name val="ＭＳ 明朝"/>
      <family val="1"/>
      <charset val="128"/>
    </font>
    <font>
      <b/>
      <sz val="10"/>
      <color theme="1"/>
      <name val="ＭＳ 明朝"/>
      <family val="1"/>
      <charset val="128"/>
    </font>
    <font>
      <b/>
      <i/>
      <sz val="9"/>
      <color rgb="FFC00000"/>
      <name val="ＭＳ 明朝"/>
      <family val="1"/>
      <charset val="128"/>
    </font>
    <font>
      <b/>
      <i/>
      <sz val="9"/>
      <color rgb="FFFF0000"/>
      <name val="ＭＳ 明朝"/>
      <family val="1"/>
      <charset val="128"/>
    </font>
    <font>
      <sz val="8"/>
      <color rgb="FFC00000"/>
      <name val="ＭＳ 明朝"/>
      <family val="1"/>
      <charset val="128"/>
    </font>
    <font>
      <sz val="7.5"/>
      <color rgb="FFC00000"/>
      <name val="ＭＳ 明朝"/>
      <family val="1"/>
      <charset val="128"/>
    </font>
    <font>
      <sz val="6"/>
      <color rgb="FF000000"/>
      <name val="ＭＳ 明朝"/>
      <family val="1"/>
      <charset val="128"/>
    </font>
    <font>
      <sz val="6"/>
      <color theme="1"/>
      <name val="ＭＳ 明朝"/>
      <family val="1"/>
      <charset val="128"/>
    </font>
    <font>
      <sz val="6"/>
      <color rgb="FFC00000"/>
      <name val="ＭＳ 明朝"/>
      <family val="1"/>
      <charset val="128"/>
    </font>
    <font>
      <sz val="10"/>
      <color rgb="FF000000"/>
      <name val="ＭＳ 明朝"/>
      <family val="1"/>
      <charset val="128"/>
    </font>
    <font>
      <b/>
      <i/>
      <sz val="12"/>
      <color rgb="FFFF0000"/>
      <name val="ＭＳ 明朝"/>
      <family val="1"/>
      <charset val="128"/>
    </font>
    <font>
      <b/>
      <sz val="11"/>
      <color rgb="FF000000"/>
      <name val="ＭＳ 明朝"/>
      <family val="1"/>
      <charset val="128"/>
    </font>
    <font>
      <b/>
      <i/>
      <sz val="16"/>
      <color rgb="FFFF0000"/>
      <name val="ＭＳ 明朝"/>
      <family val="1"/>
      <charset val="128"/>
    </font>
    <font>
      <b/>
      <sz val="10"/>
      <color rgb="FF000000"/>
      <name val="ＭＳ 明朝"/>
      <family val="1"/>
      <charset val="128"/>
    </font>
    <font>
      <sz val="9"/>
      <color rgb="FFFF0000"/>
      <name val="ＭＳ 明朝"/>
      <family val="1"/>
      <charset val="128"/>
    </font>
    <font>
      <b/>
      <sz val="8"/>
      <color theme="1"/>
      <name val="ＭＳ 明朝"/>
      <family val="1"/>
      <charset val="128"/>
    </font>
    <font>
      <b/>
      <i/>
      <sz val="10"/>
      <color rgb="FFFF0000"/>
      <name val="ＭＳ 明朝"/>
      <family val="1"/>
      <charset val="128"/>
    </font>
    <font>
      <b/>
      <i/>
      <sz val="10"/>
      <color theme="0"/>
      <name val="ＭＳ 明朝"/>
      <family val="1"/>
      <charset val="128"/>
    </font>
    <font>
      <b/>
      <sz val="9"/>
      <name val="ＭＳ 明朝"/>
      <family val="1"/>
      <charset val="128"/>
    </font>
    <font>
      <sz val="7.5"/>
      <color theme="1"/>
      <name val="ＭＳ 明朝"/>
      <family val="1"/>
      <charset val="128"/>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C6EFCE"/>
        <bgColor rgb="FFD9D9D9"/>
      </patternFill>
    </fill>
    <fill>
      <patternFill patternType="solid">
        <fgColor rgb="FFF2F2F2"/>
        <bgColor indexed="64"/>
      </patternFill>
    </fill>
    <fill>
      <patternFill patternType="solid">
        <fgColor rgb="FFCBE0C7"/>
        <bgColor indexed="64"/>
      </patternFill>
    </fill>
  </fills>
  <borders count="68">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double">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double">
        <color indexed="64"/>
      </top>
      <bottom/>
      <diagonal/>
    </border>
  </borders>
  <cellStyleXfs count="1920">
    <xf numFmtId="0" fontId="0" fillId="0" borderId="0">
      <alignment vertical="center"/>
    </xf>
    <xf numFmtId="38" fontId="1" fillId="0" borderId="0" applyFont="0" applyFill="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9" fontId="10"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4" borderId="2"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5" fillId="0" borderId="0" applyFont="0" applyFill="0" applyBorder="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7" fillId="0" borderId="0">
      <alignment vertical="center"/>
    </xf>
    <xf numFmtId="0" fontId="4"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4" fillId="0" borderId="0">
      <alignment vertical="center"/>
    </xf>
    <xf numFmtId="0" fontId="1"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 borderId="0" applyNumberFormat="0" applyBorder="0" applyAlignment="0" applyProtection="0">
      <alignment vertical="center"/>
    </xf>
    <xf numFmtId="0" fontId="2"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5" fillId="3"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2" fillId="0" borderId="0" applyFont="0" applyFill="0" applyBorder="0" applyAlignment="0" applyProtection="0">
      <alignment vertical="center"/>
    </xf>
    <xf numFmtId="38" fontId="33"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12" fillId="0" borderId="0"/>
    <xf numFmtId="38" fontId="10"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0" fontId="34"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1" fillId="0" borderId="0">
      <alignment vertical="center"/>
    </xf>
    <xf numFmtId="0" fontId="33" fillId="0" borderId="0">
      <alignment vertical="center"/>
    </xf>
    <xf numFmtId="0" fontId="35" fillId="0" borderId="0"/>
    <xf numFmtId="0" fontId="28" fillId="7" borderId="0" applyNumberFormat="0" applyBorder="0" applyAlignment="0" applyProtection="0">
      <alignment vertical="center"/>
    </xf>
    <xf numFmtId="0" fontId="12" fillId="0" borderId="0"/>
    <xf numFmtId="38" fontId="1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1" fillId="32" borderId="0" applyNumberFormat="0" applyBorder="0" applyAlignment="0" applyProtection="0">
      <alignment vertical="center"/>
    </xf>
    <xf numFmtId="0" fontId="1" fillId="32" borderId="0" applyNumberFormat="0" applyBorder="0" applyAlignment="0" applyProtection="0">
      <alignment vertical="center"/>
    </xf>
    <xf numFmtId="0" fontId="1" fillId="34" borderId="0" applyNumberFormat="0" applyBorder="0" applyAlignment="0" applyProtection="0">
      <alignment vertical="center"/>
    </xf>
    <xf numFmtId="0" fontId="1" fillId="34" borderId="0" applyNumberFormat="0" applyBorder="0" applyAlignment="0" applyProtection="0">
      <alignment vertical="center"/>
    </xf>
    <xf numFmtId="0" fontId="1" fillId="36" borderId="0" applyNumberFormat="0" applyBorder="0" applyAlignment="0" applyProtection="0">
      <alignment vertical="center"/>
    </xf>
    <xf numFmtId="0" fontId="1" fillId="36" borderId="0" applyNumberFormat="0" applyBorder="0" applyAlignment="0" applyProtection="0">
      <alignment vertical="center"/>
    </xf>
    <xf numFmtId="0" fontId="1" fillId="38" borderId="0" applyNumberFormat="0" applyBorder="0" applyAlignment="0" applyProtection="0">
      <alignment vertical="center"/>
    </xf>
    <xf numFmtId="0" fontId="1" fillId="38" borderId="0" applyNumberFormat="0" applyBorder="0" applyAlignment="0" applyProtection="0">
      <alignment vertical="center"/>
    </xf>
    <xf numFmtId="0" fontId="1" fillId="40" borderId="0" applyNumberFormat="0" applyBorder="0" applyAlignment="0" applyProtection="0">
      <alignment vertical="center"/>
    </xf>
    <xf numFmtId="0" fontId="1" fillId="40"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1" fillId="33" borderId="0" applyNumberFormat="0" applyBorder="0" applyAlignment="0" applyProtection="0">
      <alignment vertical="center"/>
    </xf>
    <xf numFmtId="0" fontId="1" fillId="33" borderId="0" applyNumberFormat="0" applyBorder="0" applyAlignment="0" applyProtection="0">
      <alignment vertical="center"/>
    </xf>
    <xf numFmtId="0" fontId="1" fillId="35" borderId="0" applyNumberFormat="0" applyBorder="0" applyAlignment="0" applyProtection="0">
      <alignment vertical="center"/>
    </xf>
    <xf numFmtId="0" fontId="1" fillId="35" borderId="0" applyNumberFormat="0" applyBorder="0" applyAlignment="0" applyProtection="0">
      <alignment vertical="center"/>
    </xf>
    <xf numFmtId="0" fontId="1" fillId="37" borderId="0" applyNumberFormat="0" applyBorder="0" applyAlignment="0" applyProtection="0">
      <alignment vertical="center"/>
    </xf>
    <xf numFmtId="0" fontId="1" fillId="37" borderId="0" applyNumberFormat="0" applyBorder="0" applyAlignment="0" applyProtection="0">
      <alignment vertical="center"/>
    </xf>
    <xf numFmtId="0" fontId="1" fillId="39"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1" borderId="0" applyNumberFormat="0" applyBorder="0" applyAlignment="0" applyProtection="0">
      <alignment vertical="center"/>
    </xf>
    <xf numFmtId="0" fontId="39" fillId="42" borderId="0" applyBorder="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9" fontId="32" fillId="0" borderId="0" applyFont="0" applyFill="0" applyBorder="0" applyAlignment="0" applyProtection="0">
      <alignment vertical="center"/>
    </xf>
    <xf numFmtId="0" fontId="1" fillId="4" borderId="2" applyNumberFormat="0" applyFont="0" applyAlignment="0" applyProtection="0">
      <alignment vertical="center"/>
    </xf>
    <xf numFmtId="0" fontId="1" fillId="4" borderId="2"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10" fillId="4" borderId="2" applyNumberFormat="0" applyFont="0" applyAlignment="0" applyProtection="0">
      <alignment vertical="center"/>
    </xf>
    <xf numFmtId="0" fontId="5" fillId="25" borderId="9" applyNumberFormat="0" applyFont="0" applyAlignment="0" applyProtection="0">
      <alignment vertical="center"/>
    </xf>
    <xf numFmtId="0" fontId="4" fillId="4" borderId="2" applyNumberFormat="0" applyFont="0" applyAlignment="0" applyProtection="0">
      <alignment vertical="center"/>
    </xf>
    <xf numFmtId="0" fontId="5" fillId="25" borderId="9" applyNumberFormat="0" applyFont="0" applyAlignment="0" applyProtection="0">
      <alignment vertical="center"/>
    </xf>
    <xf numFmtId="0" fontId="5"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 fillId="4" borderId="2" applyNumberFormat="0" applyFont="0" applyAlignment="0" applyProtection="0">
      <alignment vertical="center"/>
    </xf>
    <xf numFmtId="0" fontId="1" fillId="4" borderId="2" applyNumberFormat="0" applyFont="0" applyAlignment="0" applyProtection="0">
      <alignment vertical="center"/>
    </xf>
    <xf numFmtId="0" fontId="1" fillId="4" borderId="2" applyNumberFormat="0" applyFont="0" applyAlignment="0" applyProtection="0">
      <alignment vertical="center"/>
    </xf>
    <xf numFmtId="0" fontId="15" fillId="3"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4" fillId="0" borderId="0" applyFont="0" applyFill="0" applyBorder="0" applyAlignment="0" applyProtection="0"/>
    <xf numFmtId="38" fontId="41"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4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xf numFmtId="38" fontId="32" fillId="0" borderId="0" applyFont="0" applyFill="0" applyBorder="0" applyAlignment="0" applyProtection="0">
      <alignment vertical="center"/>
    </xf>
    <xf numFmtId="38" fontId="33"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42" fillId="0" borderId="0"/>
    <xf numFmtId="0" fontId="31" fillId="0" borderId="0">
      <alignment vertical="center"/>
    </xf>
    <xf numFmtId="0" fontId="43" fillId="0" borderId="0">
      <alignment vertical="center"/>
    </xf>
    <xf numFmtId="0" fontId="10" fillId="0" borderId="0">
      <alignment vertical="center"/>
    </xf>
    <xf numFmtId="0" fontId="1" fillId="0" borderId="0">
      <alignment vertical="center"/>
    </xf>
    <xf numFmtId="0" fontId="12" fillId="0" borderId="0"/>
    <xf numFmtId="0" fontId="12" fillId="0" borderId="0"/>
    <xf numFmtId="0" fontId="12" fillId="0" borderId="0"/>
    <xf numFmtId="0" fontId="10" fillId="0" borderId="0">
      <alignment vertical="center"/>
    </xf>
    <xf numFmtId="0" fontId="4" fillId="0" borderId="0">
      <alignment vertical="center"/>
    </xf>
    <xf numFmtId="0" fontId="4" fillId="0" borderId="0"/>
    <xf numFmtId="0" fontId="10" fillId="0" borderId="0">
      <alignment vertical="center"/>
    </xf>
    <xf numFmtId="0" fontId="27" fillId="0" borderId="0">
      <alignment vertical="center"/>
    </xf>
    <xf numFmtId="0" fontId="5" fillId="0" borderId="0">
      <alignment vertical="center"/>
    </xf>
    <xf numFmtId="0" fontId="12" fillId="0" borderId="0"/>
    <xf numFmtId="0" fontId="4" fillId="0" borderId="0"/>
    <xf numFmtId="0" fontId="27" fillId="0" borderId="0">
      <alignment vertical="center"/>
    </xf>
    <xf numFmtId="0" fontId="4" fillId="0" borderId="0">
      <alignment vertical="center"/>
    </xf>
    <xf numFmtId="0" fontId="10"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2" borderId="0" applyNumberFormat="0" applyBorder="0" applyAlignment="0" applyProtection="0">
      <alignment vertical="center"/>
    </xf>
    <xf numFmtId="0" fontId="28" fillId="7" borderId="0" applyNumberFormat="0" applyBorder="0" applyAlignment="0" applyProtection="0">
      <alignment vertical="center"/>
    </xf>
    <xf numFmtId="9" fontId="1" fillId="0" borderId="0" applyFont="0" applyFill="0" applyBorder="0" applyAlignment="0" applyProtection="0">
      <alignment vertical="center"/>
    </xf>
  </cellStyleXfs>
  <cellXfs count="349">
    <xf numFmtId="0" fontId="0" fillId="0" borderId="0" xfId="0">
      <alignment vertical="center"/>
    </xf>
    <xf numFmtId="0" fontId="37" fillId="0" borderId="0" xfId="0" applyFont="1">
      <alignment vertical="center"/>
    </xf>
    <xf numFmtId="0" fontId="38" fillId="0" borderId="0" xfId="0" applyFont="1">
      <alignment vertical="center"/>
    </xf>
    <xf numFmtId="0" fontId="38" fillId="0" borderId="0" xfId="1135" applyFont="1">
      <alignment vertical="center"/>
    </xf>
    <xf numFmtId="0" fontId="37" fillId="28" borderId="3" xfId="0" applyFont="1" applyFill="1" applyBorder="1" applyAlignment="1">
      <alignment horizontal="center" vertical="center"/>
    </xf>
    <xf numFmtId="0" fontId="45" fillId="0" borderId="0" xfId="1135" applyFont="1">
      <alignment vertical="center"/>
    </xf>
    <xf numFmtId="0" fontId="46" fillId="0" borderId="0" xfId="1135" applyFont="1">
      <alignment vertical="center"/>
    </xf>
    <xf numFmtId="0" fontId="42" fillId="0" borderId="0" xfId="1135" applyFont="1">
      <alignment vertical="center"/>
    </xf>
    <xf numFmtId="0" fontId="38" fillId="0" borderId="0" xfId="1568" applyFont="1">
      <alignment vertical="center"/>
    </xf>
    <xf numFmtId="0" fontId="47" fillId="0" borderId="0" xfId="1135" applyFont="1">
      <alignment vertical="center"/>
    </xf>
    <xf numFmtId="0" fontId="45" fillId="0" borderId="0" xfId="0" applyFont="1">
      <alignment vertical="center"/>
    </xf>
    <xf numFmtId="0" fontId="48" fillId="0" borderId="38" xfId="0" applyFont="1" applyBorder="1" applyAlignment="1">
      <alignment horizontal="left" vertical="center"/>
    </xf>
    <xf numFmtId="0" fontId="46" fillId="0" borderId="39" xfId="0" applyFont="1" applyBorder="1" applyAlignment="1">
      <alignment horizontal="left" vertical="center" wrapText="1"/>
    </xf>
    <xf numFmtId="0" fontId="46" fillId="0" borderId="39" xfId="0" applyFont="1" applyBorder="1" applyAlignment="1">
      <alignment vertical="center" wrapText="1"/>
    </xf>
    <xf numFmtId="0" fontId="45" fillId="0" borderId="39" xfId="0" applyFont="1" applyBorder="1">
      <alignment vertical="center"/>
    </xf>
    <xf numFmtId="0" fontId="45" fillId="0" borderId="40" xfId="0" applyFont="1" applyBorder="1">
      <alignment vertical="center"/>
    </xf>
    <xf numFmtId="0" fontId="48" fillId="0" borderId="0" xfId="0" applyFont="1" applyAlignment="1">
      <alignment horizontal="left" vertical="center"/>
    </xf>
    <xf numFmtId="0" fontId="49" fillId="0" borderId="41" xfId="0" applyFont="1" applyBorder="1">
      <alignment vertical="center"/>
    </xf>
    <xf numFmtId="0" fontId="50" fillId="0" borderId="0" xfId="0" applyFont="1">
      <alignment vertical="center"/>
    </xf>
    <xf numFmtId="0" fontId="50" fillId="0" borderId="43" xfId="0" applyFont="1" applyBorder="1">
      <alignment vertical="center"/>
    </xf>
    <xf numFmtId="0" fontId="45" fillId="0" borderId="41" xfId="0" applyFont="1" applyBorder="1">
      <alignment vertical="center"/>
    </xf>
    <xf numFmtId="0" fontId="45" fillId="0" borderId="43" xfId="0" applyFont="1" applyBorder="1">
      <alignment vertical="center"/>
    </xf>
    <xf numFmtId="0" fontId="53" fillId="0" borderId="0" xfId="0" applyFont="1" applyAlignment="1">
      <alignment vertical="center" wrapText="1" readingOrder="1"/>
    </xf>
    <xf numFmtId="0" fontId="54" fillId="0" borderId="0" xfId="0" applyFont="1">
      <alignment vertical="center"/>
    </xf>
    <xf numFmtId="0" fontId="51" fillId="0" borderId="42" xfId="0" applyFont="1" applyBorder="1" applyAlignment="1">
      <alignment horizontal="center" vertical="center"/>
    </xf>
    <xf numFmtId="0" fontId="55" fillId="0" borderId="0" xfId="0" applyFont="1" applyAlignment="1">
      <alignment vertical="center" wrapText="1" readingOrder="1"/>
    </xf>
    <xf numFmtId="0" fontId="56" fillId="0" borderId="0" xfId="0" applyFont="1" applyAlignment="1">
      <alignment vertical="center" wrapText="1" readingOrder="1"/>
    </xf>
    <xf numFmtId="180" fontId="57" fillId="0" borderId="0" xfId="0" applyNumberFormat="1" applyFont="1" applyAlignment="1">
      <alignment vertical="center" wrapText="1" readingOrder="1"/>
    </xf>
    <xf numFmtId="180" fontId="57" fillId="0" borderId="43" xfId="0" applyNumberFormat="1" applyFont="1" applyBorder="1" applyAlignment="1">
      <alignment vertical="center" wrapText="1" readingOrder="1"/>
    </xf>
    <xf numFmtId="0" fontId="49" fillId="0" borderId="45" xfId="0" applyFont="1" applyBorder="1">
      <alignment vertical="center"/>
    </xf>
    <xf numFmtId="0" fontId="49" fillId="0" borderId="46" xfId="0" applyFont="1" applyBorder="1">
      <alignment vertical="center"/>
    </xf>
    <xf numFmtId="0" fontId="45" fillId="0" borderId="46" xfId="0" applyFont="1" applyBorder="1">
      <alignment vertical="center"/>
    </xf>
    <xf numFmtId="0" fontId="45" fillId="0" borderId="47" xfId="0" applyFont="1" applyBorder="1">
      <alignment vertical="center"/>
    </xf>
    <xf numFmtId="0" fontId="49" fillId="0" borderId="0" xfId="0" applyFont="1">
      <alignment vertical="center"/>
    </xf>
    <xf numFmtId="0" fontId="61" fillId="0" borderId="0" xfId="0" applyFont="1">
      <alignment vertical="center"/>
    </xf>
    <xf numFmtId="0" fontId="47" fillId="0" borderId="0" xfId="0" applyFont="1">
      <alignment vertical="center"/>
    </xf>
    <xf numFmtId="0" fontId="51" fillId="0" borderId="0" xfId="0" applyFont="1">
      <alignment vertical="center"/>
    </xf>
    <xf numFmtId="0" fontId="52" fillId="0" borderId="0" xfId="0" applyFont="1">
      <alignment vertical="center"/>
    </xf>
    <xf numFmtId="0" fontId="47" fillId="0" borderId="0" xfId="0" applyFont="1" applyAlignment="1">
      <alignment vertical="center" wrapText="1"/>
    </xf>
    <xf numFmtId="0" fontId="45" fillId="0" borderId="45" xfId="0" applyFont="1" applyBorder="1">
      <alignment vertical="center"/>
    </xf>
    <xf numFmtId="181" fontId="64" fillId="0" borderId="0" xfId="0" applyNumberFormat="1" applyFont="1" applyAlignment="1">
      <alignment vertical="center" wrapText="1" readingOrder="1"/>
    </xf>
    <xf numFmtId="0" fontId="49" fillId="0" borderId="39" xfId="0" applyFont="1" applyBorder="1">
      <alignment vertical="center"/>
    </xf>
    <xf numFmtId="0" fontId="48" fillId="0" borderId="41" xfId="0" applyFont="1" applyBorder="1" applyAlignment="1">
      <alignment horizontal="left" vertical="center"/>
    </xf>
    <xf numFmtId="0" fontId="46" fillId="0" borderId="0" xfId="0" applyFont="1" applyAlignment="1">
      <alignment horizontal="left" vertical="center" wrapText="1"/>
    </xf>
    <xf numFmtId="0" fontId="46" fillId="0" borderId="0" xfId="0" applyFont="1" applyAlignment="1">
      <alignment vertical="center" wrapText="1"/>
    </xf>
    <xf numFmtId="183" fontId="63" fillId="0" borderId="0" xfId="0" applyNumberFormat="1" applyFont="1" applyAlignment="1">
      <alignment vertical="center" wrapText="1" readingOrder="1"/>
    </xf>
    <xf numFmtId="0" fontId="62" fillId="0" borderId="45" xfId="0" applyFont="1" applyBorder="1">
      <alignment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8" fillId="27" borderId="0" xfId="0" applyFont="1" applyFill="1">
      <alignment vertical="center"/>
    </xf>
    <xf numFmtId="0" fontId="46" fillId="0" borderId="0" xfId="0" applyFont="1">
      <alignment vertical="center"/>
    </xf>
    <xf numFmtId="0" fontId="45" fillId="28" borderId="18" xfId="0" applyFont="1" applyFill="1" applyBorder="1" applyAlignment="1">
      <alignment horizontal="center" vertical="center" wrapText="1"/>
    </xf>
    <xf numFmtId="0" fontId="37" fillId="0" borderId="4" xfId="0" applyFont="1" applyBorder="1" applyAlignment="1">
      <alignment horizontal="center" vertical="center"/>
    </xf>
    <xf numFmtId="0" fontId="45" fillId="28" borderId="3" xfId="0" applyFont="1" applyFill="1" applyBorder="1" applyAlignment="1">
      <alignment horizontal="center" vertical="center" wrapText="1"/>
    </xf>
    <xf numFmtId="177" fontId="37" fillId="0" borderId="0" xfId="0" applyNumberFormat="1" applyFont="1">
      <alignment vertical="center"/>
    </xf>
    <xf numFmtId="0" fontId="37" fillId="0" borderId="34" xfId="0" applyFont="1" applyBorder="1" applyAlignment="1">
      <alignment horizontal="center" vertical="center"/>
    </xf>
    <xf numFmtId="179" fontId="37" fillId="0" borderId="35" xfId="705" applyNumberFormat="1" applyFont="1" applyFill="1" applyBorder="1" applyAlignment="1">
      <alignment horizontal="right" vertical="center"/>
    </xf>
    <xf numFmtId="0" fontId="37" fillId="0" borderId="32" xfId="0" applyFont="1" applyBorder="1" applyAlignment="1">
      <alignment horizontal="center" vertical="center"/>
    </xf>
    <xf numFmtId="179" fontId="37" fillId="0" borderId="33" xfId="705" applyNumberFormat="1" applyFont="1" applyFill="1" applyBorder="1" applyAlignment="1">
      <alignment horizontal="right" vertical="center"/>
    </xf>
    <xf numFmtId="0" fontId="37" fillId="0" borderId="36" xfId="0" applyFont="1" applyBorder="1" applyAlignment="1">
      <alignment horizontal="center" vertical="center"/>
    </xf>
    <xf numFmtId="179" fontId="37" fillId="0" borderId="37" xfId="705" applyNumberFormat="1" applyFont="1" applyFill="1" applyBorder="1" applyAlignment="1">
      <alignment horizontal="right" vertical="center"/>
    </xf>
    <xf numFmtId="0" fontId="37" fillId="0" borderId="19" xfId="0" applyFont="1" applyBorder="1" applyAlignment="1">
      <alignment horizontal="centerContinuous" vertical="center"/>
    </xf>
    <xf numFmtId="0" fontId="37" fillId="0" borderId="18" xfId="0" applyFont="1" applyBorder="1" applyAlignment="1">
      <alignment horizontal="centerContinuous" vertical="center"/>
    </xf>
    <xf numFmtId="0" fontId="37" fillId="0" borderId="3" xfId="0" applyFont="1" applyBorder="1" applyAlignment="1">
      <alignment horizontal="right" vertical="center"/>
    </xf>
    <xf numFmtId="0" fontId="37" fillId="0" borderId="4" xfId="0" applyFont="1" applyBorder="1" applyAlignment="1">
      <alignment horizontal="right" vertical="center"/>
    </xf>
    <xf numFmtId="179" fontId="37" fillId="0" borderId="52" xfId="705" applyNumberFormat="1" applyFont="1" applyFill="1" applyBorder="1" applyAlignment="1">
      <alignment horizontal="right" vertical="center"/>
    </xf>
    <xf numFmtId="179" fontId="37" fillId="0" borderId="56" xfId="705" applyNumberFormat="1" applyFont="1" applyFill="1" applyBorder="1" applyAlignment="1">
      <alignment horizontal="right" vertical="center"/>
    </xf>
    <xf numFmtId="0" fontId="37" fillId="0" borderId="21" xfId="0" applyFont="1" applyBorder="1" applyAlignment="1">
      <alignment horizontal="right" vertical="center"/>
    </xf>
    <xf numFmtId="0" fontId="37" fillId="0" borderId="0" xfId="1580" applyFont="1" applyAlignment="1">
      <alignment vertical="center"/>
    </xf>
    <xf numFmtId="179" fontId="37" fillId="0" borderId="18" xfId="0" applyNumberFormat="1" applyFont="1" applyBorder="1" applyAlignment="1">
      <alignment horizontal="right" vertical="center"/>
    </xf>
    <xf numFmtId="178" fontId="37" fillId="0" borderId="4" xfId="0" applyNumberFormat="1" applyFont="1" applyBorder="1" applyAlignment="1">
      <alignment horizontal="right" vertical="center" shrinkToFit="1"/>
    </xf>
    <xf numFmtId="178" fontId="37" fillId="0" borderId="3" xfId="0" applyNumberFormat="1" applyFont="1" applyBorder="1" applyAlignment="1">
      <alignment horizontal="right" vertical="center"/>
    </xf>
    <xf numFmtId="179" fontId="37" fillId="0" borderId="57" xfId="705" applyNumberFormat="1" applyFont="1" applyFill="1" applyBorder="1" applyAlignment="1">
      <alignment horizontal="right" vertical="center"/>
    </xf>
    <xf numFmtId="179" fontId="37" fillId="0" borderId="58" xfId="705" applyNumberFormat="1" applyFont="1" applyFill="1" applyBorder="1" applyAlignment="1">
      <alignment horizontal="right" vertical="center"/>
    </xf>
    <xf numFmtId="179" fontId="37" fillId="0" borderId="59" xfId="705" applyNumberFormat="1" applyFont="1" applyFill="1" applyBorder="1" applyAlignment="1">
      <alignment horizontal="right" vertical="center"/>
    </xf>
    <xf numFmtId="179" fontId="37" fillId="0" borderId="3" xfId="1919" applyNumberFormat="1" applyFont="1" applyFill="1" applyBorder="1" applyAlignment="1">
      <alignment horizontal="right" vertical="center"/>
    </xf>
    <xf numFmtId="179" fontId="37" fillId="0" borderId="58" xfId="1919" applyNumberFormat="1" applyFont="1" applyFill="1" applyBorder="1" applyAlignment="1">
      <alignment horizontal="right" vertical="center"/>
    </xf>
    <xf numFmtId="179" fontId="37" fillId="0" borderId="59" xfId="1919" applyNumberFormat="1" applyFont="1" applyFill="1" applyBorder="1" applyAlignment="1">
      <alignment horizontal="right" vertical="center"/>
    </xf>
    <xf numFmtId="0" fontId="37" fillId="0" borderId="0" xfId="0" applyFont="1" applyAlignment="1">
      <alignment horizontal="right" vertical="center"/>
    </xf>
    <xf numFmtId="0" fontId="37" fillId="0" borderId="3" xfId="1387" applyFont="1" applyBorder="1">
      <alignment vertical="center"/>
    </xf>
    <xf numFmtId="0" fontId="41" fillId="0" borderId="3" xfId="1148" applyFont="1" applyBorder="1" applyAlignment="1" applyProtection="1">
      <alignment vertical="center"/>
      <protection locked="0"/>
    </xf>
    <xf numFmtId="38" fontId="37" fillId="0" borderId="0" xfId="0" applyNumberFormat="1" applyFont="1" applyAlignment="1">
      <alignment horizontal="right" vertical="center"/>
    </xf>
    <xf numFmtId="179" fontId="37" fillId="0" borderId="33" xfId="1919" applyNumberFormat="1" applyFont="1" applyFill="1" applyBorder="1" applyAlignment="1">
      <alignment horizontal="right" vertical="center"/>
    </xf>
    <xf numFmtId="179" fontId="37" fillId="0" borderId="37" xfId="1919" applyNumberFormat="1" applyFont="1" applyFill="1" applyBorder="1" applyAlignment="1">
      <alignment horizontal="right" vertical="center"/>
    </xf>
    <xf numFmtId="179" fontId="37" fillId="0" borderId="4" xfId="1919" applyNumberFormat="1" applyFont="1" applyFill="1" applyBorder="1" applyAlignment="1">
      <alignment horizontal="right" vertical="center"/>
    </xf>
    <xf numFmtId="179" fontId="37" fillId="0" borderId="21" xfId="1919" applyNumberFormat="1" applyFont="1" applyFill="1" applyBorder="1" applyAlignment="1">
      <alignment horizontal="right" vertical="center"/>
    </xf>
    <xf numFmtId="179" fontId="37" fillId="0" borderId="61" xfId="1919" applyNumberFormat="1" applyFont="1" applyFill="1" applyBorder="1" applyAlignment="1">
      <alignment horizontal="right" vertical="center"/>
    </xf>
    <xf numFmtId="179" fontId="37" fillId="0" borderId="20" xfId="1919" applyNumberFormat="1" applyFont="1" applyFill="1" applyBorder="1" applyAlignment="1">
      <alignment horizontal="right" vertical="center"/>
    </xf>
    <xf numFmtId="179" fontId="37" fillId="0" borderId="62" xfId="705" applyNumberFormat="1" applyFont="1" applyFill="1" applyBorder="1" applyAlignment="1">
      <alignment horizontal="right" vertical="center"/>
    </xf>
    <xf numFmtId="179" fontId="37" fillId="0" borderId="56" xfId="1919" applyNumberFormat="1" applyFont="1" applyFill="1" applyBorder="1" applyAlignment="1">
      <alignment horizontal="right" vertical="center"/>
    </xf>
    <xf numFmtId="0" fontId="41" fillId="0" borderId="4" xfId="1148" applyFont="1" applyBorder="1" applyAlignment="1" applyProtection="1">
      <alignment vertical="center"/>
      <protection locked="0"/>
    </xf>
    <xf numFmtId="178" fontId="41" fillId="0" borderId="7" xfId="1" applyNumberFormat="1" applyFont="1" applyFill="1" applyBorder="1" applyAlignment="1">
      <alignment horizontal="right" vertical="center" shrinkToFit="1"/>
    </xf>
    <xf numFmtId="178" fontId="37" fillId="0" borderId="34" xfId="1135" applyNumberFormat="1" applyFont="1" applyBorder="1" applyAlignment="1">
      <alignment horizontal="right" vertical="center"/>
    </xf>
    <xf numFmtId="178" fontId="37" fillId="0" borderId="32" xfId="1135" applyNumberFormat="1" applyFont="1" applyBorder="1" applyAlignment="1">
      <alignment horizontal="right" vertical="center"/>
    </xf>
    <xf numFmtId="178" fontId="37" fillId="0" borderId="36" xfId="1135" applyNumberFormat="1" applyFont="1" applyBorder="1" applyAlignment="1">
      <alignment horizontal="right" vertical="center"/>
    </xf>
    <xf numFmtId="178" fontId="37" fillId="0" borderId="55" xfId="1135" applyNumberFormat="1" applyFont="1" applyBorder="1" applyAlignment="1">
      <alignment horizontal="right" vertical="center"/>
    </xf>
    <xf numFmtId="178" fontId="41" fillId="0" borderId="7" xfId="1581" applyNumberFormat="1" applyFont="1" applyFill="1" applyBorder="1" applyAlignment="1">
      <alignment horizontal="right" vertical="center"/>
    </xf>
    <xf numFmtId="178" fontId="37" fillId="0" borderId="3" xfId="1580" applyNumberFormat="1" applyFont="1" applyBorder="1" applyAlignment="1">
      <alignment horizontal="right" vertical="center"/>
    </xf>
    <xf numFmtId="0" fontId="37" fillId="0" borderId="3" xfId="0" applyFont="1" applyBorder="1" applyAlignment="1">
      <alignment horizontal="center" vertical="center" wrapText="1"/>
    </xf>
    <xf numFmtId="178" fontId="37" fillId="0" borderId="3" xfId="0" applyNumberFormat="1" applyFont="1" applyBorder="1" applyAlignment="1">
      <alignment horizontal="right" vertical="center" shrinkToFit="1"/>
    </xf>
    <xf numFmtId="0" fontId="37" fillId="0" borderId="3" xfId="0" applyFont="1" applyBorder="1">
      <alignment vertical="center"/>
    </xf>
    <xf numFmtId="0" fontId="37" fillId="0" borderId="25" xfId="0" applyFont="1" applyBorder="1" applyAlignment="1">
      <alignment horizontal="centerContinuous" vertical="center"/>
    </xf>
    <xf numFmtId="0" fontId="37" fillId="0" borderId="22" xfId="0" applyFont="1" applyBorder="1" applyAlignment="1">
      <alignment horizontal="centerContinuous" vertical="center"/>
    </xf>
    <xf numFmtId="0" fontId="37" fillId="0" borderId="51" xfId="0" applyFont="1" applyBorder="1" applyAlignment="1">
      <alignment horizontal="center" vertical="center"/>
    </xf>
    <xf numFmtId="0" fontId="37" fillId="0" borderId="55" xfId="0" applyFont="1" applyBorder="1" applyAlignment="1">
      <alignment horizontal="center" vertical="center"/>
    </xf>
    <xf numFmtId="0" fontId="37" fillId="0" borderId="28" xfId="0" applyFont="1" applyBorder="1" applyAlignment="1">
      <alignment horizontal="centerContinuous" vertical="center"/>
    </xf>
    <xf numFmtId="0" fontId="37" fillId="0" borderId="23" xfId="0" applyFont="1" applyBorder="1" applyAlignment="1">
      <alignment horizontal="centerContinuous" vertical="center"/>
    </xf>
    <xf numFmtId="0" fontId="38" fillId="0" borderId="0" xfId="1580" applyFont="1" applyAlignment="1">
      <alignment vertical="center"/>
    </xf>
    <xf numFmtId="0" fontId="37" fillId="0" borderId="0" xfId="1580" applyFont="1" applyAlignment="1">
      <alignment horizontal="center" vertical="center"/>
    </xf>
    <xf numFmtId="0" fontId="45" fillId="43" borderId="3" xfId="0" applyFont="1" applyFill="1" applyBorder="1" applyAlignment="1">
      <alignment horizontal="center" vertical="center" wrapText="1"/>
    </xf>
    <xf numFmtId="0" fontId="45" fillId="43" borderId="3" xfId="0" applyFont="1" applyFill="1" applyBorder="1" applyAlignment="1">
      <alignment horizontal="center" vertical="center"/>
    </xf>
    <xf numFmtId="0" fontId="37" fillId="43" borderId="3" xfId="0" applyFont="1" applyFill="1" applyBorder="1" applyAlignment="1">
      <alignment horizontal="center" vertical="center"/>
    </xf>
    <xf numFmtId="0" fontId="37" fillId="28" borderId="19" xfId="0" applyFont="1" applyFill="1" applyBorder="1" applyAlignment="1">
      <alignment horizontal="center" vertical="center"/>
    </xf>
    <xf numFmtId="0" fontId="47" fillId="28" borderId="18" xfId="0" applyFont="1" applyFill="1" applyBorder="1" applyAlignment="1">
      <alignment horizontal="center" vertical="center" wrapText="1"/>
    </xf>
    <xf numFmtId="10" fontId="37" fillId="0" borderId="3" xfId="0" applyNumberFormat="1" applyFont="1" applyBorder="1" applyAlignment="1">
      <alignment horizontal="right" vertical="center"/>
    </xf>
    <xf numFmtId="10" fontId="37" fillId="0" borderId="4" xfId="0" applyNumberFormat="1" applyFont="1" applyBorder="1" applyAlignment="1">
      <alignment horizontal="right" vertical="center" shrinkToFit="1"/>
    </xf>
    <xf numFmtId="179" fontId="37" fillId="0" borderId="32" xfId="705" applyNumberFormat="1" applyFont="1" applyFill="1" applyBorder="1" applyAlignment="1">
      <alignment horizontal="right" vertical="center"/>
    </xf>
    <xf numFmtId="179" fontId="37" fillId="0" borderId="36" xfId="705" applyNumberFormat="1" applyFont="1" applyFill="1" applyBorder="1" applyAlignment="1">
      <alignment horizontal="right" vertical="center"/>
    </xf>
    <xf numFmtId="179" fontId="37" fillId="0" borderId="34" xfId="705" applyNumberFormat="1" applyFont="1" applyFill="1" applyBorder="1" applyAlignment="1">
      <alignment horizontal="right" vertical="center"/>
    </xf>
    <xf numFmtId="0" fontId="42" fillId="0" borderId="0" xfId="0" applyFont="1">
      <alignment vertical="center"/>
    </xf>
    <xf numFmtId="0" fontId="65" fillId="0" borderId="0" xfId="0" applyFont="1">
      <alignment vertical="center"/>
    </xf>
    <xf numFmtId="0" fontId="37" fillId="28" borderId="49" xfId="0" applyFont="1" applyFill="1" applyBorder="1" applyAlignment="1">
      <alignment horizontal="center" vertical="center" wrapText="1"/>
    </xf>
    <xf numFmtId="0" fontId="45" fillId="43" borderId="21" xfId="0" applyFont="1" applyFill="1" applyBorder="1" applyAlignment="1">
      <alignment horizontal="center" vertical="center" wrapText="1"/>
    </xf>
    <xf numFmtId="10" fontId="37" fillId="0" borderId="3" xfId="1581" applyNumberFormat="1" applyFont="1" applyFill="1" applyBorder="1" applyAlignment="1">
      <alignment horizontal="right" vertical="center"/>
    </xf>
    <xf numFmtId="10" fontId="41" fillId="0" borderId="7" xfId="1581" applyNumberFormat="1" applyFont="1" applyFill="1" applyBorder="1" applyAlignment="1">
      <alignment horizontal="right" vertical="center"/>
    </xf>
    <xf numFmtId="10" fontId="37" fillId="0" borderId="4" xfId="1581" applyNumberFormat="1" applyFont="1" applyFill="1" applyBorder="1" applyAlignment="1">
      <alignment horizontal="right" vertical="center"/>
    </xf>
    <xf numFmtId="10" fontId="37" fillId="0" borderId="3" xfId="1580" applyNumberFormat="1" applyFont="1" applyBorder="1" applyAlignment="1">
      <alignment horizontal="right" vertical="center"/>
    </xf>
    <xf numFmtId="0" fontId="45" fillId="0" borderId="0" xfId="2" applyFont="1" applyAlignment="1">
      <alignment vertical="center"/>
    </xf>
    <xf numFmtId="0" fontId="37" fillId="0" borderId="34" xfId="0" applyFont="1" applyBorder="1" applyAlignment="1">
      <alignment horizontal="left" vertical="center"/>
    </xf>
    <xf numFmtId="0" fontId="37" fillId="0" borderId="32" xfId="0" applyFont="1" applyBorder="1" applyAlignment="1">
      <alignment horizontal="left" vertical="center"/>
    </xf>
    <xf numFmtId="0" fontId="37" fillId="0" borderId="36" xfId="0" applyFont="1" applyBorder="1" applyAlignment="1">
      <alignment horizontal="left" vertical="center"/>
    </xf>
    <xf numFmtId="0" fontId="37" fillId="0" borderId="51" xfId="0" applyFont="1" applyBorder="1" applyAlignment="1">
      <alignment horizontal="left" vertical="center"/>
    </xf>
    <xf numFmtId="0" fontId="37" fillId="0" borderId="55" xfId="0" applyFont="1" applyBorder="1" applyAlignment="1">
      <alignment horizontal="left" vertical="center"/>
    </xf>
    <xf numFmtId="178" fontId="37" fillId="0" borderId="3" xfId="1581" applyNumberFormat="1" applyFont="1" applyFill="1" applyBorder="1" applyAlignment="1">
      <alignment horizontal="right" vertical="center"/>
    </xf>
    <xf numFmtId="178" fontId="37" fillId="0" borderId="0" xfId="1135" applyNumberFormat="1" applyFont="1">
      <alignment vertical="center"/>
    </xf>
    <xf numFmtId="179" fontId="37" fillId="0" borderId="0" xfId="1919" applyNumberFormat="1" applyFont="1">
      <alignment vertical="center"/>
    </xf>
    <xf numFmtId="0" fontId="37" fillId="0" borderId="0" xfId="1135" applyFont="1" applyAlignment="1">
      <alignment vertical="center" wrapText="1"/>
    </xf>
    <xf numFmtId="0" fontId="37" fillId="0" borderId="0" xfId="1568" applyFont="1">
      <alignment vertical="center"/>
    </xf>
    <xf numFmtId="10" fontId="37" fillId="0" borderId="0" xfId="0" applyNumberFormat="1" applyFont="1" applyAlignment="1">
      <alignment horizontal="right" vertical="center" shrinkToFit="1"/>
    </xf>
    <xf numFmtId="0" fontId="37" fillId="0" borderId="0" xfId="0" applyFont="1" applyAlignment="1">
      <alignment horizontal="center" vertical="center"/>
    </xf>
    <xf numFmtId="0" fontId="47" fillId="0" borderId="0" xfId="0" applyFont="1" applyAlignment="1">
      <alignment horizontal="center" vertical="center" wrapText="1"/>
    </xf>
    <xf numFmtId="184" fontId="37" fillId="0" borderId="3" xfId="0" applyNumberFormat="1" applyFont="1" applyBorder="1" applyAlignment="1">
      <alignment horizontal="right" vertical="center"/>
    </xf>
    <xf numFmtId="10" fontId="37" fillId="0" borderId="0" xfId="1581" applyNumberFormat="1" applyFont="1" applyFill="1" applyBorder="1" applyAlignment="1">
      <alignment horizontal="right" vertical="center"/>
    </xf>
    <xf numFmtId="10" fontId="41" fillId="0" borderId="0" xfId="1581" applyNumberFormat="1" applyFont="1" applyFill="1" applyBorder="1" applyAlignment="1">
      <alignment horizontal="right" vertical="center"/>
    </xf>
    <xf numFmtId="0" fontId="45" fillId="0" borderId="0" xfId="0" applyFont="1" applyAlignment="1">
      <alignment horizontal="center" vertical="center" wrapText="1"/>
    </xf>
    <xf numFmtId="0" fontId="45" fillId="0" borderId="3" xfId="0" applyFont="1" applyBorder="1" applyAlignment="1">
      <alignment horizontal="center" vertical="center" wrapText="1"/>
    </xf>
    <xf numFmtId="179" fontId="37" fillId="0" borderId="7" xfId="1551" applyNumberFormat="1" applyFont="1" applyFill="1" applyBorder="1" applyAlignment="1">
      <alignment horizontal="right" vertical="center"/>
    </xf>
    <xf numFmtId="178" fontId="37" fillId="0" borderId="28" xfId="1551" applyNumberFormat="1" applyFont="1" applyFill="1" applyBorder="1" applyAlignment="1">
      <alignment horizontal="right" vertical="center"/>
    </xf>
    <xf numFmtId="179" fontId="37" fillId="0" borderId="44" xfId="705" applyNumberFormat="1" applyFont="1" applyFill="1" applyBorder="1" applyAlignment="1">
      <alignment horizontal="right" vertical="center"/>
    </xf>
    <xf numFmtId="179" fontId="37" fillId="0" borderId="65" xfId="705" applyNumberFormat="1" applyFont="1" applyFill="1" applyBorder="1" applyAlignment="1">
      <alignment horizontal="right" vertical="center"/>
    </xf>
    <xf numFmtId="178" fontId="37" fillId="0" borderId="24" xfId="1135" applyNumberFormat="1" applyFont="1" applyBorder="1" applyAlignment="1">
      <alignment horizontal="right" vertical="center"/>
    </xf>
    <xf numFmtId="0" fontId="37" fillId="0" borderId="24" xfId="1135" applyFont="1" applyBorder="1" applyAlignment="1">
      <alignment horizontal="left" vertical="center" shrinkToFit="1"/>
    </xf>
    <xf numFmtId="0" fontId="37" fillId="0" borderId="24" xfId="1135" applyFont="1" applyBorder="1" applyAlignment="1">
      <alignment horizontal="center" vertical="center"/>
    </xf>
    <xf numFmtId="178" fontId="37" fillId="0" borderId="4" xfId="1135" applyNumberFormat="1" applyFont="1" applyBorder="1" applyAlignment="1">
      <alignment horizontal="right" vertical="center"/>
    </xf>
    <xf numFmtId="0" fontId="37" fillId="0" borderId="3" xfId="1135" applyFont="1" applyBorder="1" applyAlignment="1">
      <alignment horizontal="left" vertical="center" shrinkToFit="1"/>
    </xf>
    <xf numFmtId="0" fontId="37" fillId="0" borderId="3" xfId="1135" applyFont="1" applyBorder="1" applyAlignment="1">
      <alignment horizontal="center" vertical="center"/>
    </xf>
    <xf numFmtId="0" fontId="37" fillId="0" borderId="4" xfId="1135" applyFont="1" applyBorder="1" applyAlignment="1">
      <alignment horizontal="left" vertical="center" shrinkToFit="1"/>
    </xf>
    <xf numFmtId="0" fontId="37" fillId="0" borderId="4" xfId="1135" applyFont="1" applyBorder="1" applyAlignment="1">
      <alignment horizontal="center" vertical="center" wrapText="1"/>
    </xf>
    <xf numFmtId="178" fontId="37" fillId="0" borderId="0" xfId="1135" applyNumberFormat="1" applyFont="1" applyAlignment="1">
      <alignment horizontal="right" vertical="center"/>
    </xf>
    <xf numFmtId="0" fontId="37" fillId="28" borderId="3" xfId="1568" applyFont="1" applyFill="1" applyBorder="1" applyAlignment="1">
      <alignment horizontal="center" vertical="center"/>
    </xf>
    <xf numFmtId="0" fontId="41" fillId="28" borderId="19" xfId="1568" applyFont="1" applyFill="1" applyBorder="1" applyAlignment="1">
      <alignment horizontal="center" vertical="center"/>
    </xf>
    <xf numFmtId="0" fontId="41" fillId="28" borderId="3" xfId="1568" applyFont="1" applyFill="1" applyBorder="1" applyAlignment="1">
      <alignment horizontal="center" vertical="center"/>
    </xf>
    <xf numFmtId="0" fontId="37" fillId="28" borderId="18" xfId="0" applyFont="1" applyFill="1" applyBorder="1" applyAlignment="1">
      <alignment horizontal="center" vertical="center" wrapText="1"/>
    </xf>
    <xf numFmtId="0" fontId="37" fillId="28" borderId="3" xfId="1568" applyFont="1" applyFill="1" applyBorder="1" applyAlignment="1">
      <alignment horizontal="center" vertical="center" wrapText="1"/>
    </xf>
    <xf numFmtId="0" fontId="37" fillId="0" borderId="19" xfId="1568" applyFont="1" applyBorder="1" applyAlignment="1">
      <alignment horizontal="left" vertical="center" shrinkToFit="1"/>
    </xf>
    <xf numFmtId="179" fontId="37" fillId="0" borderId="3" xfId="1919" applyNumberFormat="1" applyFont="1" applyBorder="1" applyAlignment="1">
      <alignment horizontal="right" vertical="center"/>
    </xf>
    <xf numFmtId="0" fontId="37" fillId="0" borderId="29" xfId="1568" applyFont="1" applyBorder="1" applyAlignment="1">
      <alignment horizontal="left" vertical="center" shrinkToFit="1"/>
    </xf>
    <xf numFmtId="179" fontId="37" fillId="0" borderId="4" xfId="1919" applyNumberFormat="1" applyFont="1" applyBorder="1" applyAlignment="1">
      <alignment horizontal="right" vertical="center"/>
    </xf>
    <xf numFmtId="0" fontId="37" fillId="0" borderId="5" xfId="1568" applyFont="1" applyBorder="1" applyAlignment="1">
      <alignment horizontal="center" vertical="center" shrinkToFit="1"/>
    </xf>
    <xf numFmtId="179" fontId="37" fillId="0" borderId="6" xfId="1568" applyNumberFormat="1" applyFont="1" applyBorder="1" applyAlignment="1">
      <alignment horizontal="right" vertical="center" shrinkToFit="1"/>
    </xf>
    <xf numFmtId="179" fontId="37" fillId="0" borderId="7" xfId="1919" applyNumberFormat="1" applyFont="1" applyBorder="1" applyAlignment="1">
      <alignment horizontal="right" vertical="center"/>
    </xf>
    <xf numFmtId="0" fontId="37" fillId="0" borderId="19" xfId="0" applyFont="1" applyBorder="1" applyAlignment="1">
      <alignment horizontal="center" vertical="center" wrapText="1"/>
    </xf>
    <xf numFmtId="0" fontId="37" fillId="0" borderId="0" xfId="1135" applyFont="1">
      <alignment vertical="center"/>
    </xf>
    <xf numFmtId="179" fontId="37" fillId="0" borderId="66" xfId="1919" applyNumberFormat="1" applyFont="1" applyFill="1" applyBorder="1" applyAlignment="1">
      <alignment horizontal="right" vertical="center"/>
    </xf>
    <xf numFmtId="179" fontId="37" fillId="0" borderId="66" xfId="0" applyNumberFormat="1" applyFont="1" applyBorder="1" applyAlignment="1">
      <alignment horizontal="right" vertical="center"/>
    </xf>
    <xf numFmtId="179" fontId="37" fillId="0" borderId="55" xfId="705" applyNumberFormat="1" applyFont="1" applyFill="1" applyBorder="1" applyAlignment="1">
      <alignment horizontal="right" vertical="center"/>
    </xf>
    <xf numFmtId="179" fontId="37" fillId="0" borderId="27" xfId="705" applyNumberFormat="1" applyFont="1" applyFill="1" applyBorder="1" applyAlignment="1">
      <alignment horizontal="right" vertical="center"/>
    </xf>
    <xf numFmtId="179" fontId="37" fillId="0" borderId="3" xfId="705" applyNumberFormat="1" applyFont="1" applyFill="1" applyBorder="1" applyAlignment="1">
      <alignment horizontal="right" vertical="center"/>
    </xf>
    <xf numFmtId="179" fontId="37" fillId="0" borderId="4" xfId="705" applyNumberFormat="1" applyFont="1" applyFill="1" applyBorder="1" applyAlignment="1">
      <alignment horizontal="right" vertical="center"/>
    </xf>
    <xf numFmtId="179" fontId="37" fillId="0" borderId="20" xfId="705" applyNumberFormat="1" applyFont="1" applyFill="1" applyBorder="1" applyAlignment="1">
      <alignment horizontal="right" vertical="center"/>
    </xf>
    <xf numFmtId="0" fontId="38" fillId="0" borderId="44" xfId="0" applyFont="1" applyBorder="1">
      <alignment vertical="center"/>
    </xf>
    <xf numFmtId="0" fontId="37" fillId="0" borderId="3" xfId="1580" applyFont="1" applyBorder="1" applyAlignment="1">
      <alignment horizontal="center" vertical="center"/>
    </xf>
    <xf numFmtId="0" fontId="45" fillId="0" borderId="18" xfId="0" applyFont="1" applyBorder="1" applyAlignment="1">
      <alignment horizontal="center" vertical="center" wrapText="1"/>
    </xf>
    <xf numFmtId="0" fontId="47" fillId="0" borderId="18" xfId="0" applyFont="1" applyBorder="1" applyAlignment="1">
      <alignment horizontal="center" vertical="center" wrapText="1"/>
    </xf>
    <xf numFmtId="0" fontId="45" fillId="0" borderId="21" xfId="0" applyFont="1" applyBorder="1" applyAlignment="1">
      <alignment horizontal="center" vertical="center" wrapText="1"/>
    </xf>
    <xf numFmtId="178" fontId="37" fillId="0" borderId="21" xfId="0" applyNumberFormat="1" applyFont="1" applyBorder="1" applyAlignment="1">
      <alignment horizontal="right" vertical="center" shrinkToFit="1"/>
    </xf>
    <xf numFmtId="10" fontId="37" fillId="0" borderId="21" xfId="0" applyNumberFormat="1" applyFont="1" applyBorder="1" applyAlignment="1">
      <alignment horizontal="right" vertical="center" shrinkToFit="1"/>
    </xf>
    <xf numFmtId="10" fontId="37" fillId="0" borderId="3" xfId="0" applyNumberFormat="1" applyFont="1" applyBorder="1" applyAlignment="1">
      <alignment horizontal="right" vertical="center" shrinkToFit="1"/>
    </xf>
    <xf numFmtId="178" fontId="41" fillId="0" borderId="21" xfId="1581" applyNumberFormat="1" applyFont="1" applyFill="1" applyBorder="1" applyAlignment="1">
      <alignment horizontal="right" vertical="center"/>
    </xf>
    <xf numFmtId="10" fontId="41" fillId="0" borderId="21" xfId="1581" applyNumberFormat="1" applyFont="1" applyFill="1" applyBorder="1" applyAlignment="1">
      <alignment horizontal="right" vertical="center"/>
    </xf>
    <xf numFmtId="0" fontId="37" fillId="0" borderId="21" xfId="0" applyFont="1" applyBorder="1" applyAlignment="1">
      <alignment horizontal="center" vertical="center"/>
    </xf>
    <xf numFmtId="178" fontId="37" fillId="0" borderId="4" xfId="0" applyNumberFormat="1" applyFont="1" applyBorder="1" applyAlignment="1">
      <alignment horizontal="right" vertical="center"/>
    </xf>
    <xf numFmtId="0" fontId="37" fillId="0" borderId="4" xfId="1580" applyFont="1" applyBorder="1" applyAlignment="1">
      <alignment horizontal="center" vertical="center"/>
    </xf>
    <xf numFmtId="178" fontId="37" fillId="0" borderId="3" xfId="1" applyNumberFormat="1" applyFont="1" applyFill="1" applyBorder="1" applyAlignment="1">
      <alignment horizontal="right" vertical="center" shrinkToFit="1"/>
    </xf>
    <xf numFmtId="178" fontId="37" fillId="0" borderId="21" xfId="1" applyNumberFormat="1" applyFont="1" applyFill="1" applyBorder="1" applyAlignment="1">
      <alignment horizontal="right" vertical="center" shrinkToFit="1"/>
    </xf>
    <xf numFmtId="178" fontId="37" fillId="0" borderId="4" xfId="1" applyNumberFormat="1" applyFont="1" applyFill="1" applyBorder="1" applyAlignment="1">
      <alignment horizontal="right" vertical="center" shrinkToFit="1"/>
    </xf>
    <xf numFmtId="178" fontId="37" fillId="0" borderId="4" xfId="1581" applyNumberFormat="1" applyFont="1" applyFill="1" applyBorder="1" applyAlignment="1">
      <alignment horizontal="right" vertical="center"/>
    </xf>
    <xf numFmtId="178" fontId="37" fillId="0" borderId="21" xfId="0" applyNumberFormat="1" applyFont="1" applyBorder="1" applyAlignment="1">
      <alignment horizontal="right" vertical="center"/>
    </xf>
    <xf numFmtId="178" fontId="37" fillId="0" borderId="7" xfId="0" applyNumberFormat="1" applyFont="1" applyBorder="1" applyAlignment="1">
      <alignment horizontal="right" vertical="center" shrinkToFit="1"/>
    </xf>
    <xf numFmtId="10" fontId="37" fillId="0" borderId="7" xfId="0" applyNumberFormat="1" applyFont="1" applyBorder="1" applyAlignment="1">
      <alignment horizontal="right" vertical="center" shrinkToFit="1"/>
    </xf>
    <xf numFmtId="20" fontId="38" fillId="0" borderId="0" xfId="0" applyNumberFormat="1" applyFont="1">
      <alignment vertical="center"/>
    </xf>
    <xf numFmtId="0" fontId="38" fillId="0" borderId="3" xfId="0" applyFont="1" applyBorder="1">
      <alignment vertical="center"/>
    </xf>
    <xf numFmtId="0" fontId="38" fillId="0" borderId="3" xfId="0" applyFont="1" applyBorder="1" applyAlignment="1">
      <alignment horizontal="center" vertical="center"/>
    </xf>
    <xf numFmtId="178" fontId="38" fillId="0" borderId="3" xfId="0" applyNumberFormat="1" applyFont="1" applyBorder="1">
      <alignment vertical="center"/>
    </xf>
    <xf numFmtId="10" fontId="38" fillId="0" borderId="3" xfId="1919" applyNumberFormat="1" applyFont="1" applyBorder="1">
      <alignment vertical="center"/>
    </xf>
    <xf numFmtId="10" fontId="37" fillId="0" borderId="0" xfId="1919" applyNumberFormat="1" applyFont="1">
      <alignment vertical="center"/>
    </xf>
    <xf numFmtId="178" fontId="37" fillId="0" borderId="34" xfId="1135" applyNumberFormat="1" applyFont="1" applyFill="1" applyBorder="1" applyAlignment="1">
      <alignment horizontal="right" vertical="center"/>
    </xf>
    <xf numFmtId="178" fontId="37" fillId="0" borderId="32" xfId="1135" applyNumberFormat="1" applyFont="1" applyFill="1" applyBorder="1" applyAlignment="1">
      <alignment horizontal="right" vertical="center"/>
    </xf>
    <xf numFmtId="178" fontId="37" fillId="0" borderId="36" xfId="1135" applyNumberFormat="1" applyFont="1" applyFill="1" applyBorder="1" applyAlignment="1">
      <alignment horizontal="right" vertical="center"/>
    </xf>
    <xf numFmtId="178" fontId="37" fillId="0" borderId="3" xfId="0" applyNumberFormat="1" applyFont="1" applyFill="1" applyBorder="1" applyAlignment="1">
      <alignment horizontal="right" vertical="center"/>
    </xf>
    <xf numFmtId="0" fontId="37" fillId="0" borderId="3" xfId="0" applyFont="1" applyFill="1" applyBorder="1" applyAlignment="1">
      <alignment horizontal="right" vertical="center"/>
    </xf>
    <xf numFmtId="178" fontId="37" fillId="0" borderId="55" xfId="1135" applyNumberFormat="1" applyFont="1" applyFill="1" applyBorder="1" applyAlignment="1">
      <alignment horizontal="right" vertical="center"/>
    </xf>
    <xf numFmtId="178" fontId="37" fillId="0" borderId="4" xfId="0" applyNumberFormat="1" applyFont="1" applyFill="1" applyBorder="1" applyAlignment="1">
      <alignment horizontal="right" vertical="center"/>
    </xf>
    <xf numFmtId="0" fontId="37" fillId="0" borderId="4" xfId="0" applyFont="1" applyFill="1" applyBorder="1" applyAlignment="1">
      <alignment horizontal="right" vertical="center"/>
    </xf>
    <xf numFmtId="178" fontId="37" fillId="0" borderId="51" xfId="1135" applyNumberFormat="1" applyFont="1" applyFill="1" applyBorder="1" applyAlignment="1">
      <alignment horizontal="right" vertical="center"/>
    </xf>
    <xf numFmtId="178" fontId="37" fillId="0" borderId="4" xfId="0" applyNumberFormat="1" applyFont="1" applyFill="1" applyBorder="1" applyAlignment="1">
      <alignment horizontal="right" vertical="center" shrinkToFit="1"/>
    </xf>
    <xf numFmtId="178" fontId="37" fillId="0" borderId="7" xfId="0" applyNumberFormat="1" applyFont="1" applyFill="1" applyBorder="1" applyAlignment="1">
      <alignment horizontal="right" vertical="center" shrinkToFit="1"/>
    </xf>
    <xf numFmtId="178" fontId="37" fillId="0" borderId="21" xfId="0" applyNumberFormat="1" applyFont="1" applyFill="1" applyBorder="1" applyAlignment="1">
      <alignment horizontal="right" vertical="center"/>
    </xf>
    <xf numFmtId="178" fontId="37" fillId="0" borderId="3" xfId="0" applyNumberFormat="1" applyFont="1" applyFill="1" applyBorder="1" applyAlignment="1">
      <alignment horizontal="right" vertical="center"/>
    </xf>
    <xf numFmtId="178" fontId="37" fillId="0" borderId="19" xfId="0" applyNumberFormat="1" applyFont="1" applyFill="1" applyBorder="1" applyAlignment="1">
      <alignment horizontal="right" vertical="center"/>
    </xf>
    <xf numFmtId="178" fontId="37" fillId="0" borderId="49" xfId="0" applyNumberFormat="1" applyFont="1" applyFill="1" applyBorder="1" applyAlignment="1">
      <alignment horizontal="right" vertical="center" shrinkToFit="1"/>
    </xf>
    <xf numFmtId="178" fontId="37" fillId="0" borderId="49" xfId="1" applyNumberFormat="1" applyFont="1" applyFill="1" applyBorder="1" applyAlignment="1">
      <alignment horizontal="right" vertical="center" shrinkToFit="1"/>
    </xf>
    <xf numFmtId="178" fontId="37" fillId="0" borderId="5" xfId="0" applyNumberFormat="1" applyFont="1" applyFill="1" applyBorder="1" applyAlignment="1">
      <alignment horizontal="right" vertical="center"/>
    </xf>
    <xf numFmtId="178" fontId="37" fillId="0" borderId="50" xfId="0" applyNumberFormat="1" applyFont="1" applyFill="1" applyBorder="1" applyAlignment="1">
      <alignment horizontal="right" vertical="center"/>
    </xf>
    <xf numFmtId="10" fontId="37" fillId="0" borderId="3" xfId="1919" applyNumberFormat="1" applyFont="1" applyFill="1" applyBorder="1" applyAlignment="1">
      <alignment horizontal="right" vertical="center"/>
    </xf>
    <xf numFmtId="10" fontId="37" fillId="0" borderId="4" xfId="1919" applyNumberFormat="1" applyFont="1" applyFill="1" applyBorder="1" applyAlignment="1">
      <alignment horizontal="right" vertical="center"/>
    </xf>
    <xf numFmtId="10" fontId="37" fillId="0" borderId="7" xfId="1919" applyNumberFormat="1" applyFont="1" applyFill="1" applyBorder="1" applyAlignment="1">
      <alignment horizontal="right" vertical="center"/>
    </xf>
    <xf numFmtId="10" fontId="37" fillId="0" borderId="7" xfId="0" applyNumberFormat="1" applyFont="1" applyFill="1" applyBorder="1" applyAlignment="1">
      <alignment horizontal="right" vertical="center" shrinkToFit="1"/>
    </xf>
    <xf numFmtId="178" fontId="37" fillId="0" borderId="3" xfId="1568" applyNumberFormat="1" applyFont="1" applyFill="1" applyBorder="1" applyAlignment="1">
      <alignment horizontal="right" vertical="center"/>
    </xf>
    <xf numFmtId="178" fontId="37" fillId="0" borderId="4" xfId="1568" applyNumberFormat="1" applyFont="1" applyFill="1" applyBorder="1" applyAlignment="1">
      <alignment horizontal="right" vertical="center" shrinkToFit="1"/>
    </xf>
    <xf numFmtId="178" fontId="37" fillId="0" borderId="7" xfId="1568" applyNumberFormat="1" applyFont="1" applyFill="1" applyBorder="1" applyAlignment="1">
      <alignment horizontal="right" vertical="center" shrinkToFit="1"/>
    </xf>
    <xf numFmtId="179" fontId="37" fillId="0" borderId="22" xfId="1568" applyNumberFormat="1" applyFont="1" applyFill="1" applyBorder="1" applyAlignment="1">
      <alignment horizontal="right" vertical="center" shrinkToFit="1"/>
    </xf>
    <xf numFmtId="179" fontId="37" fillId="0" borderId="67" xfId="705" applyNumberFormat="1" applyFont="1" applyFill="1" applyBorder="1" applyAlignment="1">
      <alignment horizontal="right" vertical="center"/>
    </xf>
    <xf numFmtId="0" fontId="47" fillId="0" borderId="3" xfId="0" applyFont="1" applyBorder="1" applyAlignment="1">
      <alignment horizontal="center" vertical="center" wrapText="1"/>
    </xf>
    <xf numFmtId="0" fontId="54" fillId="0" borderId="3" xfId="0" applyFont="1" applyBorder="1" applyAlignment="1">
      <alignment horizontal="center" vertical="center" wrapText="1"/>
    </xf>
    <xf numFmtId="0" fontId="37" fillId="28" borderId="19" xfId="0" applyFont="1" applyFill="1" applyBorder="1" applyAlignment="1">
      <alignment horizontal="center" vertical="center"/>
    </xf>
    <xf numFmtId="0" fontId="37" fillId="28" borderId="17" xfId="0" applyFont="1" applyFill="1" applyBorder="1" applyAlignment="1">
      <alignment horizontal="center" vertical="center"/>
    </xf>
    <xf numFmtId="0" fontId="37" fillId="28" borderId="18" xfId="0" applyFont="1" applyFill="1" applyBorder="1" applyAlignment="1">
      <alignment horizontal="center" vertical="center"/>
    </xf>
    <xf numFmtId="0" fontId="37" fillId="0" borderId="7" xfId="0" applyFont="1" applyBorder="1" applyAlignment="1">
      <alignment horizontal="center" vertical="center" shrinkToFit="1"/>
    </xf>
    <xf numFmtId="0" fontId="37" fillId="28" borderId="3" xfId="0" applyFont="1" applyFill="1" applyBorder="1" applyAlignment="1">
      <alignment horizontal="left" vertical="center"/>
    </xf>
    <xf numFmtId="0" fontId="37" fillId="28" borderId="3" xfId="0" applyFont="1" applyFill="1" applyBorder="1" applyAlignment="1">
      <alignment horizontal="center" vertical="center" shrinkToFit="1"/>
    </xf>
    <xf numFmtId="0" fontId="37" fillId="0" borderId="21" xfId="0" applyFont="1" applyBorder="1" applyAlignment="1">
      <alignment horizontal="center" vertical="center" shrinkToFit="1"/>
    </xf>
    <xf numFmtId="0" fontId="37" fillId="0" borderId="3"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9"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7" fillId="0" borderId="3" xfId="0" applyFont="1" applyBorder="1" applyAlignment="1">
      <alignment horizontal="left" vertical="center"/>
    </xf>
    <xf numFmtId="0" fontId="37" fillId="0" borderId="3" xfId="0" applyFont="1" applyBorder="1" applyAlignment="1">
      <alignment horizontal="center" vertical="center" shrinkToFit="1"/>
    </xf>
    <xf numFmtId="0" fontId="37" fillId="28" borderId="19" xfId="1135" applyFont="1" applyFill="1" applyBorder="1" applyAlignment="1">
      <alignment horizontal="center" vertical="center" wrapText="1"/>
    </xf>
    <xf numFmtId="0" fontId="37" fillId="28" borderId="19" xfId="1135" applyFont="1" applyFill="1" applyBorder="1" applyAlignment="1">
      <alignment horizontal="center" vertical="center"/>
    </xf>
    <xf numFmtId="0" fontId="45" fillId="28" borderId="4" xfId="1135" applyFont="1" applyFill="1" applyBorder="1" applyAlignment="1">
      <alignment horizontal="center" vertical="center" wrapText="1"/>
    </xf>
    <xf numFmtId="0" fontId="45" fillId="28" borderId="20" xfId="1135" applyFont="1" applyFill="1" applyBorder="1" applyAlignment="1">
      <alignment horizontal="center" vertical="center" wrapText="1"/>
    </xf>
    <xf numFmtId="0" fontId="45" fillId="28" borderId="21" xfId="1135" applyFont="1" applyFill="1" applyBorder="1" applyAlignment="1">
      <alignment horizontal="center" vertical="center" wrapText="1"/>
    </xf>
    <xf numFmtId="0" fontId="37" fillId="28" borderId="3" xfId="1135" applyFont="1" applyFill="1" applyBorder="1" applyAlignment="1">
      <alignment horizontal="center" vertical="center"/>
    </xf>
    <xf numFmtId="178" fontId="37" fillId="0" borderId="3" xfId="1135" applyNumberFormat="1" applyFont="1" applyFill="1" applyBorder="1" applyAlignment="1">
      <alignment horizontal="right" vertical="center"/>
    </xf>
    <xf numFmtId="0" fontId="37" fillId="28" borderId="25" xfId="1135" applyFont="1" applyFill="1" applyBorder="1" applyAlignment="1">
      <alignment horizontal="center" vertical="center"/>
    </xf>
    <xf numFmtId="0" fontId="37" fillId="28" borderId="22" xfId="1135" applyFont="1" applyFill="1" applyBorder="1" applyAlignment="1">
      <alignment horizontal="center" vertical="center"/>
    </xf>
    <xf numFmtId="0" fontId="37" fillId="28" borderId="26" xfId="1135" applyFont="1" applyFill="1" applyBorder="1" applyAlignment="1">
      <alignment horizontal="center" vertical="center"/>
    </xf>
    <xf numFmtId="0" fontId="37" fillId="28" borderId="27" xfId="1135" applyFont="1" applyFill="1" applyBorder="1" applyAlignment="1">
      <alignment horizontal="center" vertical="center"/>
    </xf>
    <xf numFmtId="0" fontId="37" fillId="28" borderId="28" xfId="1135" applyFont="1" applyFill="1" applyBorder="1" applyAlignment="1">
      <alignment horizontal="center" vertical="center"/>
    </xf>
    <xf numFmtId="0" fontId="37" fillId="28" borderId="23" xfId="1135" applyFont="1" applyFill="1" applyBorder="1" applyAlignment="1">
      <alignment horizontal="center" vertical="center"/>
    </xf>
    <xf numFmtId="0" fontId="37" fillId="28" borderId="3" xfId="1135" applyFont="1" applyFill="1" applyBorder="1" applyAlignment="1">
      <alignment horizontal="center" vertical="center" wrapText="1"/>
    </xf>
    <xf numFmtId="0" fontId="37" fillId="0" borderId="25" xfId="1135" applyFont="1" applyBorder="1" applyAlignment="1">
      <alignment horizontal="center" vertical="center"/>
    </xf>
    <xf numFmtId="0" fontId="37" fillId="0" borderId="22" xfId="1135" applyFont="1" applyBorder="1" applyAlignment="1">
      <alignment horizontal="center" vertical="center"/>
    </xf>
    <xf numFmtId="0" fontId="37" fillId="0" borderId="5" xfId="1135" applyFont="1" applyBorder="1" applyAlignment="1">
      <alignment horizontal="center" vertical="center"/>
    </xf>
    <xf numFmtId="0" fontId="37" fillId="0" borderId="6" xfId="1135" applyFont="1" applyBorder="1" applyAlignment="1">
      <alignment horizontal="center" vertical="center"/>
    </xf>
    <xf numFmtId="0" fontId="37" fillId="0" borderId="64" xfId="1135" applyFont="1" applyBorder="1" applyAlignment="1">
      <alignment horizontal="center" vertical="center"/>
    </xf>
    <xf numFmtId="0" fontId="37" fillId="0" borderId="31" xfId="1135" applyFont="1" applyBorder="1" applyAlignment="1">
      <alignment horizontal="center" vertical="center"/>
    </xf>
    <xf numFmtId="0" fontId="37" fillId="0" borderId="63" xfId="1135" applyFont="1" applyBorder="1" applyAlignment="1">
      <alignment horizontal="center" vertical="center"/>
    </xf>
    <xf numFmtId="0" fontId="37" fillId="0" borderId="19" xfId="1135" applyFont="1" applyBorder="1" applyAlignment="1">
      <alignment horizontal="center" vertical="center"/>
    </xf>
    <xf numFmtId="0" fontId="37" fillId="0" borderId="18" xfId="1135" applyFont="1" applyBorder="1" applyAlignment="1">
      <alignment horizontal="center" vertical="center"/>
    </xf>
    <xf numFmtId="0" fontId="37" fillId="0" borderId="29" xfId="1135" applyFont="1" applyBorder="1" applyAlignment="1">
      <alignment horizontal="center" vertical="center"/>
    </xf>
    <xf numFmtId="0" fontId="37" fillId="0" borderId="30" xfId="1135" applyFont="1" applyBorder="1" applyAlignment="1">
      <alignment horizontal="center" vertical="center"/>
    </xf>
    <xf numFmtId="0" fontId="37" fillId="0" borderId="24" xfId="1135" applyFont="1" applyBorder="1" applyAlignment="1">
      <alignment horizontal="center" vertical="center"/>
    </xf>
    <xf numFmtId="0" fontId="37" fillId="43" borderId="19" xfId="0" applyFont="1" applyFill="1" applyBorder="1" applyAlignment="1">
      <alignment horizontal="center" vertical="center"/>
    </xf>
    <xf numFmtId="0" fontId="37" fillId="43" borderId="17" xfId="0" applyFont="1" applyFill="1" applyBorder="1" applyAlignment="1">
      <alignment horizontal="center" vertical="center"/>
    </xf>
    <xf numFmtId="0" fontId="37" fillId="43" borderId="18" xfId="0" applyFont="1" applyFill="1" applyBorder="1" applyAlignment="1">
      <alignment horizontal="center" vertical="center"/>
    </xf>
    <xf numFmtId="0" fontId="37" fillId="0" borderId="4" xfId="0" applyFont="1" applyBorder="1" applyAlignment="1">
      <alignment horizontal="center"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4" xfId="0" applyFont="1" applyBorder="1" applyAlignment="1">
      <alignment vertical="center" shrinkToFit="1"/>
    </xf>
    <xf numFmtId="0" fontId="37" fillId="0" borderId="20" xfId="0" applyFont="1" applyBorder="1" applyAlignment="1">
      <alignment vertical="center" shrinkToFit="1"/>
    </xf>
    <xf numFmtId="0" fontId="37" fillId="0" borderId="21" xfId="0" applyFont="1" applyBorder="1" applyAlignment="1">
      <alignment vertical="center" shrinkToFit="1"/>
    </xf>
    <xf numFmtId="178" fontId="37" fillId="0" borderId="4" xfId="0" applyNumberFormat="1" applyFont="1" applyBorder="1" applyAlignment="1">
      <alignment horizontal="right" vertical="center"/>
    </xf>
    <xf numFmtId="178" fontId="37" fillId="44" borderId="20" xfId="0" applyNumberFormat="1" applyFont="1" applyFill="1" applyBorder="1" applyAlignment="1">
      <alignment horizontal="right" vertical="center"/>
    </xf>
    <xf numFmtId="178" fontId="37" fillId="44" borderId="21" xfId="0" applyNumberFormat="1" applyFont="1" applyFill="1" applyBorder="1" applyAlignment="1">
      <alignment horizontal="right" vertical="center"/>
    </xf>
    <xf numFmtId="0" fontId="37" fillId="43" borderId="3" xfId="0" applyFont="1" applyFill="1" applyBorder="1" applyAlignment="1">
      <alignment horizontal="center" vertical="center"/>
    </xf>
    <xf numFmtId="0" fontId="37" fillId="43" borderId="25" xfId="0" applyFont="1" applyFill="1" applyBorder="1" applyAlignment="1">
      <alignment horizontal="center" vertical="center"/>
    </xf>
    <xf numFmtId="0" fontId="37" fillId="43" borderId="22" xfId="0" applyFont="1" applyFill="1" applyBorder="1" applyAlignment="1">
      <alignment horizontal="center" vertical="center"/>
    </xf>
    <xf numFmtId="0" fontId="37" fillId="43" borderId="28" xfId="0" applyFont="1" applyFill="1" applyBorder="1" applyAlignment="1">
      <alignment horizontal="center" vertical="center"/>
    </xf>
    <xf numFmtId="0" fontId="37" fillId="43" borderId="23" xfId="0" applyFont="1" applyFill="1" applyBorder="1" applyAlignment="1">
      <alignment horizontal="center" vertical="center"/>
    </xf>
    <xf numFmtId="178" fontId="37" fillId="0" borderId="20" xfId="0" applyNumberFormat="1" applyFont="1" applyBorder="1" applyAlignment="1">
      <alignment horizontal="right" vertical="center"/>
    </xf>
    <xf numFmtId="178" fontId="37" fillId="0" borderId="60" xfId="0" applyNumberFormat="1" applyFont="1" applyBorder="1" applyAlignment="1">
      <alignment horizontal="right" vertical="center"/>
    </xf>
    <xf numFmtId="178" fontId="37" fillId="0" borderId="21" xfId="0" applyNumberFormat="1" applyFont="1" applyBorder="1" applyAlignment="1">
      <alignment horizontal="right" vertical="center"/>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3" xfId="0" applyFont="1" applyBorder="1" applyAlignment="1">
      <alignment horizontal="center" vertical="center"/>
    </xf>
    <xf numFmtId="0" fontId="37" fillId="0" borderId="7"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lignment vertical="center"/>
    </xf>
    <xf numFmtId="0" fontId="37" fillId="0" borderId="20" xfId="0" applyFont="1" applyBorder="1">
      <alignment vertical="center"/>
    </xf>
    <xf numFmtId="0" fontId="37" fillId="0" borderId="21" xfId="0" applyFont="1" applyBorder="1">
      <alignment vertical="center"/>
    </xf>
    <xf numFmtId="0" fontId="38" fillId="43" borderId="3" xfId="0" applyFont="1" applyFill="1" applyBorder="1" applyAlignment="1">
      <alignment horizontal="center" vertical="center"/>
    </xf>
    <xf numFmtId="0" fontId="47" fillId="0" borderId="42" xfId="0" applyFont="1" applyBorder="1" applyAlignment="1">
      <alignment horizontal="center" vertical="center"/>
    </xf>
    <xf numFmtId="0" fontId="51" fillId="0" borderId="42" xfId="0" applyFont="1" applyBorder="1" applyAlignment="1">
      <alignment horizontal="center" vertical="center"/>
    </xf>
    <xf numFmtId="0" fontId="52" fillId="0" borderId="42" xfId="0" applyFont="1" applyBorder="1" applyAlignment="1">
      <alignment horizontal="center" vertical="center"/>
    </xf>
    <xf numFmtId="0" fontId="47" fillId="0" borderId="42" xfId="0" applyFont="1" applyBorder="1" applyAlignment="1">
      <alignment horizontal="left" vertical="center" wrapText="1"/>
    </xf>
    <xf numFmtId="0" fontId="44" fillId="0" borderId="0" xfId="0" applyFont="1" applyAlignment="1">
      <alignment horizontal="left" vertical="center" wrapText="1"/>
    </xf>
    <xf numFmtId="181" fontId="63" fillId="0" borderId="0" xfId="0" applyNumberFormat="1" applyFont="1" applyAlignment="1">
      <alignment horizontal="right" vertical="center" wrapText="1" readingOrder="1"/>
    </xf>
    <xf numFmtId="181" fontId="63" fillId="0" borderId="0" xfId="0" applyNumberFormat="1" applyFont="1" applyAlignment="1">
      <alignment horizontal="right" vertical="center" shrinkToFit="1" readingOrder="1"/>
    </xf>
    <xf numFmtId="0" fontId="66" fillId="0" borderId="42" xfId="0" applyFont="1" applyBorder="1" applyAlignment="1">
      <alignment horizontal="left" vertical="center" wrapText="1"/>
    </xf>
    <xf numFmtId="0" fontId="58" fillId="0" borderId="3" xfId="0" applyFont="1" applyBorder="1" applyAlignment="1">
      <alignment horizontal="center" vertical="center" wrapText="1" readingOrder="1"/>
    </xf>
    <xf numFmtId="181" fontId="59" fillId="0" borderId="25" xfId="0" applyNumberFormat="1" applyFont="1" applyBorder="1" applyAlignment="1">
      <alignment horizontal="right" vertical="center" shrinkToFit="1" readingOrder="1"/>
    </xf>
    <xf numFmtId="181" fontId="59" fillId="0" borderId="44" xfId="0" applyNumberFormat="1" applyFont="1" applyBorder="1" applyAlignment="1">
      <alignment horizontal="right" vertical="center" shrinkToFit="1" readingOrder="1"/>
    </xf>
    <xf numFmtId="181" fontId="59" fillId="0" borderId="22" xfId="0" applyNumberFormat="1" applyFont="1" applyBorder="1" applyAlignment="1">
      <alignment horizontal="right" vertical="center" shrinkToFit="1" readingOrder="1"/>
    </xf>
    <xf numFmtId="181" fontId="59" fillId="0" borderId="26" xfId="0" applyNumberFormat="1" applyFont="1" applyBorder="1" applyAlignment="1">
      <alignment horizontal="right" vertical="center" shrinkToFit="1" readingOrder="1"/>
    </xf>
    <xf numFmtId="181" fontId="59" fillId="0" borderId="0" xfId="0" applyNumberFormat="1" applyFont="1" applyAlignment="1">
      <alignment horizontal="right" vertical="center" shrinkToFit="1" readingOrder="1"/>
    </xf>
    <xf numFmtId="181" fontId="59" fillId="0" borderId="27" xfId="0" applyNumberFormat="1" applyFont="1" applyBorder="1" applyAlignment="1">
      <alignment horizontal="right" vertical="center" shrinkToFit="1" readingOrder="1"/>
    </xf>
    <xf numFmtId="181" fontId="59" fillId="0" borderId="28" xfId="0" applyNumberFormat="1" applyFont="1" applyBorder="1" applyAlignment="1">
      <alignment horizontal="right" vertical="center" shrinkToFit="1" readingOrder="1"/>
    </xf>
    <xf numFmtId="181" fontId="59" fillId="0" borderId="48" xfId="0" applyNumberFormat="1" applyFont="1" applyBorder="1" applyAlignment="1">
      <alignment horizontal="right" vertical="center" shrinkToFit="1" readingOrder="1"/>
    </xf>
    <xf numFmtId="181" fontId="59" fillId="0" borderId="23" xfId="0" applyNumberFormat="1" applyFont="1" applyBorder="1" applyAlignment="1">
      <alignment horizontal="right" vertical="center" shrinkToFit="1" readingOrder="1"/>
    </xf>
    <xf numFmtId="0" fontId="60" fillId="0" borderId="3" xfId="0" applyFont="1" applyBorder="1" applyAlignment="1">
      <alignment horizontal="center" vertical="center" wrapText="1" readingOrder="1"/>
    </xf>
    <xf numFmtId="182" fontId="57" fillId="0" borderId="19" xfId="0" applyNumberFormat="1" applyFont="1" applyBorder="1" applyAlignment="1">
      <alignment horizontal="right" vertical="center" shrinkToFit="1" readingOrder="1"/>
    </xf>
    <xf numFmtId="182" fontId="57" fillId="0" borderId="17" xfId="0" applyNumberFormat="1" applyFont="1" applyBorder="1" applyAlignment="1">
      <alignment horizontal="right" vertical="center" shrinkToFit="1" readingOrder="1"/>
    </xf>
    <xf numFmtId="182" fontId="57" fillId="0" borderId="18" xfId="0" applyNumberFormat="1" applyFont="1" applyBorder="1" applyAlignment="1">
      <alignment horizontal="right" vertical="center" shrinkToFit="1" readingOrder="1"/>
    </xf>
    <xf numFmtId="0" fontId="61" fillId="0" borderId="0" xfId="0" applyFont="1" applyAlignment="1">
      <alignment horizontal="right" vertical="center" shrinkToFit="1"/>
    </xf>
    <xf numFmtId="0" fontId="47" fillId="0" borderId="0" xfId="0" applyFont="1" applyAlignment="1">
      <alignment horizontal="center" vertical="center"/>
    </xf>
    <xf numFmtId="0" fontId="37" fillId="0" borderId="5" xfId="1580" applyFont="1" applyBorder="1" applyAlignment="1">
      <alignment horizontal="center" vertical="center"/>
    </xf>
    <xf numFmtId="0" fontId="37" fillId="0" borderId="6" xfId="1580" applyFont="1" applyBorder="1" applyAlignment="1">
      <alignment horizontal="center" vertical="center"/>
    </xf>
    <xf numFmtId="0" fontId="37" fillId="43" borderId="3" xfId="1580" applyFont="1" applyFill="1" applyBorder="1" applyAlignment="1">
      <alignment horizontal="center" vertical="center"/>
    </xf>
    <xf numFmtId="0" fontId="41" fillId="43" borderId="3" xfId="0" applyFont="1" applyFill="1" applyBorder="1" applyAlignment="1">
      <alignment horizontal="center" vertical="center" wrapText="1"/>
    </xf>
    <xf numFmtId="0" fontId="41" fillId="43" borderId="3" xfId="0" applyFont="1" applyFill="1" applyBorder="1" applyAlignment="1">
      <alignment horizontal="center" vertical="center"/>
    </xf>
    <xf numFmtId="0" fontId="37" fillId="43" borderId="4" xfId="0" applyFont="1" applyFill="1" applyBorder="1" applyAlignment="1">
      <alignment horizontal="center" vertical="center"/>
    </xf>
    <xf numFmtId="0" fontId="37" fillId="43" borderId="4" xfId="0" applyFont="1" applyFill="1" applyBorder="1" applyAlignment="1">
      <alignment horizontal="center" vertical="center" wrapText="1"/>
    </xf>
    <xf numFmtId="0" fontId="37" fillId="43" borderId="21" xfId="0" applyFont="1" applyFill="1" applyBorder="1" applyAlignment="1">
      <alignment horizontal="center" vertical="center" wrapText="1"/>
    </xf>
    <xf numFmtId="0" fontId="45" fillId="43" borderId="4" xfId="0" applyFont="1" applyFill="1" applyBorder="1" applyAlignment="1">
      <alignment horizontal="center" vertical="center" wrapText="1"/>
    </xf>
    <xf numFmtId="0" fontId="45" fillId="43" borderId="21" xfId="0" applyFont="1" applyFill="1" applyBorder="1" applyAlignment="1">
      <alignment horizontal="center" vertical="center" wrapText="1"/>
    </xf>
    <xf numFmtId="0" fontId="37" fillId="0" borderId="4" xfId="1580" applyFont="1" applyBorder="1" applyAlignment="1">
      <alignment horizontal="center" vertical="center"/>
    </xf>
    <xf numFmtId="0" fontId="37" fillId="0" borderId="21" xfId="1580" applyFont="1" applyBorder="1" applyAlignment="1">
      <alignment horizontal="center" vertical="center"/>
    </xf>
    <xf numFmtId="0" fontId="37" fillId="0" borderId="3" xfId="1580" applyFont="1" applyBorder="1" applyAlignment="1">
      <alignment horizontal="center" vertical="center"/>
    </xf>
    <xf numFmtId="0" fontId="37" fillId="0" borderId="28" xfId="1580" applyFont="1" applyBorder="1" applyAlignment="1">
      <alignment horizontal="center" vertical="center"/>
    </xf>
    <xf numFmtId="0" fontId="37" fillId="0" borderId="23" xfId="1580" applyFont="1" applyBorder="1" applyAlignment="1">
      <alignment horizontal="center" vertical="center"/>
    </xf>
    <xf numFmtId="0" fontId="37" fillId="0" borderId="25" xfId="0" applyFont="1" applyBorder="1" applyAlignment="1">
      <alignment horizontal="center" vertical="center"/>
    </xf>
    <xf numFmtId="0" fontId="37" fillId="0" borderId="22" xfId="0" applyFont="1" applyBorder="1" applyAlignment="1">
      <alignment horizontal="center" vertical="center"/>
    </xf>
  </cellXfs>
  <cellStyles count="1920">
    <cellStyle name="0,0_x000d__x000a_NA_x000d__x000a_" xfId="1390" xr:uid="{00000000-0005-0000-0000-000000000000}"/>
    <cellStyle name="20% - アクセント 1 10" xfId="3" xr:uid="{00000000-0005-0000-0000-000001000000}"/>
    <cellStyle name="20% - アクセント 1 11" xfId="4" xr:uid="{00000000-0005-0000-0000-000002000000}"/>
    <cellStyle name="20% - アクセント 1 12" xfId="5" xr:uid="{00000000-0005-0000-0000-000003000000}"/>
    <cellStyle name="20% - アクセント 1 13" xfId="6" xr:uid="{00000000-0005-0000-0000-000004000000}"/>
    <cellStyle name="20% - アクセント 1 14" xfId="7" xr:uid="{00000000-0005-0000-0000-000005000000}"/>
    <cellStyle name="20% - アクセント 1 15" xfId="8" xr:uid="{00000000-0005-0000-0000-000006000000}"/>
    <cellStyle name="20% - アクセント 1 16" xfId="9" xr:uid="{00000000-0005-0000-0000-000007000000}"/>
    <cellStyle name="20% - アクセント 1 17" xfId="10" xr:uid="{00000000-0005-0000-0000-000008000000}"/>
    <cellStyle name="20% - アクセント 1 18" xfId="11" xr:uid="{00000000-0005-0000-0000-000009000000}"/>
    <cellStyle name="20% - アクセント 1 19" xfId="12" xr:uid="{00000000-0005-0000-0000-00000A000000}"/>
    <cellStyle name="20% - アクセント 1 2" xfId="13" xr:uid="{00000000-0005-0000-0000-00000B000000}"/>
    <cellStyle name="20% - アクセント 1 2 2" xfId="14" xr:uid="{00000000-0005-0000-0000-00000C000000}"/>
    <cellStyle name="20% - アクセント 1 20" xfId="15" xr:uid="{00000000-0005-0000-0000-00000D000000}"/>
    <cellStyle name="20% - アクセント 1 21" xfId="16" xr:uid="{00000000-0005-0000-0000-00000E000000}"/>
    <cellStyle name="20% - アクセント 1 22" xfId="17" xr:uid="{00000000-0005-0000-0000-00000F000000}"/>
    <cellStyle name="20% - アクセント 1 23" xfId="18" xr:uid="{00000000-0005-0000-0000-000010000000}"/>
    <cellStyle name="20% - アクセント 1 24" xfId="19" xr:uid="{00000000-0005-0000-0000-000011000000}"/>
    <cellStyle name="20% - アクセント 1 25" xfId="20" xr:uid="{00000000-0005-0000-0000-000012000000}"/>
    <cellStyle name="20% - アクセント 1 3" xfId="21" xr:uid="{00000000-0005-0000-0000-000013000000}"/>
    <cellStyle name="20% - アクセント 1 3 2" xfId="22" xr:uid="{00000000-0005-0000-0000-000014000000}"/>
    <cellStyle name="20% - アクセント 1 4" xfId="23" xr:uid="{00000000-0005-0000-0000-000015000000}"/>
    <cellStyle name="20% - アクセント 1 4 2" xfId="1743" xr:uid="{00000000-0005-0000-0000-000016000000}"/>
    <cellStyle name="20% - アクセント 1 4 3" xfId="1744" xr:uid="{00000000-0005-0000-0000-000017000000}"/>
    <cellStyle name="20% - アクセント 1 5" xfId="24" xr:uid="{00000000-0005-0000-0000-000018000000}"/>
    <cellStyle name="20% - アクセント 1 6" xfId="25" xr:uid="{00000000-0005-0000-0000-000019000000}"/>
    <cellStyle name="20% - アクセント 1 7" xfId="26" xr:uid="{00000000-0005-0000-0000-00001A000000}"/>
    <cellStyle name="20% - アクセント 1 8" xfId="27" xr:uid="{00000000-0005-0000-0000-00001B000000}"/>
    <cellStyle name="20% - アクセント 1 9" xfId="28" xr:uid="{00000000-0005-0000-0000-00001C000000}"/>
    <cellStyle name="20% - アクセント 2 10" xfId="29" xr:uid="{00000000-0005-0000-0000-00001D000000}"/>
    <cellStyle name="20% - アクセント 2 11" xfId="30" xr:uid="{00000000-0005-0000-0000-00001E000000}"/>
    <cellStyle name="20% - アクセント 2 12" xfId="31" xr:uid="{00000000-0005-0000-0000-00001F000000}"/>
    <cellStyle name="20% - アクセント 2 13" xfId="32" xr:uid="{00000000-0005-0000-0000-000020000000}"/>
    <cellStyle name="20% - アクセント 2 14" xfId="33" xr:uid="{00000000-0005-0000-0000-000021000000}"/>
    <cellStyle name="20% - アクセント 2 15" xfId="34" xr:uid="{00000000-0005-0000-0000-000022000000}"/>
    <cellStyle name="20% - アクセント 2 16" xfId="35" xr:uid="{00000000-0005-0000-0000-000023000000}"/>
    <cellStyle name="20% - アクセント 2 17" xfId="36" xr:uid="{00000000-0005-0000-0000-000024000000}"/>
    <cellStyle name="20% - アクセント 2 18" xfId="37" xr:uid="{00000000-0005-0000-0000-000025000000}"/>
    <cellStyle name="20% - アクセント 2 19" xfId="38" xr:uid="{00000000-0005-0000-0000-000026000000}"/>
    <cellStyle name="20% - アクセント 2 2" xfId="39" xr:uid="{00000000-0005-0000-0000-000027000000}"/>
    <cellStyle name="20% - アクセント 2 2 2" xfId="40" xr:uid="{00000000-0005-0000-0000-000028000000}"/>
    <cellStyle name="20% - アクセント 2 20" xfId="41" xr:uid="{00000000-0005-0000-0000-000029000000}"/>
    <cellStyle name="20% - アクセント 2 21" xfId="42" xr:uid="{00000000-0005-0000-0000-00002A000000}"/>
    <cellStyle name="20% - アクセント 2 22" xfId="43" xr:uid="{00000000-0005-0000-0000-00002B000000}"/>
    <cellStyle name="20% - アクセント 2 23" xfId="44" xr:uid="{00000000-0005-0000-0000-00002C000000}"/>
    <cellStyle name="20% - アクセント 2 24" xfId="45" xr:uid="{00000000-0005-0000-0000-00002D000000}"/>
    <cellStyle name="20% - アクセント 2 25" xfId="46" xr:uid="{00000000-0005-0000-0000-00002E000000}"/>
    <cellStyle name="20% - アクセント 2 3" xfId="47" xr:uid="{00000000-0005-0000-0000-00002F000000}"/>
    <cellStyle name="20% - アクセント 2 3 2" xfId="48" xr:uid="{00000000-0005-0000-0000-000030000000}"/>
    <cellStyle name="20% - アクセント 2 4" xfId="49" xr:uid="{00000000-0005-0000-0000-000031000000}"/>
    <cellStyle name="20% - アクセント 2 4 2" xfId="1745" xr:uid="{00000000-0005-0000-0000-000032000000}"/>
    <cellStyle name="20% - アクセント 2 4 3" xfId="1746" xr:uid="{00000000-0005-0000-0000-000033000000}"/>
    <cellStyle name="20% - アクセント 2 5" xfId="50" xr:uid="{00000000-0005-0000-0000-000034000000}"/>
    <cellStyle name="20% - アクセント 2 6" xfId="51" xr:uid="{00000000-0005-0000-0000-000035000000}"/>
    <cellStyle name="20% - アクセント 2 7" xfId="52" xr:uid="{00000000-0005-0000-0000-000036000000}"/>
    <cellStyle name="20% - アクセント 2 8" xfId="53" xr:uid="{00000000-0005-0000-0000-000037000000}"/>
    <cellStyle name="20% - アクセント 2 9" xfId="54" xr:uid="{00000000-0005-0000-0000-000038000000}"/>
    <cellStyle name="20% - アクセント 3 10" xfId="55" xr:uid="{00000000-0005-0000-0000-000039000000}"/>
    <cellStyle name="20% - アクセント 3 11" xfId="56" xr:uid="{00000000-0005-0000-0000-00003A000000}"/>
    <cellStyle name="20% - アクセント 3 12" xfId="57" xr:uid="{00000000-0005-0000-0000-00003B000000}"/>
    <cellStyle name="20% - アクセント 3 13" xfId="58" xr:uid="{00000000-0005-0000-0000-00003C000000}"/>
    <cellStyle name="20% - アクセント 3 14" xfId="59" xr:uid="{00000000-0005-0000-0000-00003D000000}"/>
    <cellStyle name="20% - アクセント 3 15" xfId="60" xr:uid="{00000000-0005-0000-0000-00003E000000}"/>
    <cellStyle name="20% - アクセント 3 16" xfId="61" xr:uid="{00000000-0005-0000-0000-00003F000000}"/>
    <cellStyle name="20% - アクセント 3 17" xfId="62" xr:uid="{00000000-0005-0000-0000-000040000000}"/>
    <cellStyle name="20% - アクセント 3 18" xfId="63" xr:uid="{00000000-0005-0000-0000-000041000000}"/>
    <cellStyle name="20% - アクセント 3 19" xfId="64" xr:uid="{00000000-0005-0000-0000-000042000000}"/>
    <cellStyle name="20% - アクセント 3 2" xfId="65" xr:uid="{00000000-0005-0000-0000-000043000000}"/>
    <cellStyle name="20% - アクセント 3 2 2" xfId="66" xr:uid="{00000000-0005-0000-0000-000044000000}"/>
    <cellStyle name="20% - アクセント 3 20" xfId="67" xr:uid="{00000000-0005-0000-0000-000045000000}"/>
    <cellStyle name="20% - アクセント 3 21" xfId="68" xr:uid="{00000000-0005-0000-0000-000046000000}"/>
    <cellStyle name="20% - アクセント 3 22" xfId="69" xr:uid="{00000000-0005-0000-0000-000047000000}"/>
    <cellStyle name="20% - アクセント 3 23" xfId="70" xr:uid="{00000000-0005-0000-0000-000048000000}"/>
    <cellStyle name="20% - アクセント 3 24" xfId="71" xr:uid="{00000000-0005-0000-0000-000049000000}"/>
    <cellStyle name="20% - アクセント 3 25" xfId="72" xr:uid="{00000000-0005-0000-0000-00004A000000}"/>
    <cellStyle name="20% - アクセント 3 3" xfId="73" xr:uid="{00000000-0005-0000-0000-00004B000000}"/>
    <cellStyle name="20% - アクセント 3 3 2" xfId="74" xr:uid="{00000000-0005-0000-0000-00004C000000}"/>
    <cellStyle name="20% - アクセント 3 4" xfId="75" xr:uid="{00000000-0005-0000-0000-00004D000000}"/>
    <cellStyle name="20% - アクセント 3 4 2" xfId="1747" xr:uid="{00000000-0005-0000-0000-00004E000000}"/>
    <cellStyle name="20% - アクセント 3 4 3" xfId="1748" xr:uid="{00000000-0005-0000-0000-00004F000000}"/>
    <cellStyle name="20% - アクセント 3 5" xfId="76" xr:uid="{00000000-0005-0000-0000-000050000000}"/>
    <cellStyle name="20% - アクセント 3 6" xfId="77" xr:uid="{00000000-0005-0000-0000-000051000000}"/>
    <cellStyle name="20% - アクセント 3 7" xfId="78" xr:uid="{00000000-0005-0000-0000-000052000000}"/>
    <cellStyle name="20% - アクセント 3 8" xfId="79" xr:uid="{00000000-0005-0000-0000-000053000000}"/>
    <cellStyle name="20% - アクセント 3 9" xfId="80" xr:uid="{00000000-0005-0000-0000-000054000000}"/>
    <cellStyle name="20% - アクセント 4 10" xfId="81" xr:uid="{00000000-0005-0000-0000-000055000000}"/>
    <cellStyle name="20% - アクセント 4 11" xfId="82" xr:uid="{00000000-0005-0000-0000-000056000000}"/>
    <cellStyle name="20% - アクセント 4 12" xfId="83" xr:uid="{00000000-0005-0000-0000-000057000000}"/>
    <cellStyle name="20% - アクセント 4 13" xfId="84" xr:uid="{00000000-0005-0000-0000-000058000000}"/>
    <cellStyle name="20% - アクセント 4 14" xfId="85" xr:uid="{00000000-0005-0000-0000-000059000000}"/>
    <cellStyle name="20% - アクセント 4 15" xfId="86" xr:uid="{00000000-0005-0000-0000-00005A000000}"/>
    <cellStyle name="20% - アクセント 4 16" xfId="87" xr:uid="{00000000-0005-0000-0000-00005B000000}"/>
    <cellStyle name="20% - アクセント 4 17" xfId="88" xr:uid="{00000000-0005-0000-0000-00005C000000}"/>
    <cellStyle name="20% - アクセント 4 18" xfId="89" xr:uid="{00000000-0005-0000-0000-00005D000000}"/>
    <cellStyle name="20% - アクセント 4 19" xfId="90" xr:uid="{00000000-0005-0000-0000-00005E000000}"/>
    <cellStyle name="20% - アクセント 4 2" xfId="91" xr:uid="{00000000-0005-0000-0000-00005F000000}"/>
    <cellStyle name="20% - アクセント 4 2 2" xfId="92" xr:uid="{00000000-0005-0000-0000-000060000000}"/>
    <cellStyle name="20% - アクセント 4 20" xfId="93" xr:uid="{00000000-0005-0000-0000-000061000000}"/>
    <cellStyle name="20% - アクセント 4 21" xfId="94" xr:uid="{00000000-0005-0000-0000-000062000000}"/>
    <cellStyle name="20% - アクセント 4 22" xfId="95" xr:uid="{00000000-0005-0000-0000-000063000000}"/>
    <cellStyle name="20% - アクセント 4 23" xfId="96" xr:uid="{00000000-0005-0000-0000-000064000000}"/>
    <cellStyle name="20% - アクセント 4 24" xfId="97" xr:uid="{00000000-0005-0000-0000-000065000000}"/>
    <cellStyle name="20% - アクセント 4 25" xfId="98" xr:uid="{00000000-0005-0000-0000-000066000000}"/>
    <cellStyle name="20% - アクセント 4 3" xfId="99" xr:uid="{00000000-0005-0000-0000-000067000000}"/>
    <cellStyle name="20% - アクセント 4 3 2" xfId="100" xr:uid="{00000000-0005-0000-0000-000068000000}"/>
    <cellStyle name="20% - アクセント 4 4" xfId="101" xr:uid="{00000000-0005-0000-0000-000069000000}"/>
    <cellStyle name="20% - アクセント 4 4 2" xfId="1749" xr:uid="{00000000-0005-0000-0000-00006A000000}"/>
    <cellStyle name="20% - アクセント 4 4 3" xfId="1750" xr:uid="{00000000-0005-0000-0000-00006B000000}"/>
    <cellStyle name="20% - アクセント 4 5" xfId="102" xr:uid="{00000000-0005-0000-0000-00006C000000}"/>
    <cellStyle name="20% - アクセント 4 6" xfId="103" xr:uid="{00000000-0005-0000-0000-00006D000000}"/>
    <cellStyle name="20% - アクセント 4 7" xfId="104" xr:uid="{00000000-0005-0000-0000-00006E000000}"/>
    <cellStyle name="20% - アクセント 4 8" xfId="105" xr:uid="{00000000-0005-0000-0000-00006F000000}"/>
    <cellStyle name="20% - アクセント 4 9" xfId="106" xr:uid="{00000000-0005-0000-0000-000070000000}"/>
    <cellStyle name="20% - アクセント 5 10" xfId="107" xr:uid="{00000000-0005-0000-0000-000071000000}"/>
    <cellStyle name="20% - アクセント 5 11" xfId="108" xr:uid="{00000000-0005-0000-0000-000072000000}"/>
    <cellStyle name="20% - アクセント 5 12" xfId="109" xr:uid="{00000000-0005-0000-0000-000073000000}"/>
    <cellStyle name="20% - アクセント 5 13" xfId="110" xr:uid="{00000000-0005-0000-0000-000074000000}"/>
    <cellStyle name="20% - アクセント 5 14" xfId="111" xr:uid="{00000000-0005-0000-0000-000075000000}"/>
    <cellStyle name="20% - アクセント 5 15" xfId="112" xr:uid="{00000000-0005-0000-0000-000076000000}"/>
    <cellStyle name="20% - アクセント 5 16" xfId="113" xr:uid="{00000000-0005-0000-0000-000077000000}"/>
    <cellStyle name="20% - アクセント 5 17" xfId="114" xr:uid="{00000000-0005-0000-0000-000078000000}"/>
    <cellStyle name="20% - アクセント 5 18" xfId="115" xr:uid="{00000000-0005-0000-0000-000079000000}"/>
    <cellStyle name="20% - アクセント 5 19" xfId="116" xr:uid="{00000000-0005-0000-0000-00007A000000}"/>
    <cellStyle name="20% - アクセント 5 2" xfId="117" xr:uid="{00000000-0005-0000-0000-00007B000000}"/>
    <cellStyle name="20% - アクセント 5 2 2" xfId="118" xr:uid="{00000000-0005-0000-0000-00007C000000}"/>
    <cellStyle name="20% - アクセント 5 20" xfId="119" xr:uid="{00000000-0005-0000-0000-00007D000000}"/>
    <cellStyle name="20% - アクセント 5 21" xfId="120" xr:uid="{00000000-0005-0000-0000-00007E000000}"/>
    <cellStyle name="20% - アクセント 5 22" xfId="121" xr:uid="{00000000-0005-0000-0000-00007F000000}"/>
    <cellStyle name="20% - アクセント 5 23" xfId="122" xr:uid="{00000000-0005-0000-0000-000080000000}"/>
    <cellStyle name="20% - アクセント 5 24" xfId="123" xr:uid="{00000000-0005-0000-0000-000081000000}"/>
    <cellStyle name="20% - アクセント 5 25" xfId="124" xr:uid="{00000000-0005-0000-0000-000082000000}"/>
    <cellStyle name="20% - アクセント 5 3" xfId="125" xr:uid="{00000000-0005-0000-0000-000083000000}"/>
    <cellStyle name="20% - アクセント 5 3 2" xfId="126" xr:uid="{00000000-0005-0000-0000-000084000000}"/>
    <cellStyle name="20% - アクセント 5 4" xfId="127" xr:uid="{00000000-0005-0000-0000-000085000000}"/>
    <cellStyle name="20% - アクセント 5 4 2" xfId="1751" xr:uid="{00000000-0005-0000-0000-000086000000}"/>
    <cellStyle name="20% - アクセント 5 4 3" xfId="1752" xr:uid="{00000000-0005-0000-0000-000087000000}"/>
    <cellStyle name="20% - アクセント 5 5" xfId="128" xr:uid="{00000000-0005-0000-0000-000088000000}"/>
    <cellStyle name="20% - アクセント 5 6" xfId="129" xr:uid="{00000000-0005-0000-0000-000089000000}"/>
    <cellStyle name="20% - アクセント 5 7" xfId="130" xr:uid="{00000000-0005-0000-0000-00008A000000}"/>
    <cellStyle name="20% - アクセント 5 8" xfId="131" xr:uid="{00000000-0005-0000-0000-00008B000000}"/>
    <cellStyle name="20% - アクセント 5 9" xfId="132" xr:uid="{00000000-0005-0000-0000-00008C000000}"/>
    <cellStyle name="20% - アクセント 6 10" xfId="133" xr:uid="{00000000-0005-0000-0000-00008D000000}"/>
    <cellStyle name="20% - アクセント 6 11" xfId="134" xr:uid="{00000000-0005-0000-0000-00008E000000}"/>
    <cellStyle name="20% - アクセント 6 12" xfId="135" xr:uid="{00000000-0005-0000-0000-00008F000000}"/>
    <cellStyle name="20% - アクセント 6 13" xfId="136" xr:uid="{00000000-0005-0000-0000-000090000000}"/>
    <cellStyle name="20% - アクセント 6 14" xfId="137" xr:uid="{00000000-0005-0000-0000-000091000000}"/>
    <cellStyle name="20% - アクセント 6 15" xfId="138" xr:uid="{00000000-0005-0000-0000-000092000000}"/>
    <cellStyle name="20% - アクセント 6 16" xfId="139" xr:uid="{00000000-0005-0000-0000-000093000000}"/>
    <cellStyle name="20% - アクセント 6 17" xfId="140" xr:uid="{00000000-0005-0000-0000-000094000000}"/>
    <cellStyle name="20% - アクセント 6 18" xfId="141" xr:uid="{00000000-0005-0000-0000-000095000000}"/>
    <cellStyle name="20% - アクセント 6 19" xfId="142" xr:uid="{00000000-0005-0000-0000-000096000000}"/>
    <cellStyle name="20% - アクセント 6 2" xfId="143" xr:uid="{00000000-0005-0000-0000-000097000000}"/>
    <cellStyle name="20% - アクセント 6 2 2" xfId="144" xr:uid="{00000000-0005-0000-0000-000098000000}"/>
    <cellStyle name="20% - アクセント 6 20" xfId="145" xr:uid="{00000000-0005-0000-0000-000099000000}"/>
    <cellStyle name="20% - アクセント 6 21" xfId="146" xr:uid="{00000000-0005-0000-0000-00009A000000}"/>
    <cellStyle name="20% - アクセント 6 22" xfId="147" xr:uid="{00000000-0005-0000-0000-00009B000000}"/>
    <cellStyle name="20% - アクセント 6 23" xfId="148" xr:uid="{00000000-0005-0000-0000-00009C000000}"/>
    <cellStyle name="20% - アクセント 6 24" xfId="149" xr:uid="{00000000-0005-0000-0000-00009D000000}"/>
    <cellStyle name="20% - アクセント 6 25" xfId="150" xr:uid="{00000000-0005-0000-0000-00009E000000}"/>
    <cellStyle name="20% - アクセント 6 3" xfId="151" xr:uid="{00000000-0005-0000-0000-00009F000000}"/>
    <cellStyle name="20% - アクセント 6 3 2" xfId="152" xr:uid="{00000000-0005-0000-0000-0000A0000000}"/>
    <cellStyle name="20% - アクセント 6 4" xfId="153" xr:uid="{00000000-0005-0000-0000-0000A1000000}"/>
    <cellStyle name="20% - アクセント 6 4 2" xfId="1753" xr:uid="{00000000-0005-0000-0000-0000A2000000}"/>
    <cellStyle name="20% - アクセント 6 4 3" xfId="1754" xr:uid="{00000000-0005-0000-0000-0000A3000000}"/>
    <cellStyle name="20% - アクセント 6 5" xfId="154" xr:uid="{00000000-0005-0000-0000-0000A4000000}"/>
    <cellStyle name="20% - アクセント 6 6" xfId="155" xr:uid="{00000000-0005-0000-0000-0000A5000000}"/>
    <cellStyle name="20% - アクセント 6 7" xfId="156" xr:uid="{00000000-0005-0000-0000-0000A6000000}"/>
    <cellStyle name="20% - アクセント 6 8" xfId="157" xr:uid="{00000000-0005-0000-0000-0000A7000000}"/>
    <cellStyle name="20% - アクセント 6 9" xfId="158" xr:uid="{00000000-0005-0000-0000-0000A8000000}"/>
    <cellStyle name="40% - アクセント 1 10" xfId="159" xr:uid="{00000000-0005-0000-0000-0000A9000000}"/>
    <cellStyle name="40% - アクセント 1 11" xfId="160" xr:uid="{00000000-0005-0000-0000-0000AA000000}"/>
    <cellStyle name="40% - アクセント 1 12" xfId="161" xr:uid="{00000000-0005-0000-0000-0000AB000000}"/>
    <cellStyle name="40% - アクセント 1 13" xfId="162" xr:uid="{00000000-0005-0000-0000-0000AC000000}"/>
    <cellStyle name="40% - アクセント 1 14" xfId="163" xr:uid="{00000000-0005-0000-0000-0000AD000000}"/>
    <cellStyle name="40% - アクセント 1 15" xfId="164" xr:uid="{00000000-0005-0000-0000-0000AE000000}"/>
    <cellStyle name="40% - アクセント 1 16" xfId="165" xr:uid="{00000000-0005-0000-0000-0000AF000000}"/>
    <cellStyle name="40% - アクセント 1 17" xfId="166" xr:uid="{00000000-0005-0000-0000-0000B0000000}"/>
    <cellStyle name="40% - アクセント 1 18" xfId="167" xr:uid="{00000000-0005-0000-0000-0000B1000000}"/>
    <cellStyle name="40% - アクセント 1 19" xfId="168" xr:uid="{00000000-0005-0000-0000-0000B2000000}"/>
    <cellStyle name="40% - アクセント 1 2" xfId="169" xr:uid="{00000000-0005-0000-0000-0000B3000000}"/>
    <cellStyle name="40% - アクセント 1 2 2" xfId="170" xr:uid="{00000000-0005-0000-0000-0000B4000000}"/>
    <cellStyle name="40% - アクセント 1 20" xfId="171" xr:uid="{00000000-0005-0000-0000-0000B5000000}"/>
    <cellStyle name="40% - アクセント 1 21" xfId="172" xr:uid="{00000000-0005-0000-0000-0000B6000000}"/>
    <cellStyle name="40% - アクセント 1 22" xfId="173" xr:uid="{00000000-0005-0000-0000-0000B7000000}"/>
    <cellStyle name="40% - アクセント 1 23" xfId="174" xr:uid="{00000000-0005-0000-0000-0000B8000000}"/>
    <cellStyle name="40% - アクセント 1 24" xfId="175" xr:uid="{00000000-0005-0000-0000-0000B9000000}"/>
    <cellStyle name="40% - アクセント 1 25" xfId="176" xr:uid="{00000000-0005-0000-0000-0000BA000000}"/>
    <cellStyle name="40% - アクセント 1 3" xfId="177" xr:uid="{00000000-0005-0000-0000-0000BB000000}"/>
    <cellStyle name="40% - アクセント 1 3 2" xfId="178" xr:uid="{00000000-0005-0000-0000-0000BC000000}"/>
    <cellStyle name="40% - アクセント 1 4" xfId="179" xr:uid="{00000000-0005-0000-0000-0000BD000000}"/>
    <cellStyle name="40% - アクセント 1 4 2" xfId="1755" xr:uid="{00000000-0005-0000-0000-0000BE000000}"/>
    <cellStyle name="40% - アクセント 1 4 3" xfId="1756" xr:uid="{00000000-0005-0000-0000-0000BF000000}"/>
    <cellStyle name="40% - アクセント 1 5" xfId="180" xr:uid="{00000000-0005-0000-0000-0000C0000000}"/>
    <cellStyle name="40% - アクセント 1 6" xfId="181" xr:uid="{00000000-0005-0000-0000-0000C1000000}"/>
    <cellStyle name="40% - アクセント 1 7" xfId="182" xr:uid="{00000000-0005-0000-0000-0000C2000000}"/>
    <cellStyle name="40% - アクセント 1 8" xfId="183" xr:uid="{00000000-0005-0000-0000-0000C3000000}"/>
    <cellStyle name="40% - アクセント 1 9" xfId="184" xr:uid="{00000000-0005-0000-0000-0000C4000000}"/>
    <cellStyle name="40% - アクセント 2 10" xfId="185" xr:uid="{00000000-0005-0000-0000-0000C5000000}"/>
    <cellStyle name="40% - アクセント 2 11" xfId="186" xr:uid="{00000000-0005-0000-0000-0000C6000000}"/>
    <cellStyle name="40% - アクセント 2 12" xfId="187" xr:uid="{00000000-0005-0000-0000-0000C7000000}"/>
    <cellStyle name="40% - アクセント 2 13" xfId="188" xr:uid="{00000000-0005-0000-0000-0000C8000000}"/>
    <cellStyle name="40% - アクセント 2 14" xfId="189" xr:uid="{00000000-0005-0000-0000-0000C9000000}"/>
    <cellStyle name="40% - アクセント 2 15" xfId="190" xr:uid="{00000000-0005-0000-0000-0000CA000000}"/>
    <cellStyle name="40% - アクセント 2 16" xfId="191" xr:uid="{00000000-0005-0000-0000-0000CB000000}"/>
    <cellStyle name="40% - アクセント 2 17" xfId="192" xr:uid="{00000000-0005-0000-0000-0000CC000000}"/>
    <cellStyle name="40% - アクセント 2 18" xfId="193" xr:uid="{00000000-0005-0000-0000-0000CD000000}"/>
    <cellStyle name="40% - アクセント 2 19" xfId="194" xr:uid="{00000000-0005-0000-0000-0000CE000000}"/>
    <cellStyle name="40% - アクセント 2 2" xfId="195" xr:uid="{00000000-0005-0000-0000-0000CF000000}"/>
    <cellStyle name="40% - アクセント 2 2 2" xfId="196" xr:uid="{00000000-0005-0000-0000-0000D0000000}"/>
    <cellStyle name="40% - アクセント 2 20" xfId="197" xr:uid="{00000000-0005-0000-0000-0000D1000000}"/>
    <cellStyle name="40% - アクセント 2 21" xfId="198" xr:uid="{00000000-0005-0000-0000-0000D2000000}"/>
    <cellStyle name="40% - アクセント 2 22" xfId="199" xr:uid="{00000000-0005-0000-0000-0000D3000000}"/>
    <cellStyle name="40% - アクセント 2 23" xfId="200" xr:uid="{00000000-0005-0000-0000-0000D4000000}"/>
    <cellStyle name="40% - アクセント 2 24" xfId="201" xr:uid="{00000000-0005-0000-0000-0000D5000000}"/>
    <cellStyle name="40% - アクセント 2 25" xfId="202" xr:uid="{00000000-0005-0000-0000-0000D6000000}"/>
    <cellStyle name="40% - アクセント 2 3" xfId="203" xr:uid="{00000000-0005-0000-0000-0000D7000000}"/>
    <cellStyle name="40% - アクセント 2 3 2" xfId="204" xr:uid="{00000000-0005-0000-0000-0000D8000000}"/>
    <cellStyle name="40% - アクセント 2 4" xfId="205" xr:uid="{00000000-0005-0000-0000-0000D9000000}"/>
    <cellStyle name="40% - アクセント 2 4 2" xfId="1757" xr:uid="{00000000-0005-0000-0000-0000DA000000}"/>
    <cellStyle name="40% - アクセント 2 4 3" xfId="1758" xr:uid="{00000000-0005-0000-0000-0000DB000000}"/>
    <cellStyle name="40% - アクセント 2 5" xfId="206" xr:uid="{00000000-0005-0000-0000-0000DC000000}"/>
    <cellStyle name="40% - アクセント 2 6" xfId="207" xr:uid="{00000000-0005-0000-0000-0000DD000000}"/>
    <cellStyle name="40% - アクセント 2 7" xfId="208" xr:uid="{00000000-0005-0000-0000-0000DE000000}"/>
    <cellStyle name="40% - アクセント 2 8" xfId="209" xr:uid="{00000000-0005-0000-0000-0000DF000000}"/>
    <cellStyle name="40% - アクセント 2 9" xfId="210" xr:uid="{00000000-0005-0000-0000-0000E0000000}"/>
    <cellStyle name="40% - アクセント 3 10" xfId="211" xr:uid="{00000000-0005-0000-0000-0000E1000000}"/>
    <cellStyle name="40% - アクセント 3 11" xfId="212" xr:uid="{00000000-0005-0000-0000-0000E2000000}"/>
    <cellStyle name="40% - アクセント 3 12" xfId="213" xr:uid="{00000000-0005-0000-0000-0000E3000000}"/>
    <cellStyle name="40% - アクセント 3 13" xfId="214" xr:uid="{00000000-0005-0000-0000-0000E4000000}"/>
    <cellStyle name="40% - アクセント 3 14" xfId="215" xr:uid="{00000000-0005-0000-0000-0000E5000000}"/>
    <cellStyle name="40% - アクセント 3 15" xfId="216" xr:uid="{00000000-0005-0000-0000-0000E6000000}"/>
    <cellStyle name="40% - アクセント 3 16" xfId="217" xr:uid="{00000000-0005-0000-0000-0000E7000000}"/>
    <cellStyle name="40% - アクセント 3 17" xfId="218" xr:uid="{00000000-0005-0000-0000-0000E8000000}"/>
    <cellStyle name="40% - アクセント 3 18" xfId="219" xr:uid="{00000000-0005-0000-0000-0000E9000000}"/>
    <cellStyle name="40% - アクセント 3 19" xfId="220" xr:uid="{00000000-0005-0000-0000-0000EA000000}"/>
    <cellStyle name="40% - アクセント 3 2" xfId="221" xr:uid="{00000000-0005-0000-0000-0000EB000000}"/>
    <cellStyle name="40% - アクセント 3 2 2" xfId="222" xr:uid="{00000000-0005-0000-0000-0000EC000000}"/>
    <cellStyle name="40% - アクセント 3 20" xfId="223" xr:uid="{00000000-0005-0000-0000-0000ED000000}"/>
    <cellStyle name="40% - アクセント 3 21" xfId="224" xr:uid="{00000000-0005-0000-0000-0000EE000000}"/>
    <cellStyle name="40% - アクセント 3 22" xfId="225" xr:uid="{00000000-0005-0000-0000-0000EF000000}"/>
    <cellStyle name="40% - アクセント 3 23" xfId="226" xr:uid="{00000000-0005-0000-0000-0000F0000000}"/>
    <cellStyle name="40% - アクセント 3 24" xfId="227" xr:uid="{00000000-0005-0000-0000-0000F1000000}"/>
    <cellStyle name="40% - アクセント 3 25" xfId="228" xr:uid="{00000000-0005-0000-0000-0000F2000000}"/>
    <cellStyle name="40% - アクセント 3 3" xfId="229" xr:uid="{00000000-0005-0000-0000-0000F3000000}"/>
    <cellStyle name="40% - アクセント 3 3 2" xfId="230" xr:uid="{00000000-0005-0000-0000-0000F4000000}"/>
    <cellStyle name="40% - アクセント 3 4" xfId="231" xr:uid="{00000000-0005-0000-0000-0000F5000000}"/>
    <cellStyle name="40% - アクセント 3 4 2" xfId="1759" xr:uid="{00000000-0005-0000-0000-0000F6000000}"/>
    <cellStyle name="40% - アクセント 3 4 3" xfId="1760" xr:uid="{00000000-0005-0000-0000-0000F7000000}"/>
    <cellStyle name="40% - アクセント 3 5" xfId="232" xr:uid="{00000000-0005-0000-0000-0000F8000000}"/>
    <cellStyle name="40% - アクセント 3 6" xfId="233" xr:uid="{00000000-0005-0000-0000-0000F9000000}"/>
    <cellStyle name="40% - アクセント 3 7" xfId="234" xr:uid="{00000000-0005-0000-0000-0000FA000000}"/>
    <cellStyle name="40% - アクセント 3 8" xfId="235" xr:uid="{00000000-0005-0000-0000-0000FB000000}"/>
    <cellStyle name="40% - アクセント 3 9" xfId="236" xr:uid="{00000000-0005-0000-0000-0000FC000000}"/>
    <cellStyle name="40% - アクセント 4 10" xfId="237" xr:uid="{00000000-0005-0000-0000-0000FD000000}"/>
    <cellStyle name="40% - アクセント 4 11" xfId="238" xr:uid="{00000000-0005-0000-0000-0000FE000000}"/>
    <cellStyle name="40% - アクセント 4 12" xfId="239" xr:uid="{00000000-0005-0000-0000-0000FF000000}"/>
    <cellStyle name="40% - アクセント 4 13" xfId="240" xr:uid="{00000000-0005-0000-0000-000000010000}"/>
    <cellStyle name="40% - アクセント 4 14" xfId="241" xr:uid="{00000000-0005-0000-0000-000001010000}"/>
    <cellStyle name="40% - アクセント 4 15" xfId="242" xr:uid="{00000000-0005-0000-0000-000002010000}"/>
    <cellStyle name="40% - アクセント 4 16" xfId="243" xr:uid="{00000000-0005-0000-0000-000003010000}"/>
    <cellStyle name="40% - アクセント 4 17" xfId="244" xr:uid="{00000000-0005-0000-0000-000004010000}"/>
    <cellStyle name="40% - アクセント 4 18" xfId="245" xr:uid="{00000000-0005-0000-0000-000005010000}"/>
    <cellStyle name="40% - アクセント 4 19" xfId="246" xr:uid="{00000000-0005-0000-0000-000006010000}"/>
    <cellStyle name="40% - アクセント 4 2" xfId="247" xr:uid="{00000000-0005-0000-0000-000007010000}"/>
    <cellStyle name="40% - アクセント 4 2 2" xfId="248" xr:uid="{00000000-0005-0000-0000-000008010000}"/>
    <cellStyle name="40% - アクセント 4 20" xfId="249" xr:uid="{00000000-0005-0000-0000-000009010000}"/>
    <cellStyle name="40% - アクセント 4 21" xfId="250" xr:uid="{00000000-0005-0000-0000-00000A010000}"/>
    <cellStyle name="40% - アクセント 4 22" xfId="251" xr:uid="{00000000-0005-0000-0000-00000B010000}"/>
    <cellStyle name="40% - アクセント 4 23" xfId="252" xr:uid="{00000000-0005-0000-0000-00000C010000}"/>
    <cellStyle name="40% - アクセント 4 24" xfId="253" xr:uid="{00000000-0005-0000-0000-00000D010000}"/>
    <cellStyle name="40% - アクセント 4 25" xfId="254" xr:uid="{00000000-0005-0000-0000-00000E010000}"/>
    <cellStyle name="40% - アクセント 4 3" xfId="255" xr:uid="{00000000-0005-0000-0000-00000F010000}"/>
    <cellStyle name="40% - アクセント 4 3 2" xfId="256" xr:uid="{00000000-0005-0000-0000-000010010000}"/>
    <cellStyle name="40% - アクセント 4 4" xfId="257" xr:uid="{00000000-0005-0000-0000-000011010000}"/>
    <cellStyle name="40% - アクセント 4 4 2" xfId="1761" xr:uid="{00000000-0005-0000-0000-000012010000}"/>
    <cellStyle name="40% - アクセント 4 4 3" xfId="1762" xr:uid="{00000000-0005-0000-0000-000013010000}"/>
    <cellStyle name="40% - アクセント 4 5" xfId="258" xr:uid="{00000000-0005-0000-0000-000014010000}"/>
    <cellStyle name="40% - アクセント 4 6" xfId="259" xr:uid="{00000000-0005-0000-0000-000015010000}"/>
    <cellStyle name="40% - アクセント 4 7" xfId="260" xr:uid="{00000000-0005-0000-0000-000016010000}"/>
    <cellStyle name="40% - アクセント 4 8" xfId="261" xr:uid="{00000000-0005-0000-0000-000017010000}"/>
    <cellStyle name="40% - アクセント 4 9" xfId="262" xr:uid="{00000000-0005-0000-0000-000018010000}"/>
    <cellStyle name="40% - アクセント 5 10" xfId="263" xr:uid="{00000000-0005-0000-0000-000019010000}"/>
    <cellStyle name="40% - アクセント 5 11" xfId="264" xr:uid="{00000000-0005-0000-0000-00001A010000}"/>
    <cellStyle name="40% - アクセント 5 12" xfId="265" xr:uid="{00000000-0005-0000-0000-00001B010000}"/>
    <cellStyle name="40% - アクセント 5 13" xfId="266" xr:uid="{00000000-0005-0000-0000-00001C010000}"/>
    <cellStyle name="40% - アクセント 5 14" xfId="267" xr:uid="{00000000-0005-0000-0000-00001D010000}"/>
    <cellStyle name="40% - アクセント 5 15" xfId="268" xr:uid="{00000000-0005-0000-0000-00001E010000}"/>
    <cellStyle name="40% - アクセント 5 16" xfId="269" xr:uid="{00000000-0005-0000-0000-00001F010000}"/>
    <cellStyle name="40% - アクセント 5 17" xfId="270" xr:uid="{00000000-0005-0000-0000-000020010000}"/>
    <cellStyle name="40% - アクセント 5 18" xfId="271" xr:uid="{00000000-0005-0000-0000-000021010000}"/>
    <cellStyle name="40% - アクセント 5 19" xfId="272" xr:uid="{00000000-0005-0000-0000-000022010000}"/>
    <cellStyle name="40% - アクセント 5 2" xfId="273" xr:uid="{00000000-0005-0000-0000-000023010000}"/>
    <cellStyle name="40% - アクセント 5 2 2" xfId="274" xr:uid="{00000000-0005-0000-0000-000024010000}"/>
    <cellStyle name="40% - アクセント 5 20" xfId="275" xr:uid="{00000000-0005-0000-0000-000025010000}"/>
    <cellStyle name="40% - アクセント 5 21" xfId="276" xr:uid="{00000000-0005-0000-0000-000026010000}"/>
    <cellStyle name="40% - アクセント 5 22" xfId="277" xr:uid="{00000000-0005-0000-0000-000027010000}"/>
    <cellStyle name="40% - アクセント 5 23" xfId="278" xr:uid="{00000000-0005-0000-0000-000028010000}"/>
    <cellStyle name="40% - アクセント 5 24" xfId="279" xr:uid="{00000000-0005-0000-0000-000029010000}"/>
    <cellStyle name="40% - アクセント 5 25" xfId="280" xr:uid="{00000000-0005-0000-0000-00002A010000}"/>
    <cellStyle name="40% - アクセント 5 3" xfId="281" xr:uid="{00000000-0005-0000-0000-00002B010000}"/>
    <cellStyle name="40% - アクセント 5 3 2" xfId="282" xr:uid="{00000000-0005-0000-0000-00002C010000}"/>
    <cellStyle name="40% - アクセント 5 4" xfId="283" xr:uid="{00000000-0005-0000-0000-00002D010000}"/>
    <cellStyle name="40% - アクセント 5 4 2" xfId="1763" xr:uid="{00000000-0005-0000-0000-00002E010000}"/>
    <cellStyle name="40% - アクセント 5 4 3" xfId="1764" xr:uid="{00000000-0005-0000-0000-00002F010000}"/>
    <cellStyle name="40% - アクセント 5 5" xfId="284" xr:uid="{00000000-0005-0000-0000-000030010000}"/>
    <cellStyle name="40% - アクセント 5 6" xfId="285" xr:uid="{00000000-0005-0000-0000-000031010000}"/>
    <cellStyle name="40% - アクセント 5 7" xfId="286" xr:uid="{00000000-0005-0000-0000-000032010000}"/>
    <cellStyle name="40% - アクセント 5 8" xfId="287" xr:uid="{00000000-0005-0000-0000-000033010000}"/>
    <cellStyle name="40% - アクセント 5 9" xfId="288" xr:uid="{00000000-0005-0000-0000-000034010000}"/>
    <cellStyle name="40% - アクセント 6 10" xfId="289" xr:uid="{00000000-0005-0000-0000-000035010000}"/>
    <cellStyle name="40% - アクセント 6 11" xfId="290" xr:uid="{00000000-0005-0000-0000-000036010000}"/>
    <cellStyle name="40% - アクセント 6 12" xfId="291" xr:uid="{00000000-0005-0000-0000-000037010000}"/>
    <cellStyle name="40% - アクセント 6 13" xfId="292" xr:uid="{00000000-0005-0000-0000-000038010000}"/>
    <cellStyle name="40% - アクセント 6 14" xfId="293" xr:uid="{00000000-0005-0000-0000-000039010000}"/>
    <cellStyle name="40% - アクセント 6 15" xfId="294" xr:uid="{00000000-0005-0000-0000-00003A010000}"/>
    <cellStyle name="40% - アクセント 6 16" xfId="295" xr:uid="{00000000-0005-0000-0000-00003B010000}"/>
    <cellStyle name="40% - アクセント 6 17" xfId="296" xr:uid="{00000000-0005-0000-0000-00003C010000}"/>
    <cellStyle name="40% - アクセント 6 18" xfId="297" xr:uid="{00000000-0005-0000-0000-00003D010000}"/>
    <cellStyle name="40% - アクセント 6 19" xfId="298" xr:uid="{00000000-0005-0000-0000-00003E010000}"/>
    <cellStyle name="40% - アクセント 6 2" xfId="299" xr:uid="{00000000-0005-0000-0000-00003F010000}"/>
    <cellStyle name="40% - アクセント 6 2 2" xfId="300" xr:uid="{00000000-0005-0000-0000-000040010000}"/>
    <cellStyle name="40% - アクセント 6 20" xfId="301" xr:uid="{00000000-0005-0000-0000-000041010000}"/>
    <cellStyle name="40% - アクセント 6 21" xfId="302" xr:uid="{00000000-0005-0000-0000-000042010000}"/>
    <cellStyle name="40% - アクセント 6 22" xfId="303" xr:uid="{00000000-0005-0000-0000-000043010000}"/>
    <cellStyle name="40% - アクセント 6 23" xfId="304" xr:uid="{00000000-0005-0000-0000-000044010000}"/>
    <cellStyle name="40% - アクセント 6 24" xfId="305" xr:uid="{00000000-0005-0000-0000-000045010000}"/>
    <cellStyle name="40% - アクセント 6 25" xfId="306" xr:uid="{00000000-0005-0000-0000-000046010000}"/>
    <cellStyle name="40% - アクセント 6 3" xfId="307" xr:uid="{00000000-0005-0000-0000-000047010000}"/>
    <cellStyle name="40% - アクセント 6 3 2" xfId="308" xr:uid="{00000000-0005-0000-0000-000048010000}"/>
    <cellStyle name="40% - アクセント 6 4" xfId="309" xr:uid="{00000000-0005-0000-0000-000049010000}"/>
    <cellStyle name="40% - アクセント 6 4 2" xfId="1765" xr:uid="{00000000-0005-0000-0000-00004A010000}"/>
    <cellStyle name="40% - アクセント 6 4 3" xfId="1766" xr:uid="{00000000-0005-0000-0000-00004B010000}"/>
    <cellStyle name="40% - アクセント 6 5" xfId="310" xr:uid="{00000000-0005-0000-0000-00004C010000}"/>
    <cellStyle name="40% - アクセント 6 6" xfId="311" xr:uid="{00000000-0005-0000-0000-00004D010000}"/>
    <cellStyle name="40% - アクセント 6 7" xfId="312" xr:uid="{00000000-0005-0000-0000-00004E010000}"/>
    <cellStyle name="40% - アクセント 6 8" xfId="313" xr:uid="{00000000-0005-0000-0000-00004F010000}"/>
    <cellStyle name="40% - アクセント 6 9" xfId="314" xr:uid="{00000000-0005-0000-0000-000050010000}"/>
    <cellStyle name="60% - アクセント 1 10" xfId="315" xr:uid="{00000000-0005-0000-0000-000051010000}"/>
    <cellStyle name="60% - アクセント 1 11" xfId="316" xr:uid="{00000000-0005-0000-0000-000052010000}"/>
    <cellStyle name="60% - アクセント 1 12" xfId="317" xr:uid="{00000000-0005-0000-0000-000053010000}"/>
    <cellStyle name="60% - アクセント 1 13" xfId="318" xr:uid="{00000000-0005-0000-0000-000054010000}"/>
    <cellStyle name="60% - アクセント 1 14" xfId="319" xr:uid="{00000000-0005-0000-0000-000055010000}"/>
    <cellStyle name="60% - アクセント 1 15" xfId="320" xr:uid="{00000000-0005-0000-0000-000056010000}"/>
    <cellStyle name="60% - アクセント 1 16" xfId="321" xr:uid="{00000000-0005-0000-0000-000057010000}"/>
    <cellStyle name="60% - アクセント 1 17" xfId="322" xr:uid="{00000000-0005-0000-0000-000058010000}"/>
    <cellStyle name="60% - アクセント 1 18" xfId="323" xr:uid="{00000000-0005-0000-0000-000059010000}"/>
    <cellStyle name="60% - アクセント 1 19" xfId="324" xr:uid="{00000000-0005-0000-0000-00005A010000}"/>
    <cellStyle name="60% - アクセント 1 2" xfId="325" xr:uid="{00000000-0005-0000-0000-00005B010000}"/>
    <cellStyle name="60% - アクセント 1 2 2" xfId="326" xr:uid="{00000000-0005-0000-0000-00005C010000}"/>
    <cellStyle name="60% - アクセント 1 20" xfId="327" xr:uid="{00000000-0005-0000-0000-00005D010000}"/>
    <cellStyle name="60% - アクセント 1 21" xfId="328" xr:uid="{00000000-0005-0000-0000-00005E010000}"/>
    <cellStyle name="60% - アクセント 1 22" xfId="329" xr:uid="{00000000-0005-0000-0000-00005F010000}"/>
    <cellStyle name="60% - アクセント 1 23" xfId="330" xr:uid="{00000000-0005-0000-0000-000060010000}"/>
    <cellStyle name="60% - アクセント 1 24" xfId="331" xr:uid="{00000000-0005-0000-0000-000061010000}"/>
    <cellStyle name="60% - アクセント 1 25" xfId="332" xr:uid="{00000000-0005-0000-0000-000062010000}"/>
    <cellStyle name="60% - アクセント 1 3" xfId="333" xr:uid="{00000000-0005-0000-0000-000063010000}"/>
    <cellStyle name="60% - アクセント 1 3 2" xfId="334" xr:uid="{00000000-0005-0000-0000-000064010000}"/>
    <cellStyle name="60% - アクセント 1 4" xfId="335" xr:uid="{00000000-0005-0000-0000-000065010000}"/>
    <cellStyle name="60% - アクセント 1 5" xfId="336" xr:uid="{00000000-0005-0000-0000-000066010000}"/>
    <cellStyle name="60% - アクセント 1 6" xfId="337" xr:uid="{00000000-0005-0000-0000-000067010000}"/>
    <cellStyle name="60% - アクセント 1 7" xfId="338" xr:uid="{00000000-0005-0000-0000-000068010000}"/>
    <cellStyle name="60% - アクセント 1 8" xfId="339" xr:uid="{00000000-0005-0000-0000-000069010000}"/>
    <cellStyle name="60% - アクセント 1 9" xfId="340" xr:uid="{00000000-0005-0000-0000-00006A010000}"/>
    <cellStyle name="60% - アクセント 2 10" xfId="341" xr:uid="{00000000-0005-0000-0000-00006B010000}"/>
    <cellStyle name="60% - アクセント 2 11" xfId="342" xr:uid="{00000000-0005-0000-0000-00006C010000}"/>
    <cellStyle name="60% - アクセント 2 12" xfId="343" xr:uid="{00000000-0005-0000-0000-00006D010000}"/>
    <cellStyle name="60% - アクセント 2 13" xfId="344" xr:uid="{00000000-0005-0000-0000-00006E010000}"/>
    <cellStyle name="60% - アクセント 2 14" xfId="345" xr:uid="{00000000-0005-0000-0000-00006F010000}"/>
    <cellStyle name="60% - アクセント 2 15" xfId="346" xr:uid="{00000000-0005-0000-0000-000070010000}"/>
    <cellStyle name="60% - アクセント 2 16" xfId="347" xr:uid="{00000000-0005-0000-0000-000071010000}"/>
    <cellStyle name="60% - アクセント 2 17" xfId="348" xr:uid="{00000000-0005-0000-0000-000072010000}"/>
    <cellStyle name="60% - アクセント 2 18" xfId="349" xr:uid="{00000000-0005-0000-0000-000073010000}"/>
    <cellStyle name="60% - アクセント 2 19" xfId="350" xr:uid="{00000000-0005-0000-0000-000074010000}"/>
    <cellStyle name="60% - アクセント 2 2" xfId="351" xr:uid="{00000000-0005-0000-0000-000075010000}"/>
    <cellStyle name="60% - アクセント 2 2 2" xfId="352" xr:uid="{00000000-0005-0000-0000-000076010000}"/>
    <cellStyle name="60% - アクセント 2 20" xfId="353" xr:uid="{00000000-0005-0000-0000-000077010000}"/>
    <cellStyle name="60% - アクセント 2 21" xfId="354" xr:uid="{00000000-0005-0000-0000-000078010000}"/>
    <cellStyle name="60% - アクセント 2 22" xfId="355" xr:uid="{00000000-0005-0000-0000-000079010000}"/>
    <cellStyle name="60% - アクセント 2 23" xfId="356" xr:uid="{00000000-0005-0000-0000-00007A010000}"/>
    <cellStyle name="60% - アクセント 2 24" xfId="357" xr:uid="{00000000-0005-0000-0000-00007B010000}"/>
    <cellStyle name="60% - アクセント 2 25" xfId="358" xr:uid="{00000000-0005-0000-0000-00007C010000}"/>
    <cellStyle name="60% - アクセント 2 3" xfId="359" xr:uid="{00000000-0005-0000-0000-00007D010000}"/>
    <cellStyle name="60% - アクセント 2 3 2" xfId="360" xr:uid="{00000000-0005-0000-0000-00007E010000}"/>
    <cellStyle name="60% - アクセント 2 4" xfId="361" xr:uid="{00000000-0005-0000-0000-00007F010000}"/>
    <cellStyle name="60% - アクセント 2 5" xfId="362" xr:uid="{00000000-0005-0000-0000-000080010000}"/>
    <cellStyle name="60% - アクセント 2 6" xfId="363" xr:uid="{00000000-0005-0000-0000-000081010000}"/>
    <cellStyle name="60% - アクセント 2 7" xfId="364" xr:uid="{00000000-0005-0000-0000-000082010000}"/>
    <cellStyle name="60% - アクセント 2 8" xfId="365" xr:uid="{00000000-0005-0000-0000-000083010000}"/>
    <cellStyle name="60% - アクセント 2 9" xfId="366" xr:uid="{00000000-0005-0000-0000-000084010000}"/>
    <cellStyle name="60% - アクセント 3 10" xfId="367" xr:uid="{00000000-0005-0000-0000-000085010000}"/>
    <cellStyle name="60% - アクセント 3 11" xfId="368" xr:uid="{00000000-0005-0000-0000-000086010000}"/>
    <cellStyle name="60% - アクセント 3 12" xfId="369" xr:uid="{00000000-0005-0000-0000-000087010000}"/>
    <cellStyle name="60% - アクセント 3 13" xfId="370" xr:uid="{00000000-0005-0000-0000-000088010000}"/>
    <cellStyle name="60% - アクセント 3 14" xfId="371" xr:uid="{00000000-0005-0000-0000-000089010000}"/>
    <cellStyle name="60% - アクセント 3 15" xfId="372" xr:uid="{00000000-0005-0000-0000-00008A010000}"/>
    <cellStyle name="60% - アクセント 3 16" xfId="373" xr:uid="{00000000-0005-0000-0000-00008B010000}"/>
    <cellStyle name="60% - アクセント 3 17" xfId="374" xr:uid="{00000000-0005-0000-0000-00008C010000}"/>
    <cellStyle name="60% - アクセント 3 18" xfId="375" xr:uid="{00000000-0005-0000-0000-00008D010000}"/>
    <cellStyle name="60% - アクセント 3 19" xfId="376" xr:uid="{00000000-0005-0000-0000-00008E010000}"/>
    <cellStyle name="60% - アクセント 3 2" xfId="377" xr:uid="{00000000-0005-0000-0000-00008F010000}"/>
    <cellStyle name="60% - アクセント 3 2 2" xfId="378" xr:uid="{00000000-0005-0000-0000-000090010000}"/>
    <cellStyle name="60% - アクセント 3 20" xfId="379" xr:uid="{00000000-0005-0000-0000-000091010000}"/>
    <cellStyle name="60% - アクセント 3 21" xfId="380" xr:uid="{00000000-0005-0000-0000-000092010000}"/>
    <cellStyle name="60% - アクセント 3 22" xfId="381" xr:uid="{00000000-0005-0000-0000-000093010000}"/>
    <cellStyle name="60% - アクセント 3 23" xfId="382" xr:uid="{00000000-0005-0000-0000-000094010000}"/>
    <cellStyle name="60% - アクセント 3 24" xfId="383" xr:uid="{00000000-0005-0000-0000-000095010000}"/>
    <cellStyle name="60% - アクセント 3 25" xfId="384" xr:uid="{00000000-0005-0000-0000-000096010000}"/>
    <cellStyle name="60% - アクセント 3 3" xfId="385" xr:uid="{00000000-0005-0000-0000-000097010000}"/>
    <cellStyle name="60% - アクセント 3 3 2" xfId="386" xr:uid="{00000000-0005-0000-0000-000098010000}"/>
    <cellStyle name="60% - アクセント 3 4" xfId="387" xr:uid="{00000000-0005-0000-0000-000099010000}"/>
    <cellStyle name="60% - アクセント 3 5" xfId="388" xr:uid="{00000000-0005-0000-0000-00009A010000}"/>
    <cellStyle name="60% - アクセント 3 6" xfId="389" xr:uid="{00000000-0005-0000-0000-00009B010000}"/>
    <cellStyle name="60% - アクセント 3 7" xfId="390" xr:uid="{00000000-0005-0000-0000-00009C010000}"/>
    <cellStyle name="60% - アクセント 3 8" xfId="391" xr:uid="{00000000-0005-0000-0000-00009D010000}"/>
    <cellStyle name="60% - アクセント 3 9" xfId="392" xr:uid="{00000000-0005-0000-0000-00009E010000}"/>
    <cellStyle name="60% - アクセント 4 10" xfId="393" xr:uid="{00000000-0005-0000-0000-00009F010000}"/>
    <cellStyle name="60% - アクセント 4 11" xfId="394" xr:uid="{00000000-0005-0000-0000-0000A0010000}"/>
    <cellStyle name="60% - アクセント 4 12" xfId="395" xr:uid="{00000000-0005-0000-0000-0000A1010000}"/>
    <cellStyle name="60% - アクセント 4 13" xfId="396" xr:uid="{00000000-0005-0000-0000-0000A2010000}"/>
    <cellStyle name="60% - アクセント 4 14" xfId="397" xr:uid="{00000000-0005-0000-0000-0000A3010000}"/>
    <cellStyle name="60% - アクセント 4 15" xfId="398" xr:uid="{00000000-0005-0000-0000-0000A4010000}"/>
    <cellStyle name="60% - アクセント 4 16" xfId="399" xr:uid="{00000000-0005-0000-0000-0000A5010000}"/>
    <cellStyle name="60% - アクセント 4 17" xfId="400" xr:uid="{00000000-0005-0000-0000-0000A6010000}"/>
    <cellStyle name="60% - アクセント 4 18" xfId="401" xr:uid="{00000000-0005-0000-0000-0000A7010000}"/>
    <cellStyle name="60% - アクセント 4 19" xfId="402" xr:uid="{00000000-0005-0000-0000-0000A8010000}"/>
    <cellStyle name="60% - アクセント 4 2" xfId="403" xr:uid="{00000000-0005-0000-0000-0000A9010000}"/>
    <cellStyle name="60% - アクセント 4 2 2" xfId="404" xr:uid="{00000000-0005-0000-0000-0000AA010000}"/>
    <cellStyle name="60% - アクセント 4 20" xfId="405" xr:uid="{00000000-0005-0000-0000-0000AB010000}"/>
    <cellStyle name="60% - アクセント 4 21" xfId="406" xr:uid="{00000000-0005-0000-0000-0000AC010000}"/>
    <cellStyle name="60% - アクセント 4 22" xfId="407" xr:uid="{00000000-0005-0000-0000-0000AD010000}"/>
    <cellStyle name="60% - アクセント 4 23" xfId="408" xr:uid="{00000000-0005-0000-0000-0000AE010000}"/>
    <cellStyle name="60% - アクセント 4 24" xfId="409" xr:uid="{00000000-0005-0000-0000-0000AF010000}"/>
    <cellStyle name="60% - アクセント 4 25" xfId="410" xr:uid="{00000000-0005-0000-0000-0000B0010000}"/>
    <cellStyle name="60% - アクセント 4 3" xfId="411" xr:uid="{00000000-0005-0000-0000-0000B1010000}"/>
    <cellStyle name="60% - アクセント 4 3 2" xfId="412" xr:uid="{00000000-0005-0000-0000-0000B2010000}"/>
    <cellStyle name="60% - アクセント 4 4" xfId="413" xr:uid="{00000000-0005-0000-0000-0000B3010000}"/>
    <cellStyle name="60% - アクセント 4 5" xfId="414" xr:uid="{00000000-0005-0000-0000-0000B4010000}"/>
    <cellStyle name="60% - アクセント 4 6" xfId="415" xr:uid="{00000000-0005-0000-0000-0000B5010000}"/>
    <cellStyle name="60% - アクセント 4 7" xfId="416" xr:uid="{00000000-0005-0000-0000-0000B6010000}"/>
    <cellStyle name="60% - アクセント 4 8" xfId="417" xr:uid="{00000000-0005-0000-0000-0000B7010000}"/>
    <cellStyle name="60% - アクセント 4 9" xfId="418" xr:uid="{00000000-0005-0000-0000-0000B8010000}"/>
    <cellStyle name="60% - アクセント 5 10" xfId="419" xr:uid="{00000000-0005-0000-0000-0000B9010000}"/>
    <cellStyle name="60% - アクセント 5 11" xfId="420" xr:uid="{00000000-0005-0000-0000-0000BA010000}"/>
    <cellStyle name="60% - アクセント 5 12" xfId="421" xr:uid="{00000000-0005-0000-0000-0000BB010000}"/>
    <cellStyle name="60% - アクセント 5 13" xfId="422" xr:uid="{00000000-0005-0000-0000-0000BC010000}"/>
    <cellStyle name="60% - アクセント 5 14" xfId="423" xr:uid="{00000000-0005-0000-0000-0000BD010000}"/>
    <cellStyle name="60% - アクセント 5 15" xfId="424" xr:uid="{00000000-0005-0000-0000-0000BE010000}"/>
    <cellStyle name="60% - アクセント 5 16" xfId="425" xr:uid="{00000000-0005-0000-0000-0000BF010000}"/>
    <cellStyle name="60% - アクセント 5 17" xfId="426" xr:uid="{00000000-0005-0000-0000-0000C0010000}"/>
    <cellStyle name="60% - アクセント 5 18" xfId="427" xr:uid="{00000000-0005-0000-0000-0000C1010000}"/>
    <cellStyle name="60% - アクセント 5 19" xfId="428" xr:uid="{00000000-0005-0000-0000-0000C2010000}"/>
    <cellStyle name="60% - アクセント 5 2" xfId="429" xr:uid="{00000000-0005-0000-0000-0000C3010000}"/>
    <cellStyle name="60% - アクセント 5 2 2" xfId="430" xr:uid="{00000000-0005-0000-0000-0000C4010000}"/>
    <cellStyle name="60% - アクセント 5 20" xfId="431" xr:uid="{00000000-0005-0000-0000-0000C5010000}"/>
    <cellStyle name="60% - アクセント 5 21" xfId="432" xr:uid="{00000000-0005-0000-0000-0000C6010000}"/>
    <cellStyle name="60% - アクセント 5 22" xfId="433" xr:uid="{00000000-0005-0000-0000-0000C7010000}"/>
    <cellStyle name="60% - アクセント 5 23" xfId="434" xr:uid="{00000000-0005-0000-0000-0000C8010000}"/>
    <cellStyle name="60% - アクセント 5 24" xfId="435" xr:uid="{00000000-0005-0000-0000-0000C9010000}"/>
    <cellStyle name="60% - アクセント 5 25" xfId="436" xr:uid="{00000000-0005-0000-0000-0000CA010000}"/>
    <cellStyle name="60% - アクセント 5 3" xfId="437" xr:uid="{00000000-0005-0000-0000-0000CB010000}"/>
    <cellStyle name="60% - アクセント 5 3 2" xfId="438" xr:uid="{00000000-0005-0000-0000-0000CC010000}"/>
    <cellStyle name="60% - アクセント 5 4" xfId="439" xr:uid="{00000000-0005-0000-0000-0000CD010000}"/>
    <cellStyle name="60% - アクセント 5 5" xfId="440" xr:uid="{00000000-0005-0000-0000-0000CE010000}"/>
    <cellStyle name="60% - アクセント 5 6" xfId="441" xr:uid="{00000000-0005-0000-0000-0000CF010000}"/>
    <cellStyle name="60% - アクセント 5 7" xfId="442" xr:uid="{00000000-0005-0000-0000-0000D0010000}"/>
    <cellStyle name="60% - アクセント 5 8" xfId="443" xr:uid="{00000000-0005-0000-0000-0000D1010000}"/>
    <cellStyle name="60% - アクセント 5 9" xfId="444" xr:uid="{00000000-0005-0000-0000-0000D2010000}"/>
    <cellStyle name="60% - アクセント 6 10" xfId="445" xr:uid="{00000000-0005-0000-0000-0000D3010000}"/>
    <cellStyle name="60% - アクセント 6 11" xfId="446" xr:uid="{00000000-0005-0000-0000-0000D4010000}"/>
    <cellStyle name="60% - アクセント 6 12" xfId="447" xr:uid="{00000000-0005-0000-0000-0000D5010000}"/>
    <cellStyle name="60% - アクセント 6 13" xfId="448" xr:uid="{00000000-0005-0000-0000-0000D6010000}"/>
    <cellStyle name="60% - アクセント 6 14" xfId="449" xr:uid="{00000000-0005-0000-0000-0000D7010000}"/>
    <cellStyle name="60% - アクセント 6 15" xfId="450" xr:uid="{00000000-0005-0000-0000-0000D8010000}"/>
    <cellStyle name="60% - アクセント 6 16" xfId="451" xr:uid="{00000000-0005-0000-0000-0000D9010000}"/>
    <cellStyle name="60% - アクセント 6 17" xfId="452" xr:uid="{00000000-0005-0000-0000-0000DA010000}"/>
    <cellStyle name="60% - アクセント 6 18" xfId="453" xr:uid="{00000000-0005-0000-0000-0000DB010000}"/>
    <cellStyle name="60% - アクセント 6 19" xfId="454" xr:uid="{00000000-0005-0000-0000-0000DC010000}"/>
    <cellStyle name="60% - アクセント 6 2" xfId="455" xr:uid="{00000000-0005-0000-0000-0000DD010000}"/>
    <cellStyle name="60% - アクセント 6 2 2" xfId="456" xr:uid="{00000000-0005-0000-0000-0000DE010000}"/>
    <cellStyle name="60% - アクセント 6 20" xfId="457" xr:uid="{00000000-0005-0000-0000-0000DF010000}"/>
    <cellStyle name="60% - アクセント 6 21" xfId="458" xr:uid="{00000000-0005-0000-0000-0000E0010000}"/>
    <cellStyle name="60% - アクセント 6 22" xfId="459" xr:uid="{00000000-0005-0000-0000-0000E1010000}"/>
    <cellStyle name="60% - アクセント 6 23" xfId="460" xr:uid="{00000000-0005-0000-0000-0000E2010000}"/>
    <cellStyle name="60% - アクセント 6 24" xfId="461" xr:uid="{00000000-0005-0000-0000-0000E3010000}"/>
    <cellStyle name="60% - アクセント 6 25" xfId="462" xr:uid="{00000000-0005-0000-0000-0000E4010000}"/>
    <cellStyle name="60% - アクセント 6 3" xfId="463" xr:uid="{00000000-0005-0000-0000-0000E5010000}"/>
    <cellStyle name="60% - アクセント 6 3 2" xfId="464" xr:uid="{00000000-0005-0000-0000-0000E6010000}"/>
    <cellStyle name="60% - アクセント 6 4" xfId="465" xr:uid="{00000000-0005-0000-0000-0000E7010000}"/>
    <cellStyle name="60% - アクセント 6 5" xfId="466" xr:uid="{00000000-0005-0000-0000-0000E8010000}"/>
    <cellStyle name="60% - アクセント 6 6" xfId="467" xr:uid="{00000000-0005-0000-0000-0000E9010000}"/>
    <cellStyle name="60% - アクセント 6 7" xfId="468" xr:uid="{00000000-0005-0000-0000-0000EA010000}"/>
    <cellStyle name="60% - アクセント 6 8" xfId="469" xr:uid="{00000000-0005-0000-0000-0000EB010000}"/>
    <cellStyle name="60% - アクセント 6 9" xfId="470" xr:uid="{00000000-0005-0000-0000-0000EC010000}"/>
    <cellStyle name="Excel Built-in Good" xfId="1767" xr:uid="{00000000-0005-0000-0000-0000ED010000}"/>
    <cellStyle name="アクセント 1 10" xfId="471" xr:uid="{00000000-0005-0000-0000-0000EE010000}"/>
    <cellStyle name="アクセント 1 11" xfId="472" xr:uid="{00000000-0005-0000-0000-0000EF010000}"/>
    <cellStyle name="アクセント 1 12" xfId="473" xr:uid="{00000000-0005-0000-0000-0000F0010000}"/>
    <cellStyle name="アクセント 1 13" xfId="474" xr:uid="{00000000-0005-0000-0000-0000F1010000}"/>
    <cellStyle name="アクセント 1 14" xfId="475" xr:uid="{00000000-0005-0000-0000-0000F2010000}"/>
    <cellStyle name="アクセント 1 15" xfId="476" xr:uid="{00000000-0005-0000-0000-0000F3010000}"/>
    <cellStyle name="アクセント 1 16" xfId="477" xr:uid="{00000000-0005-0000-0000-0000F4010000}"/>
    <cellStyle name="アクセント 1 17" xfId="478" xr:uid="{00000000-0005-0000-0000-0000F5010000}"/>
    <cellStyle name="アクセント 1 18" xfId="479" xr:uid="{00000000-0005-0000-0000-0000F6010000}"/>
    <cellStyle name="アクセント 1 19" xfId="480" xr:uid="{00000000-0005-0000-0000-0000F7010000}"/>
    <cellStyle name="アクセント 1 2" xfId="481" xr:uid="{00000000-0005-0000-0000-0000F8010000}"/>
    <cellStyle name="アクセント 1 2 2" xfId="482" xr:uid="{00000000-0005-0000-0000-0000F9010000}"/>
    <cellStyle name="アクセント 1 20" xfId="483" xr:uid="{00000000-0005-0000-0000-0000FA010000}"/>
    <cellStyle name="アクセント 1 21" xfId="484" xr:uid="{00000000-0005-0000-0000-0000FB010000}"/>
    <cellStyle name="アクセント 1 22" xfId="485" xr:uid="{00000000-0005-0000-0000-0000FC010000}"/>
    <cellStyle name="アクセント 1 23" xfId="486" xr:uid="{00000000-0005-0000-0000-0000FD010000}"/>
    <cellStyle name="アクセント 1 24" xfId="487" xr:uid="{00000000-0005-0000-0000-0000FE010000}"/>
    <cellStyle name="アクセント 1 25" xfId="488" xr:uid="{00000000-0005-0000-0000-0000FF010000}"/>
    <cellStyle name="アクセント 1 3" xfId="489" xr:uid="{00000000-0005-0000-0000-000000020000}"/>
    <cellStyle name="アクセント 1 3 2" xfId="490" xr:uid="{00000000-0005-0000-0000-000001020000}"/>
    <cellStyle name="アクセント 1 4" xfId="491" xr:uid="{00000000-0005-0000-0000-000002020000}"/>
    <cellStyle name="アクセント 1 5" xfId="492" xr:uid="{00000000-0005-0000-0000-000003020000}"/>
    <cellStyle name="アクセント 1 6" xfId="493" xr:uid="{00000000-0005-0000-0000-000004020000}"/>
    <cellStyle name="アクセント 1 7" xfId="494" xr:uid="{00000000-0005-0000-0000-000005020000}"/>
    <cellStyle name="アクセント 1 8" xfId="495" xr:uid="{00000000-0005-0000-0000-000006020000}"/>
    <cellStyle name="アクセント 1 9" xfId="496" xr:uid="{00000000-0005-0000-0000-000007020000}"/>
    <cellStyle name="アクセント 2 10" xfId="497" xr:uid="{00000000-0005-0000-0000-000008020000}"/>
    <cellStyle name="アクセント 2 11" xfId="498" xr:uid="{00000000-0005-0000-0000-000009020000}"/>
    <cellStyle name="アクセント 2 12" xfId="499" xr:uid="{00000000-0005-0000-0000-00000A020000}"/>
    <cellStyle name="アクセント 2 13" xfId="500" xr:uid="{00000000-0005-0000-0000-00000B020000}"/>
    <cellStyle name="アクセント 2 14" xfId="501" xr:uid="{00000000-0005-0000-0000-00000C020000}"/>
    <cellStyle name="アクセント 2 15" xfId="502" xr:uid="{00000000-0005-0000-0000-00000D020000}"/>
    <cellStyle name="アクセント 2 16" xfId="503" xr:uid="{00000000-0005-0000-0000-00000E020000}"/>
    <cellStyle name="アクセント 2 17" xfId="504" xr:uid="{00000000-0005-0000-0000-00000F020000}"/>
    <cellStyle name="アクセント 2 18" xfId="505" xr:uid="{00000000-0005-0000-0000-000010020000}"/>
    <cellStyle name="アクセント 2 19" xfId="506" xr:uid="{00000000-0005-0000-0000-000011020000}"/>
    <cellStyle name="アクセント 2 2" xfId="507" xr:uid="{00000000-0005-0000-0000-000012020000}"/>
    <cellStyle name="アクセント 2 2 2" xfId="508" xr:uid="{00000000-0005-0000-0000-000013020000}"/>
    <cellStyle name="アクセント 2 20" xfId="509" xr:uid="{00000000-0005-0000-0000-000014020000}"/>
    <cellStyle name="アクセント 2 21" xfId="510" xr:uid="{00000000-0005-0000-0000-000015020000}"/>
    <cellStyle name="アクセント 2 22" xfId="511" xr:uid="{00000000-0005-0000-0000-000016020000}"/>
    <cellStyle name="アクセント 2 23" xfId="512" xr:uid="{00000000-0005-0000-0000-000017020000}"/>
    <cellStyle name="アクセント 2 24" xfId="513" xr:uid="{00000000-0005-0000-0000-000018020000}"/>
    <cellStyle name="アクセント 2 25" xfId="514" xr:uid="{00000000-0005-0000-0000-000019020000}"/>
    <cellStyle name="アクセント 2 3" xfId="515" xr:uid="{00000000-0005-0000-0000-00001A020000}"/>
    <cellStyle name="アクセント 2 3 2" xfId="516" xr:uid="{00000000-0005-0000-0000-00001B020000}"/>
    <cellStyle name="アクセント 2 4" xfId="517" xr:uid="{00000000-0005-0000-0000-00001C020000}"/>
    <cellStyle name="アクセント 2 5" xfId="518" xr:uid="{00000000-0005-0000-0000-00001D020000}"/>
    <cellStyle name="アクセント 2 6" xfId="519" xr:uid="{00000000-0005-0000-0000-00001E020000}"/>
    <cellStyle name="アクセント 2 7" xfId="520" xr:uid="{00000000-0005-0000-0000-00001F020000}"/>
    <cellStyle name="アクセント 2 8" xfId="521" xr:uid="{00000000-0005-0000-0000-000020020000}"/>
    <cellStyle name="アクセント 2 9" xfId="522" xr:uid="{00000000-0005-0000-0000-000021020000}"/>
    <cellStyle name="アクセント 3 10" xfId="523" xr:uid="{00000000-0005-0000-0000-000022020000}"/>
    <cellStyle name="アクセント 3 11" xfId="524" xr:uid="{00000000-0005-0000-0000-000023020000}"/>
    <cellStyle name="アクセント 3 12" xfId="525" xr:uid="{00000000-0005-0000-0000-000024020000}"/>
    <cellStyle name="アクセント 3 13" xfId="526" xr:uid="{00000000-0005-0000-0000-000025020000}"/>
    <cellStyle name="アクセント 3 14" xfId="527" xr:uid="{00000000-0005-0000-0000-000026020000}"/>
    <cellStyle name="アクセント 3 15" xfId="528" xr:uid="{00000000-0005-0000-0000-000027020000}"/>
    <cellStyle name="アクセント 3 16" xfId="529" xr:uid="{00000000-0005-0000-0000-000028020000}"/>
    <cellStyle name="アクセント 3 17" xfId="530" xr:uid="{00000000-0005-0000-0000-000029020000}"/>
    <cellStyle name="アクセント 3 18" xfId="531" xr:uid="{00000000-0005-0000-0000-00002A020000}"/>
    <cellStyle name="アクセント 3 19" xfId="532" xr:uid="{00000000-0005-0000-0000-00002B020000}"/>
    <cellStyle name="アクセント 3 2" xfId="533" xr:uid="{00000000-0005-0000-0000-00002C020000}"/>
    <cellStyle name="アクセント 3 2 2" xfId="534" xr:uid="{00000000-0005-0000-0000-00002D020000}"/>
    <cellStyle name="アクセント 3 20" xfId="535" xr:uid="{00000000-0005-0000-0000-00002E020000}"/>
    <cellStyle name="アクセント 3 21" xfId="536" xr:uid="{00000000-0005-0000-0000-00002F020000}"/>
    <cellStyle name="アクセント 3 22" xfId="537" xr:uid="{00000000-0005-0000-0000-000030020000}"/>
    <cellStyle name="アクセント 3 23" xfId="538" xr:uid="{00000000-0005-0000-0000-000031020000}"/>
    <cellStyle name="アクセント 3 24" xfId="539" xr:uid="{00000000-0005-0000-0000-000032020000}"/>
    <cellStyle name="アクセント 3 25" xfId="540" xr:uid="{00000000-0005-0000-0000-000033020000}"/>
    <cellStyle name="アクセント 3 3" xfId="541" xr:uid="{00000000-0005-0000-0000-000034020000}"/>
    <cellStyle name="アクセント 3 3 2" xfId="542" xr:uid="{00000000-0005-0000-0000-000035020000}"/>
    <cellStyle name="アクセント 3 4" xfId="543" xr:uid="{00000000-0005-0000-0000-000036020000}"/>
    <cellStyle name="アクセント 3 5" xfId="544" xr:uid="{00000000-0005-0000-0000-000037020000}"/>
    <cellStyle name="アクセント 3 6" xfId="545" xr:uid="{00000000-0005-0000-0000-000038020000}"/>
    <cellStyle name="アクセント 3 7" xfId="546" xr:uid="{00000000-0005-0000-0000-000039020000}"/>
    <cellStyle name="アクセント 3 8" xfId="547" xr:uid="{00000000-0005-0000-0000-00003A020000}"/>
    <cellStyle name="アクセント 3 9" xfId="548" xr:uid="{00000000-0005-0000-0000-00003B020000}"/>
    <cellStyle name="アクセント 4 10" xfId="549" xr:uid="{00000000-0005-0000-0000-00003C020000}"/>
    <cellStyle name="アクセント 4 11" xfId="550" xr:uid="{00000000-0005-0000-0000-00003D020000}"/>
    <cellStyle name="アクセント 4 12" xfId="551" xr:uid="{00000000-0005-0000-0000-00003E020000}"/>
    <cellStyle name="アクセント 4 13" xfId="552" xr:uid="{00000000-0005-0000-0000-00003F020000}"/>
    <cellStyle name="アクセント 4 14" xfId="553" xr:uid="{00000000-0005-0000-0000-000040020000}"/>
    <cellStyle name="アクセント 4 15" xfId="554" xr:uid="{00000000-0005-0000-0000-000041020000}"/>
    <cellStyle name="アクセント 4 16" xfId="555" xr:uid="{00000000-0005-0000-0000-000042020000}"/>
    <cellStyle name="アクセント 4 17" xfId="556" xr:uid="{00000000-0005-0000-0000-000043020000}"/>
    <cellStyle name="アクセント 4 18" xfId="557" xr:uid="{00000000-0005-0000-0000-000044020000}"/>
    <cellStyle name="アクセント 4 19" xfId="558" xr:uid="{00000000-0005-0000-0000-000045020000}"/>
    <cellStyle name="アクセント 4 2" xfId="559" xr:uid="{00000000-0005-0000-0000-000046020000}"/>
    <cellStyle name="アクセント 4 2 2" xfId="560" xr:uid="{00000000-0005-0000-0000-000047020000}"/>
    <cellStyle name="アクセント 4 20" xfId="561" xr:uid="{00000000-0005-0000-0000-000048020000}"/>
    <cellStyle name="アクセント 4 21" xfId="562" xr:uid="{00000000-0005-0000-0000-000049020000}"/>
    <cellStyle name="アクセント 4 22" xfId="563" xr:uid="{00000000-0005-0000-0000-00004A020000}"/>
    <cellStyle name="アクセント 4 23" xfId="564" xr:uid="{00000000-0005-0000-0000-00004B020000}"/>
    <cellStyle name="アクセント 4 24" xfId="565" xr:uid="{00000000-0005-0000-0000-00004C020000}"/>
    <cellStyle name="アクセント 4 25" xfId="566" xr:uid="{00000000-0005-0000-0000-00004D020000}"/>
    <cellStyle name="アクセント 4 3" xfId="567" xr:uid="{00000000-0005-0000-0000-00004E020000}"/>
    <cellStyle name="アクセント 4 3 2" xfId="568" xr:uid="{00000000-0005-0000-0000-00004F020000}"/>
    <cellStyle name="アクセント 4 4" xfId="569" xr:uid="{00000000-0005-0000-0000-000050020000}"/>
    <cellStyle name="アクセント 4 5" xfId="570" xr:uid="{00000000-0005-0000-0000-000051020000}"/>
    <cellStyle name="アクセント 4 6" xfId="571" xr:uid="{00000000-0005-0000-0000-000052020000}"/>
    <cellStyle name="アクセント 4 7" xfId="572" xr:uid="{00000000-0005-0000-0000-000053020000}"/>
    <cellStyle name="アクセント 4 8" xfId="573" xr:uid="{00000000-0005-0000-0000-000054020000}"/>
    <cellStyle name="アクセント 4 9" xfId="574" xr:uid="{00000000-0005-0000-0000-000055020000}"/>
    <cellStyle name="アクセント 5 10" xfId="575" xr:uid="{00000000-0005-0000-0000-000056020000}"/>
    <cellStyle name="アクセント 5 11" xfId="576" xr:uid="{00000000-0005-0000-0000-000057020000}"/>
    <cellStyle name="アクセント 5 12" xfId="577" xr:uid="{00000000-0005-0000-0000-000058020000}"/>
    <cellStyle name="アクセント 5 13" xfId="578" xr:uid="{00000000-0005-0000-0000-000059020000}"/>
    <cellStyle name="アクセント 5 14" xfId="579" xr:uid="{00000000-0005-0000-0000-00005A020000}"/>
    <cellStyle name="アクセント 5 15" xfId="580" xr:uid="{00000000-0005-0000-0000-00005B020000}"/>
    <cellStyle name="アクセント 5 16" xfId="581" xr:uid="{00000000-0005-0000-0000-00005C020000}"/>
    <cellStyle name="アクセント 5 17" xfId="582" xr:uid="{00000000-0005-0000-0000-00005D020000}"/>
    <cellStyle name="アクセント 5 18" xfId="583" xr:uid="{00000000-0005-0000-0000-00005E020000}"/>
    <cellStyle name="アクセント 5 19" xfId="584" xr:uid="{00000000-0005-0000-0000-00005F020000}"/>
    <cellStyle name="アクセント 5 2" xfId="585" xr:uid="{00000000-0005-0000-0000-000060020000}"/>
    <cellStyle name="アクセント 5 2 2" xfId="586" xr:uid="{00000000-0005-0000-0000-000061020000}"/>
    <cellStyle name="アクセント 5 20" xfId="587" xr:uid="{00000000-0005-0000-0000-000062020000}"/>
    <cellStyle name="アクセント 5 21" xfId="588" xr:uid="{00000000-0005-0000-0000-000063020000}"/>
    <cellStyle name="アクセント 5 22" xfId="589" xr:uid="{00000000-0005-0000-0000-000064020000}"/>
    <cellStyle name="アクセント 5 23" xfId="590" xr:uid="{00000000-0005-0000-0000-000065020000}"/>
    <cellStyle name="アクセント 5 24" xfId="591" xr:uid="{00000000-0005-0000-0000-000066020000}"/>
    <cellStyle name="アクセント 5 25" xfId="592" xr:uid="{00000000-0005-0000-0000-000067020000}"/>
    <cellStyle name="アクセント 5 3" xfId="593" xr:uid="{00000000-0005-0000-0000-000068020000}"/>
    <cellStyle name="アクセント 5 3 2" xfId="594" xr:uid="{00000000-0005-0000-0000-000069020000}"/>
    <cellStyle name="アクセント 5 4" xfId="595" xr:uid="{00000000-0005-0000-0000-00006A020000}"/>
    <cellStyle name="アクセント 5 5" xfId="596" xr:uid="{00000000-0005-0000-0000-00006B020000}"/>
    <cellStyle name="アクセント 5 6" xfId="597" xr:uid="{00000000-0005-0000-0000-00006C020000}"/>
    <cellStyle name="アクセント 5 7" xfId="598" xr:uid="{00000000-0005-0000-0000-00006D020000}"/>
    <cellStyle name="アクセント 5 8" xfId="599" xr:uid="{00000000-0005-0000-0000-00006E020000}"/>
    <cellStyle name="アクセント 5 9" xfId="600" xr:uid="{00000000-0005-0000-0000-00006F020000}"/>
    <cellStyle name="アクセント 6 10" xfId="601" xr:uid="{00000000-0005-0000-0000-000070020000}"/>
    <cellStyle name="アクセント 6 11" xfId="602" xr:uid="{00000000-0005-0000-0000-000071020000}"/>
    <cellStyle name="アクセント 6 12" xfId="603" xr:uid="{00000000-0005-0000-0000-000072020000}"/>
    <cellStyle name="アクセント 6 13" xfId="604" xr:uid="{00000000-0005-0000-0000-000073020000}"/>
    <cellStyle name="アクセント 6 14" xfId="605" xr:uid="{00000000-0005-0000-0000-000074020000}"/>
    <cellStyle name="アクセント 6 15" xfId="606" xr:uid="{00000000-0005-0000-0000-000075020000}"/>
    <cellStyle name="アクセント 6 16" xfId="607" xr:uid="{00000000-0005-0000-0000-000076020000}"/>
    <cellStyle name="アクセント 6 17" xfId="608" xr:uid="{00000000-0005-0000-0000-000077020000}"/>
    <cellStyle name="アクセント 6 18" xfId="609" xr:uid="{00000000-0005-0000-0000-000078020000}"/>
    <cellStyle name="アクセント 6 19" xfId="610" xr:uid="{00000000-0005-0000-0000-000079020000}"/>
    <cellStyle name="アクセント 6 2" xfId="611" xr:uid="{00000000-0005-0000-0000-00007A020000}"/>
    <cellStyle name="アクセント 6 2 2" xfId="612" xr:uid="{00000000-0005-0000-0000-00007B020000}"/>
    <cellStyle name="アクセント 6 20" xfId="613" xr:uid="{00000000-0005-0000-0000-00007C020000}"/>
    <cellStyle name="アクセント 6 21" xfId="614" xr:uid="{00000000-0005-0000-0000-00007D020000}"/>
    <cellStyle name="アクセント 6 22" xfId="615" xr:uid="{00000000-0005-0000-0000-00007E020000}"/>
    <cellStyle name="アクセント 6 23" xfId="616" xr:uid="{00000000-0005-0000-0000-00007F020000}"/>
    <cellStyle name="アクセント 6 24" xfId="617" xr:uid="{00000000-0005-0000-0000-000080020000}"/>
    <cellStyle name="アクセント 6 25" xfId="618" xr:uid="{00000000-0005-0000-0000-000081020000}"/>
    <cellStyle name="アクセント 6 3" xfId="619" xr:uid="{00000000-0005-0000-0000-000082020000}"/>
    <cellStyle name="アクセント 6 3 2" xfId="620" xr:uid="{00000000-0005-0000-0000-000083020000}"/>
    <cellStyle name="アクセント 6 4" xfId="621" xr:uid="{00000000-0005-0000-0000-000084020000}"/>
    <cellStyle name="アクセント 6 5" xfId="622" xr:uid="{00000000-0005-0000-0000-000085020000}"/>
    <cellStyle name="アクセント 6 6" xfId="623" xr:uid="{00000000-0005-0000-0000-000086020000}"/>
    <cellStyle name="アクセント 6 7" xfId="624" xr:uid="{00000000-0005-0000-0000-000087020000}"/>
    <cellStyle name="アクセント 6 8" xfId="625" xr:uid="{00000000-0005-0000-0000-000088020000}"/>
    <cellStyle name="アクセント 6 9" xfId="626" xr:uid="{00000000-0005-0000-0000-000089020000}"/>
    <cellStyle name="タイトル 10" xfId="627" xr:uid="{00000000-0005-0000-0000-00008A020000}"/>
    <cellStyle name="タイトル 11" xfId="628" xr:uid="{00000000-0005-0000-0000-00008B020000}"/>
    <cellStyle name="タイトル 12" xfId="629" xr:uid="{00000000-0005-0000-0000-00008C020000}"/>
    <cellStyle name="タイトル 13" xfId="630" xr:uid="{00000000-0005-0000-0000-00008D020000}"/>
    <cellStyle name="タイトル 14" xfId="631" xr:uid="{00000000-0005-0000-0000-00008E020000}"/>
    <cellStyle name="タイトル 15" xfId="632" xr:uid="{00000000-0005-0000-0000-00008F020000}"/>
    <cellStyle name="タイトル 16" xfId="633" xr:uid="{00000000-0005-0000-0000-000090020000}"/>
    <cellStyle name="タイトル 17" xfId="634" xr:uid="{00000000-0005-0000-0000-000091020000}"/>
    <cellStyle name="タイトル 18" xfId="635" xr:uid="{00000000-0005-0000-0000-000092020000}"/>
    <cellStyle name="タイトル 19" xfId="636" xr:uid="{00000000-0005-0000-0000-000093020000}"/>
    <cellStyle name="タイトル 2" xfId="637" xr:uid="{00000000-0005-0000-0000-000094020000}"/>
    <cellStyle name="タイトル 2 2" xfId="638" xr:uid="{00000000-0005-0000-0000-000095020000}"/>
    <cellStyle name="タイトル 20" xfId="639" xr:uid="{00000000-0005-0000-0000-000096020000}"/>
    <cellStyle name="タイトル 21" xfId="640" xr:uid="{00000000-0005-0000-0000-000097020000}"/>
    <cellStyle name="タイトル 22" xfId="641" xr:uid="{00000000-0005-0000-0000-000098020000}"/>
    <cellStyle name="タイトル 23" xfId="642" xr:uid="{00000000-0005-0000-0000-000099020000}"/>
    <cellStyle name="タイトル 24" xfId="643" xr:uid="{00000000-0005-0000-0000-00009A020000}"/>
    <cellStyle name="タイトル 25" xfId="644" xr:uid="{00000000-0005-0000-0000-00009B020000}"/>
    <cellStyle name="タイトル 3" xfId="645" xr:uid="{00000000-0005-0000-0000-00009C020000}"/>
    <cellStyle name="タイトル 3 2" xfId="646" xr:uid="{00000000-0005-0000-0000-00009D020000}"/>
    <cellStyle name="タイトル 4" xfId="647" xr:uid="{00000000-0005-0000-0000-00009E020000}"/>
    <cellStyle name="タイトル 5" xfId="648" xr:uid="{00000000-0005-0000-0000-00009F020000}"/>
    <cellStyle name="タイトル 6" xfId="649" xr:uid="{00000000-0005-0000-0000-0000A0020000}"/>
    <cellStyle name="タイトル 7" xfId="650" xr:uid="{00000000-0005-0000-0000-0000A1020000}"/>
    <cellStyle name="タイトル 8" xfId="651" xr:uid="{00000000-0005-0000-0000-0000A2020000}"/>
    <cellStyle name="タイトル 9" xfId="652" xr:uid="{00000000-0005-0000-0000-0000A3020000}"/>
    <cellStyle name="チェック セル 10" xfId="653" xr:uid="{00000000-0005-0000-0000-0000A4020000}"/>
    <cellStyle name="チェック セル 11" xfId="654" xr:uid="{00000000-0005-0000-0000-0000A5020000}"/>
    <cellStyle name="チェック セル 12" xfId="655" xr:uid="{00000000-0005-0000-0000-0000A6020000}"/>
    <cellStyle name="チェック セル 13" xfId="656" xr:uid="{00000000-0005-0000-0000-0000A7020000}"/>
    <cellStyle name="チェック セル 14" xfId="657" xr:uid="{00000000-0005-0000-0000-0000A8020000}"/>
    <cellStyle name="チェック セル 15" xfId="658" xr:uid="{00000000-0005-0000-0000-0000A9020000}"/>
    <cellStyle name="チェック セル 16" xfId="659" xr:uid="{00000000-0005-0000-0000-0000AA020000}"/>
    <cellStyle name="チェック セル 17" xfId="660" xr:uid="{00000000-0005-0000-0000-0000AB020000}"/>
    <cellStyle name="チェック セル 18" xfId="661" xr:uid="{00000000-0005-0000-0000-0000AC020000}"/>
    <cellStyle name="チェック セル 19" xfId="662" xr:uid="{00000000-0005-0000-0000-0000AD020000}"/>
    <cellStyle name="チェック セル 2" xfId="663" xr:uid="{00000000-0005-0000-0000-0000AE020000}"/>
    <cellStyle name="チェック セル 2 2" xfId="664" xr:uid="{00000000-0005-0000-0000-0000AF020000}"/>
    <cellStyle name="チェック セル 20" xfId="665" xr:uid="{00000000-0005-0000-0000-0000B0020000}"/>
    <cellStyle name="チェック セル 21" xfId="666" xr:uid="{00000000-0005-0000-0000-0000B1020000}"/>
    <cellStyle name="チェック セル 22" xfId="667" xr:uid="{00000000-0005-0000-0000-0000B2020000}"/>
    <cellStyle name="チェック セル 23" xfId="668" xr:uid="{00000000-0005-0000-0000-0000B3020000}"/>
    <cellStyle name="チェック セル 24" xfId="669" xr:uid="{00000000-0005-0000-0000-0000B4020000}"/>
    <cellStyle name="チェック セル 25" xfId="670" xr:uid="{00000000-0005-0000-0000-0000B5020000}"/>
    <cellStyle name="チェック セル 3" xfId="671" xr:uid="{00000000-0005-0000-0000-0000B6020000}"/>
    <cellStyle name="チェック セル 3 2" xfId="672" xr:uid="{00000000-0005-0000-0000-0000B7020000}"/>
    <cellStyle name="チェック セル 4" xfId="673" xr:uid="{00000000-0005-0000-0000-0000B8020000}"/>
    <cellStyle name="チェック セル 5" xfId="674" xr:uid="{00000000-0005-0000-0000-0000B9020000}"/>
    <cellStyle name="チェック セル 6" xfId="675" xr:uid="{00000000-0005-0000-0000-0000BA020000}"/>
    <cellStyle name="チェック セル 7" xfId="676" xr:uid="{00000000-0005-0000-0000-0000BB020000}"/>
    <cellStyle name="チェック セル 8" xfId="677" xr:uid="{00000000-0005-0000-0000-0000BC020000}"/>
    <cellStyle name="チェック セル 9" xfId="678" xr:uid="{00000000-0005-0000-0000-0000BD020000}"/>
    <cellStyle name="どちらでもない 10" xfId="679" xr:uid="{00000000-0005-0000-0000-0000BE020000}"/>
    <cellStyle name="どちらでもない 11" xfId="680" xr:uid="{00000000-0005-0000-0000-0000BF020000}"/>
    <cellStyle name="どちらでもない 12" xfId="681" xr:uid="{00000000-0005-0000-0000-0000C0020000}"/>
    <cellStyle name="どちらでもない 13" xfId="682" xr:uid="{00000000-0005-0000-0000-0000C1020000}"/>
    <cellStyle name="どちらでもない 14" xfId="683" xr:uid="{00000000-0005-0000-0000-0000C2020000}"/>
    <cellStyle name="どちらでもない 15" xfId="684" xr:uid="{00000000-0005-0000-0000-0000C3020000}"/>
    <cellStyle name="どちらでもない 16" xfId="685" xr:uid="{00000000-0005-0000-0000-0000C4020000}"/>
    <cellStyle name="どちらでもない 17" xfId="686" xr:uid="{00000000-0005-0000-0000-0000C5020000}"/>
    <cellStyle name="どちらでもない 18" xfId="687" xr:uid="{00000000-0005-0000-0000-0000C6020000}"/>
    <cellStyle name="どちらでもない 19" xfId="688" xr:uid="{00000000-0005-0000-0000-0000C7020000}"/>
    <cellStyle name="どちらでもない 2" xfId="689" xr:uid="{00000000-0005-0000-0000-0000C8020000}"/>
    <cellStyle name="どちらでもない 2 2" xfId="690" xr:uid="{00000000-0005-0000-0000-0000C9020000}"/>
    <cellStyle name="どちらでもない 2 2 2" xfId="1768" xr:uid="{00000000-0005-0000-0000-0000CA020000}"/>
    <cellStyle name="どちらでもない 2 3" xfId="1769" xr:uid="{00000000-0005-0000-0000-0000CB020000}"/>
    <cellStyle name="どちらでもない 20" xfId="691" xr:uid="{00000000-0005-0000-0000-0000CC020000}"/>
    <cellStyle name="どちらでもない 21" xfId="692" xr:uid="{00000000-0005-0000-0000-0000CD020000}"/>
    <cellStyle name="どちらでもない 22" xfId="693" xr:uid="{00000000-0005-0000-0000-0000CE020000}"/>
    <cellStyle name="どちらでもない 23" xfId="694" xr:uid="{00000000-0005-0000-0000-0000CF020000}"/>
    <cellStyle name="どちらでもない 24" xfId="695" xr:uid="{00000000-0005-0000-0000-0000D0020000}"/>
    <cellStyle name="どちらでもない 25" xfId="696" xr:uid="{00000000-0005-0000-0000-0000D1020000}"/>
    <cellStyle name="どちらでもない 3" xfId="697" xr:uid="{00000000-0005-0000-0000-0000D2020000}"/>
    <cellStyle name="どちらでもない 3 2" xfId="698" xr:uid="{00000000-0005-0000-0000-0000D3020000}"/>
    <cellStyle name="どちらでもない 4" xfId="699" xr:uid="{00000000-0005-0000-0000-0000D4020000}"/>
    <cellStyle name="どちらでもない 5" xfId="700" xr:uid="{00000000-0005-0000-0000-0000D5020000}"/>
    <cellStyle name="どちらでもない 6" xfId="701" xr:uid="{00000000-0005-0000-0000-0000D6020000}"/>
    <cellStyle name="どちらでもない 7" xfId="702" xr:uid="{00000000-0005-0000-0000-0000D7020000}"/>
    <cellStyle name="どちらでもない 8" xfId="703" xr:uid="{00000000-0005-0000-0000-0000D8020000}"/>
    <cellStyle name="どちらでもない 9" xfId="704" xr:uid="{00000000-0005-0000-0000-0000D9020000}"/>
    <cellStyle name="パーセント" xfId="1919" builtinId="5"/>
    <cellStyle name="パーセント 2" xfId="705" xr:uid="{00000000-0005-0000-0000-0000DB020000}"/>
    <cellStyle name="パーセント 2 2" xfId="706" xr:uid="{00000000-0005-0000-0000-0000DC020000}"/>
    <cellStyle name="パーセント 2 2 2" xfId="707" xr:uid="{00000000-0005-0000-0000-0000DD020000}"/>
    <cellStyle name="パーセント 2 2 2 2" xfId="1582" xr:uid="{00000000-0005-0000-0000-0000DE020000}"/>
    <cellStyle name="パーセント 2 2 3" xfId="1583" xr:uid="{00000000-0005-0000-0000-0000DF020000}"/>
    <cellStyle name="パーセント 2 3" xfId="708" xr:uid="{00000000-0005-0000-0000-0000E0020000}"/>
    <cellStyle name="パーセント 2 3 2" xfId="1552" xr:uid="{00000000-0005-0000-0000-0000E1020000}"/>
    <cellStyle name="パーセント 2 3 2 2" xfId="1553" xr:uid="{00000000-0005-0000-0000-0000E2020000}"/>
    <cellStyle name="パーセント 2 3 3" xfId="1554" xr:uid="{00000000-0005-0000-0000-0000E3020000}"/>
    <cellStyle name="パーセント 2 3 3 2" xfId="1555" xr:uid="{00000000-0005-0000-0000-0000E4020000}"/>
    <cellStyle name="パーセント 2 3 4" xfId="1556" xr:uid="{00000000-0005-0000-0000-0000E5020000}"/>
    <cellStyle name="パーセント 2 4" xfId="1557" xr:uid="{00000000-0005-0000-0000-0000E6020000}"/>
    <cellStyle name="パーセント 2 4 2" xfId="1549" xr:uid="{00000000-0005-0000-0000-0000E7020000}"/>
    <cellStyle name="パーセント 2 4 2 2" xfId="1584" xr:uid="{00000000-0005-0000-0000-0000E8020000}"/>
    <cellStyle name="パーセント 2 4 3" xfId="1585" xr:uid="{00000000-0005-0000-0000-0000E9020000}"/>
    <cellStyle name="パーセント 2 4 3 2" xfId="1586" xr:uid="{00000000-0005-0000-0000-0000EA020000}"/>
    <cellStyle name="パーセント 3" xfId="709" xr:uid="{00000000-0005-0000-0000-0000EB020000}"/>
    <cellStyle name="パーセント 3 2" xfId="1558" xr:uid="{00000000-0005-0000-0000-0000EC020000}"/>
    <cellStyle name="パーセント 3 3" xfId="1587" xr:uid="{00000000-0005-0000-0000-0000ED020000}"/>
    <cellStyle name="パーセント 3 3 2" xfId="1588" xr:uid="{00000000-0005-0000-0000-0000EE020000}"/>
    <cellStyle name="パーセント 3 3 2 2" xfId="1589" xr:uid="{00000000-0005-0000-0000-0000EF020000}"/>
    <cellStyle name="パーセント 3 3 3" xfId="1590" xr:uid="{00000000-0005-0000-0000-0000F0020000}"/>
    <cellStyle name="パーセント 3 3 3 2" xfId="1591" xr:uid="{00000000-0005-0000-0000-0000F1020000}"/>
    <cellStyle name="パーセント 3 3 4" xfId="1592" xr:uid="{00000000-0005-0000-0000-0000F2020000}"/>
    <cellStyle name="パーセント 3 4" xfId="1593" xr:uid="{00000000-0005-0000-0000-0000F3020000}"/>
    <cellStyle name="パーセント 3 4 2" xfId="1594" xr:uid="{00000000-0005-0000-0000-0000F4020000}"/>
    <cellStyle name="パーセント 3 5" xfId="1595" xr:uid="{00000000-0005-0000-0000-0000F5020000}"/>
    <cellStyle name="パーセント 3 5 2" xfId="1596" xr:uid="{00000000-0005-0000-0000-0000F6020000}"/>
    <cellStyle name="パーセント 4" xfId="710" xr:uid="{00000000-0005-0000-0000-0000F7020000}"/>
    <cellStyle name="パーセント 5" xfId="711" xr:uid="{00000000-0005-0000-0000-0000F8020000}"/>
    <cellStyle name="パーセント 5 2" xfId="1770" xr:uid="{00000000-0005-0000-0000-0000F9020000}"/>
    <cellStyle name="パーセント 6" xfId="1597" xr:uid="{00000000-0005-0000-0000-0000FA020000}"/>
    <cellStyle name="パーセント 7" xfId="1598" xr:uid="{00000000-0005-0000-0000-0000FB020000}"/>
    <cellStyle name="ハイパーリンク 2" xfId="1559" xr:uid="{00000000-0005-0000-0000-0000FC020000}"/>
    <cellStyle name="メモ 10" xfId="712" xr:uid="{00000000-0005-0000-0000-0000FD020000}"/>
    <cellStyle name="メモ 11" xfId="713" xr:uid="{00000000-0005-0000-0000-0000FE020000}"/>
    <cellStyle name="メモ 12" xfId="714" xr:uid="{00000000-0005-0000-0000-0000FF020000}"/>
    <cellStyle name="メモ 13" xfId="715" xr:uid="{00000000-0005-0000-0000-000000030000}"/>
    <cellStyle name="メモ 14" xfId="716" xr:uid="{00000000-0005-0000-0000-000001030000}"/>
    <cellStyle name="メモ 15" xfId="717" xr:uid="{00000000-0005-0000-0000-000002030000}"/>
    <cellStyle name="メモ 16" xfId="718" xr:uid="{00000000-0005-0000-0000-000003030000}"/>
    <cellStyle name="メモ 17" xfId="719" xr:uid="{00000000-0005-0000-0000-000004030000}"/>
    <cellStyle name="メモ 18" xfId="720" xr:uid="{00000000-0005-0000-0000-000005030000}"/>
    <cellStyle name="メモ 19" xfId="721" xr:uid="{00000000-0005-0000-0000-000006030000}"/>
    <cellStyle name="メモ 2" xfId="722" xr:uid="{00000000-0005-0000-0000-000007030000}"/>
    <cellStyle name="メモ 2 10" xfId="1771" xr:uid="{00000000-0005-0000-0000-000008030000}"/>
    <cellStyle name="メモ 2 2" xfId="723" xr:uid="{00000000-0005-0000-0000-000009030000}"/>
    <cellStyle name="メモ 2 2 2" xfId="724" xr:uid="{00000000-0005-0000-0000-00000A030000}"/>
    <cellStyle name="メモ 2 2 2 2" xfId="1391" xr:uid="{00000000-0005-0000-0000-00000B030000}"/>
    <cellStyle name="メモ 2 2 2 2 2" xfId="1392" xr:uid="{00000000-0005-0000-0000-00000C030000}"/>
    <cellStyle name="メモ 2 2 2 3" xfId="1393" xr:uid="{00000000-0005-0000-0000-00000D030000}"/>
    <cellStyle name="メモ 2 2 3" xfId="725" xr:uid="{00000000-0005-0000-0000-00000E030000}"/>
    <cellStyle name="メモ 2 2 3 2" xfId="1394" xr:uid="{00000000-0005-0000-0000-00000F030000}"/>
    <cellStyle name="メモ 2 2 4" xfId="1599" xr:uid="{00000000-0005-0000-0000-000010030000}"/>
    <cellStyle name="メモ 2 2 4 2" xfId="1600" xr:uid="{00000000-0005-0000-0000-000011030000}"/>
    <cellStyle name="メモ 2 2 5" xfId="1601" xr:uid="{00000000-0005-0000-0000-000012030000}"/>
    <cellStyle name="メモ 2 2 6" xfId="1602" xr:uid="{00000000-0005-0000-0000-000013030000}"/>
    <cellStyle name="メモ 2 2 6 2" xfId="1603" xr:uid="{00000000-0005-0000-0000-000014030000}"/>
    <cellStyle name="メモ 2 2 7" xfId="1772" xr:uid="{00000000-0005-0000-0000-000015030000}"/>
    <cellStyle name="メモ 2 3" xfId="1773" xr:uid="{00000000-0005-0000-0000-000016030000}"/>
    <cellStyle name="メモ 2 3 2" xfId="1774" xr:uid="{00000000-0005-0000-0000-000017030000}"/>
    <cellStyle name="メモ 2 3 2 2" xfId="1775" xr:uid="{00000000-0005-0000-0000-000018030000}"/>
    <cellStyle name="メモ 2 3 3" xfId="1776" xr:uid="{00000000-0005-0000-0000-000019030000}"/>
    <cellStyle name="メモ 2 3 4" xfId="1777" xr:uid="{00000000-0005-0000-0000-00001A030000}"/>
    <cellStyle name="メモ 2 4" xfId="1778" xr:uid="{00000000-0005-0000-0000-00001B030000}"/>
    <cellStyle name="メモ 2 4 2" xfId="1779" xr:uid="{00000000-0005-0000-0000-00001C030000}"/>
    <cellStyle name="メモ 2 4 2 2" xfId="1780" xr:uid="{00000000-0005-0000-0000-00001D030000}"/>
    <cellStyle name="メモ 2 4 3" xfId="1781" xr:uid="{00000000-0005-0000-0000-00001E030000}"/>
    <cellStyle name="メモ 2 4 4" xfId="1782" xr:uid="{00000000-0005-0000-0000-00001F030000}"/>
    <cellStyle name="メモ 2 5" xfId="1783" xr:uid="{00000000-0005-0000-0000-000020030000}"/>
    <cellStyle name="メモ 2 5 2" xfId="1784" xr:uid="{00000000-0005-0000-0000-000021030000}"/>
    <cellStyle name="メモ 2 5 2 2" xfId="1785" xr:uid="{00000000-0005-0000-0000-000022030000}"/>
    <cellStyle name="メモ 2 5 3" xfId="1786" xr:uid="{00000000-0005-0000-0000-000023030000}"/>
    <cellStyle name="メモ 2 5 4" xfId="1787" xr:uid="{00000000-0005-0000-0000-000024030000}"/>
    <cellStyle name="メモ 2 6" xfId="1788" xr:uid="{00000000-0005-0000-0000-000025030000}"/>
    <cellStyle name="メモ 2 6 2" xfId="1789" xr:uid="{00000000-0005-0000-0000-000026030000}"/>
    <cellStyle name="メモ 2 7" xfId="1790" xr:uid="{00000000-0005-0000-0000-000027030000}"/>
    <cellStyle name="メモ 2 8" xfId="1791" xr:uid="{00000000-0005-0000-0000-000028030000}"/>
    <cellStyle name="メモ 2 9" xfId="1792" xr:uid="{00000000-0005-0000-0000-000029030000}"/>
    <cellStyle name="メモ 20" xfId="726" xr:uid="{00000000-0005-0000-0000-00002A030000}"/>
    <cellStyle name="メモ 21" xfId="727" xr:uid="{00000000-0005-0000-0000-00002B030000}"/>
    <cellStyle name="メモ 22" xfId="728" xr:uid="{00000000-0005-0000-0000-00002C030000}"/>
    <cellStyle name="メモ 23" xfId="729" xr:uid="{00000000-0005-0000-0000-00002D030000}"/>
    <cellStyle name="メモ 24" xfId="730" xr:uid="{00000000-0005-0000-0000-00002E030000}"/>
    <cellStyle name="メモ 25" xfId="731" xr:uid="{00000000-0005-0000-0000-00002F030000}"/>
    <cellStyle name="メモ 3" xfId="732" xr:uid="{00000000-0005-0000-0000-000030030000}"/>
    <cellStyle name="メモ 3 2" xfId="733" xr:uid="{00000000-0005-0000-0000-000031030000}"/>
    <cellStyle name="メモ 3 2 2" xfId="1395" xr:uid="{00000000-0005-0000-0000-000032030000}"/>
    <cellStyle name="メモ 3 2 2 2" xfId="1396" xr:uid="{00000000-0005-0000-0000-000033030000}"/>
    <cellStyle name="メモ 3 2 3" xfId="1397" xr:uid="{00000000-0005-0000-0000-000034030000}"/>
    <cellStyle name="メモ 3 2 4" xfId="1793" xr:uid="{00000000-0005-0000-0000-000035030000}"/>
    <cellStyle name="メモ 3 3" xfId="734" xr:uid="{00000000-0005-0000-0000-000036030000}"/>
    <cellStyle name="メモ 3 3 2" xfId="1398" xr:uid="{00000000-0005-0000-0000-000037030000}"/>
    <cellStyle name="メモ 3 3 2 2" xfId="1794" xr:uid="{00000000-0005-0000-0000-000038030000}"/>
    <cellStyle name="メモ 3 3 3" xfId="1795" xr:uid="{00000000-0005-0000-0000-000039030000}"/>
    <cellStyle name="メモ 3 3 4" xfId="1796" xr:uid="{00000000-0005-0000-0000-00003A030000}"/>
    <cellStyle name="メモ 3 4" xfId="1604" xr:uid="{00000000-0005-0000-0000-00003B030000}"/>
    <cellStyle name="メモ 3 4 2" xfId="1605" xr:uid="{00000000-0005-0000-0000-00003C030000}"/>
    <cellStyle name="メモ 3 4 2 2" xfId="1797" xr:uid="{00000000-0005-0000-0000-00003D030000}"/>
    <cellStyle name="メモ 3 4 3" xfId="1798" xr:uid="{00000000-0005-0000-0000-00003E030000}"/>
    <cellStyle name="メモ 3 4 4" xfId="1799" xr:uid="{00000000-0005-0000-0000-00003F030000}"/>
    <cellStyle name="メモ 3 5" xfId="1606" xr:uid="{00000000-0005-0000-0000-000040030000}"/>
    <cellStyle name="メモ 3 5 2" xfId="1800" xr:uid="{00000000-0005-0000-0000-000041030000}"/>
    <cellStyle name="メモ 3 6" xfId="1607" xr:uid="{00000000-0005-0000-0000-000042030000}"/>
    <cellStyle name="メモ 3 6 2" xfId="1608" xr:uid="{00000000-0005-0000-0000-000043030000}"/>
    <cellStyle name="メモ 4" xfId="735" xr:uid="{00000000-0005-0000-0000-000044030000}"/>
    <cellStyle name="メモ 4 2" xfId="736" xr:uid="{00000000-0005-0000-0000-000045030000}"/>
    <cellStyle name="メモ 4 2 2" xfId="1399" xr:uid="{00000000-0005-0000-0000-000046030000}"/>
    <cellStyle name="メモ 4 2 2 2" xfId="1400" xr:uid="{00000000-0005-0000-0000-000047030000}"/>
    <cellStyle name="メモ 4 2 3" xfId="1401" xr:uid="{00000000-0005-0000-0000-000048030000}"/>
    <cellStyle name="メモ 4 3" xfId="737" xr:uid="{00000000-0005-0000-0000-000049030000}"/>
    <cellStyle name="メモ 4 3 2" xfId="1402" xr:uid="{00000000-0005-0000-0000-00004A030000}"/>
    <cellStyle name="メモ 4 4" xfId="1609" xr:uid="{00000000-0005-0000-0000-00004B030000}"/>
    <cellStyle name="メモ 4 4 2" xfId="1610" xr:uid="{00000000-0005-0000-0000-00004C030000}"/>
    <cellStyle name="メモ 4 5" xfId="1611" xr:uid="{00000000-0005-0000-0000-00004D030000}"/>
    <cellStyle name="メモ 4 6" xfId="1612" xr:uid="{00000000-0005-0000-0000-00004E030000}"/>
    <cellStyle name="メモ 4 6 2" xfId="1613" xr:uid="{00000000-0005-0000-0000-00004F030000}"/>
    <cellStyle name="メモ 4 7" xfId="1801" xr:uid="{00000000-0005-0000-0000-000050030000}"/>
    <cellStyle name="メモ 5" xfId="738" xr:uid="{00000000-0005-0000-0000-000051030000}"/>
    <cellStyle name="メモ 5 2" xfId="1802" xr:uid="{00000000-0005-0000-0000-000052030000}"/>
    <cellStyle name="メモ 5 3" xfId="1803" xr:uid="{00000000-0005-0000-0000-000053030000}"/>
    <cellStyle name="メモ 6" xfId="739" xr:uid="{00000000-0005-0000-0000-000054030000}"/>
    <cellStyle name="メモ 7" xfId="740" xr:uid="{00000000-0005-0000-0000-000055030000}"/>
    <cellStyle name="メモ 8" xfId="741" xr:uid="{00000000-0005-0000-0000-000056030000}"/>
    <cellStyle name="メモ 9" xfId="742" xr:uid="{00000000-0005-0000-0000-000057030000}"/>
    <cellStyle name="リンク セル 10" xfId="743" xr:uid="{00000000-0005-0000-0000-000058030000}"/>
    <cellStyle name="リンク セル 11" xfId="744" xr:uid="{00000000-0005-0000-0000-000059030000}"/>
    <cellStyle name="リンク セル 12" xfId="745" xr:uid="{00000000-0005-0000-0000-00005A030000}"/>
    <cellStyle name="リンク セル 13" xfId="746" xr:uid="{00000000-0005-0000-0000-00005B030000}"/>
    <cellStyle name="リンク セル 14" xfId="747" xr:uid="{00000000-0005-0000-0000-00005C030000}"/>
    <cellStyle name="リンク セル 15" xfId="748" xr:uid="{00000000-0005-0000-0000-00005D030000}"/>
    <cellStyle name="リンク セル 16" xfId="749" xr:uid="{00000000-0005-0000-0000-00005E030000}"/>
    <cellStyle name="リンク セル 17" xfId="750" xr:uid="{00000000-0005-0000-0000-00005F030000}"/>
    <cellStyle name="リンク セル 18" xfId="751" xr:uid="{00000000-0005-0000-0000-000060030000}"/>
    <cellStyle name="リンク セル 19" xfId="752" xr:uid="{00000000-0005-0000-0000-000061030000}"/>
    <cellStyle name="リンク セル 2" xfId="753" xr:uid="{00000000-0005-0000-0000-000062030000}"/>
    <cellStyle name="リンク セル 2 2" xfId="754" xr:uid="{00000000-0005-0000-0000-000063030000}"/>
    <cellStyle name="リンク セル 20" xfId="755" xr:uid="{00000000-0005-0000-0000-000064030000}"/>
    <cellStyle name="リンク セル 21" xfId="756" xr:uid="{00000000-0005-0000-0000-000065030000}"/>
    <cellStyle name="リンク セル 22" xfId="757" xr:uid="{00000000-0005-0000-0000-000066030000}"/>
    <cellStyle name="リンク セル 23" xfId="758" xr:uid="{00000000-0005-0000-0000-000067030000}"/>
    <cellStyle name="リンク セル 24" xfId="759" xr:uid="{00000000-0005-0000-0000-000068030000}"/>
    <cellStyle name="リンク セル 25" xfId="760" xr:uid="{00000000-0005-0000-0000-000069030000}"/>
    <cellStyle name="リンク セル 3" xfId="761" xr:uid="{00000000-0005-0000-0000-00006A030000}"/>
    <cellStyle name="リンク セル 3 2" xfId="762" xr:uid="{00000000-0005-0000-0000-00006B030000}"/>
    <cellStyle name="リンク セル 4" xfId="763" xr:uid="{00000000-0005-0000-0000-00006C030000}"/>
    <cellStyle name="リンク セル 5" xfId="764" xr:uid="{00000000-0005-0000-0000-00006D030000}"/>
    <cellStyle name="リンク セル 6" xfId="765" xr:uid="{00000000-0005-0000-0000-00006E030000}"/>
    <cellStyle name="リンク セル 7" xfId="766" xr:uid="{00000000-0005-0000-0000-00006F030000}"/>
    <cellStyle name="リンク セル 8" xfId="767" xr:uid="{00000000-0005-0000-0000-000070030000}"/>
    <cellStyle name="リンク セル 9" xfId="768" xr:uid="{00000000-0005-0000-0000-000071030000}"/>
    <cellStyle name="悪い 10" xfId="769" xr:uid="{00000000-0005-0000-0000-000072030000}"/>
    <cellStyle name="悪い 11" xfId="770" xr:uid="{00000000-0005-0000-0000-000073030000}"/>
    <cellStyle name="悪い 12" xfId="771" xr:uid="{00000000-0005-0000-0000-000074030000}"/>
    <cellStyle name="悪い 13" xfId="772" xr:uid="{00000000-0005-0000-0000-000075030000}"/>
    <cellStyle name="悪い 14" xfId="773" xr:uid="{00000000-0005-0000-0000-000076030000}"/>
    <cellStyle name="悪い 15" xfId="774" xr:uid="{00000000-0005-0000-0000-000077030000}"/>
    <cellStyle name="悪い 16" xfId="775" xr:uid="{00000000-0005-0000-0000-000078030000}"/>
    <cellStyle name="悪い 17" xfId="776" xr:uid="{00000000-0005-0000-0000-000079030000}"/>
    <cellStyle name="悪い 18" xfId="777" xr:uid="{00000000-0005-0000-0000-00007A030000}"/>
    <cellStyle name="悪い 19" xfId="778" xr:uid="{00000000-0005-0000-0000-00007B030000}"/>
    <cellStyle name="悪い 2" xfId="779" xr:uid="{00000000-0005-0000-0000-00007C030000}"/>
    <cellStyle name="悪い 2 2" xfId="780" xr:uid="{00000000-0005-0000-0000-00007D030000}"/>
    <cellStyle name="悪い 2 2 2" xfId="1804" xr:uid="{00000000-0005-0000-0000-00007E030000}"/>
    <cellStyle name="悪い 2 3" xfId="1403" xr:uid="{00000000-0005-0000-0000-00007F030000}"/>
    <cellStyle name="悪い 20" xfId="781" xr:uid="{00000000-0005-0000-0000-000080030000}"/>
    <cellStyle name="悪い 21" xfId="782" xr:uid="{00000000-0005-0000-0000-000081030000}"/>
    <cellStyle name="悪い 22" xfId="783" xr:uid="{00000000-0005-0000-0000-000082030000}"/>
    <cellStyle name="悪い 23" xfId="784" xr:uid="{00000000-0005-0000-0000-000083030000}"/>
    <cellStyle name="悪い 24" xfId="785" xr:uid="{00000000-0005-0000-0000-000084030000}"/>
    <cellStyle name="悪い 25" xfId="786" xr:uid="{00000000-0005-0000-0000-000085030000}"/>
    <cellStyle name="悪い 3" xfId="787" xr:uid="{00000000-0005-0000-0000-000086030000}"/>
    <cellStyle name="悪い 3 2" xfId="788" xr:uid="{00000000-0005-0000-0000-000087030000}"/>
    <cellStyle name="悪い 4" xfId="789" xr:uid="{00000000-0005-0000-0000-000088030000}"/>
    <cellStyle name="悪い 5" xfId="790" xr:uid="{00000000-0005-0000-0000-000089030000}"/>
    <cellStyle name="悪い 6" xfId="791" xr:uid="{00000000-0005-0000-0000-00008A030000}"/>
    <cellStyle name="悪い 7" xfId="792" xr:uid="{00000000-0005-0000-0000-00008B030000}"/>
    <cellStyle name="悪い 8" xfId="793" xr:uid="{00000000-0005-0000-0000-00008C030000}"/>
    <cellStyle name="悪い 9" xfId="794" xr:uid="{00000000-0005-0000-0000-00008D030000}"/>
    <cellStyle name="計算 10" xfId="795" xr:uid="{00000000-0005-0000-0000-00008E030000}"/>
    <cellStyle name="計算 11" xfId="796" xr:uid="{00000000-0005-0000-0000-00008F030000}"/>
    <cellStyle name="計算 12" xfId="797" xr:uid="{00000000-0005-0000-0000-000090030000}"/>
    <cellStyle name="計算 13" xfId="798" xr:uid="{00000000-0005-0000-0000-000091030000}"/>
    <cellStyle name="計算 14" xfId="799" xr:uid="{00000000-0005-0000-0000-000092030000}"/>
    <cellStyle name="計算 15" xfId="800" xr:uid="{00000000-0005-0000-0000-000093030000}"/>
    <cellStyle name="計算 16" xfId="801" xr:uid="{00000000-0005-0000-0000-000094030000}"/>
    <cellStyle name="計算 17" xfId="802" xr:uid="{00000000-0005-0000-0000-000095030000}"/>
    <cellStyle name="計算 18" xfId="803" xr:uid="{00000000-0005-0000-0000-000096030000}"/>
    <cellStyle name="計算 19" xfId="804" xr:uid="{00000000-0005-0000-0000-000097030000}"/>
    <cellStyle name="計算 2" xfId="805" xr:uid="{00000000-0005-0000-0000-000098030000}"/>
    <cellStyle name="計算 2 2" xfId="806" xr:uid="{00000000-0005-0000-0000-000099030000}"/>
    <cellStyle name="計算 2 2 2" xfId="807" xr:uid="{00000000-0005-0000-0000-00009A030000}"/>
    <cellStyle name="計算 2 2 2 2" xfId="1404" xr:uid="{00000000-0005-0000-0000-00009B030000}"/>
    <cellStyle name="計算 2 2 2 2 2" xfId="1405" xr:uid="{00000000-0005-0000-0000-00009C030000}"/>
    <cellStyle name="計算 2 2 2 3" xfId="1406" xr:uid="{00000000-0005-0000-0000-00009D030000}"/>
    <cellStyle name="計算 2 2 3" xfId="808" xr:uid="{00000000-0005-0000-0000-00009E030000}"/>
    <cellStyle name="計算 2 2 3 2" xfId="1407" xr:uid="{00000000-0005-0000-0000-00009F030000}"/>
    <cellStyle name="計算 2 2 4" xfId="1614" xr:uid="{00000000-0005-0000-0000-0000A0030000}"/>
    <cellStyle name="計算 2 2 4 2" xfId="1615" xr:uid="{00000000-0005-0000-0000-0000A1030000}"/>
    <cellStyle name="計算 2 2 5" xfId="1616" xr:uid="{00000000-0005-0000-0000-0000A2030000}"/>
    <cellStyle name="計算 2 2 6" xfId="1617" xr:uid="{00000000-0005-0000-0000-0000A3030000}"/>
    <cellStyle name="計算 2 2 6 2" xfId="1618" xr:uid="{00000000-0005-0000-0000-0000A4030000}"/>
    <cellStyle name="計算 2 3" xfId="1805" xr:uid="{00000000-0005-0000-0000-0000A5030000}"/>
    <cellStyle name="計算 2 3 2" xfId="1806" xr:uid="{00000000-0005-0000-0000-0000A6030000}"/>
    <cellStyle name="計算 2 3 2 2" xfId="1807" xr:uid="{00000000-0005-0000-0000-0000A7030000}"/>
    <cellStyle name="計算 2 3 3" xfId="1808" xr:uid="{00000000-0005-0000-0000-0000A8030000}"/>
    <cellStyle name="計算 2 4" xfId="1809" xr:uid="{00000000-0005-0000-0000-0000A9030000}"/>
    <cellStyle name="計算 2 4 2" xfId="1810" xr:uid="{00000000-0005-0000-0000-0000AA030000}"/>
    <cellStyle name="計算 2 4 2 2" xfId="1811" xr:uid="{00000000-0005-0000-0000-0000AB030000}"/>
    <cellStyle name="計算 2 4 3" xfId="1812" xr:uid="{00000000-0005-0000-0000-0000AC030000}"/>
    <cellStyle name="計算 2 5" xfId="1813" xr:uid="{00000000-0005-0000-0000-0000AD030000}"/>
    <cellStyle name="計算 2 5 2" xfId="1814" xr:uid="{00000000-0005-0000-0000-0000AE030000}"/>
    <cellStyle name="計算 2 6" xfId="1815" xr:uid="{00000000-0005-0000-0000-0000AF030000}"/>
    <cellStyle name="計算 20" xfId="809" xr:uid="{00000000-0005-0000-0000-0000B0030000}"/>
    <cellStyle name="計算 21" xfId="810" xr:uid="{00000000-0005-0000-0000-0000B1030000}"/>
    <cellStyle name="計算 22" xfId="811" xr:uid="{00000000-0005-0000-0000-0000B2030000}"/>
    <cellStyle name="計算 23" xfId="812" xr:uid="{00000000-0005-0000-0000-0000B3030000}"/>
    <cellStyle name="計算 24" xfId="813" xr:uid="{00000000-0005-0000-0000-0000B4030000}"/>
    <cellStyle name="計算 25" xfId="814" xr:uid="{00000000-0005-0000-0000-0000B5030000}"/>
    <cellStyle name="計算 3" xfId="815" xr:uid="{00000000-0005-0000-0000-0000B6030000}"/>
    <cellStyle name="計算 3 2" xfId="816" xr:uid="{00000000-0005-0000-0000-0000B7030000}"/>
    <cellStyle name="計算 3 2 2" xfId="1408" xr:uid="{00000000-0005-0000-0000-0000B8030000}"/>
    <cellStyle name="計算 3 2 2 2" xfId="1409" xr:uid="{00000000-0005-0000-0000-0000B9030000}"/>
    <cellStyle name="計算 3 2 3" xfId="1410" xr:uid="{00000000-0005-0000-0000-0000BA030000}"/>
    <cellStyle name="計算 3 3" xfId="817" xr:uid="{00000000-0005-0000-0000-0000BB030000}"/>
    <cellStyle name="計算 3 3 2" xfId="1411" xr:uid="{00000000-0005-0000-0000-0000BC030000}"/>
    <cellStyle name="計算 3 3 2 2" xfId="1816" xr:uid="{00000000-0005-0000-0000-0000BD030000}"/>
    <cellStyle name="計算 3 3 3" xfId="1817" xr:uid="{00000000-0005-0000-0000-0000BE030000}"/>
    <cellStyle name="計算 3 4" xfId="1619" xr:uid="{00000000-0005-0000-0000-0000BF030000}"/>
    <cellStyle name="計算 3 4 2" xfId="1620" xr:uid="{00000000-0005-0000-0000-0000C0030000}"/>
    <cellStyle name="計算 3 4 2 2" xfId="1818" xr:uid="{00000000-0005-0000-0000-0000C1030000}"/>
    <cellStyle name="計算 3 4 3" xfId="1819" xr:uid="{00000000-0005-0000-0000-0000C2030000}"/>
    <cellStyle name="計算 3 5" xfId="1621" xr:uid="{00000000-0005-0000-0000-0000C3030000}"/>
    <cellStyle name="計算 3 5 2" xfId="1820" xr:uid="{00000000-0005-0000-0000-0000C4030000}"/>
    <cellStyle name="計算 3 6" xfId="1622" xr:uid="{00000000-0005-0000-0000-0000C5030000}"/>
    <cellStyle name="計算 3 6 2" xfId="1623" xr:uid="{00000000-0005-0000-0000-0000C6030000}"/>
    <cellStyle name="計算 4" xfId="818" xr:uid="{00000000-0005-0000-0000-0000C7030000}"/>
    <cellStyle name="計算 4 2" xfId="819" xr:uid="{00000000-0005-0000-0000-0000C8030000}"/>
    <cellStyle name="計算 4 2 2" xfId="1412" xr:uid="{00000000-0005-0000-0000-0000C9030000}"/>
    <cellStyle name="計算 4 2 2 2" xfId="1413" xr:uid="{00000000-0005-0000-0000-0000CA030000}"/>
    <cellStyle name="計算 4 2 3" xfId="1414" xr:uid="{00000000-0005-0000-0000-0000CB030000}"/>
    <cellStyle name="計算 4 3" xfId="820" xr:uid="{00000000-0005-0000-0000-0000CC030000}"/>
    <cellStyle name="計算 4 3 2" xfId="1415" xr:uid="{00000000-0005-0000-0000-0000CD030000}"/>
    <cellStyle name="計算 4 4" xfId="1624" xr:uid="{00000000-0005-0000-0000-0000CE030000}"/>
    <cellStyle name="計算 4 4 2" xfId="1625" xr:uid="{00000000-0005-0000-0000-0000CF030000}"/>
    <cellStyle name="計算 4 5" xfId="1626" xr:uid="{00000000-0005-0000-0000-0000D0030000}"/>
    <cellStyle name="計算 4 6" xfId="1627" xr:uid="{00000000-0005-0000-0000-0000D1030000}"/>
    <cellStyle name="計算 4 6 2" xfId="1628" xr:uid="{00000000-0005-0000-0000-0000D2030000}"/>
    <cellStyle name="計算 5" xfId="821" xr:uid="{00000000-0005-0000-0000-0000D3030000}"/>
    <cellStyle name="計算 6" xfId="822" xr:uid="{00000000-0005-0000-0000-0000D4030000}"/>
    <cellStyle name="計算 7" xfId="823" xr:uid="{00000000-0005-0000-0000-0000D5030000}"/>
    <cellStyle name="計算 8" xfId="824" xr:uid="{00000000-0005-0000-0000-0000D6030000}"/>
    <cellStyle name="計算 9" xfId="825" xr:uid="{00000000-0005-0000-0000-0000D7030000}"/>
    <cellStyle name="警告文 10" xfId="826" xr:uid="{00000000-0005-0000-0000-0000D8030000}"/>
    <cellStyle name="警告文 11" xfId="827" xr:uid="{00000000-0005-0000-0000-0000D9030000}"/>
    <cellStyle name="警告文 12" xfId="828" xr:uid="{00000000-0005-0000-0000-0000DA030000}"/>
    <cellStyle name="警告文 13" xfId="829" xr:uid="{00000000-0005-0000-0000-0000DB030000}"/>
    <cellStyle name="警告文 14" xfId="830" xr:uid="{00000000-0005-0000-0000-0000DC030000}"/>
    <cellStyle name="警告文 15" xfId="831" xr:uid="{00000000-0005-0000-0000-0000DD030000}"/>
    <cellStyle name="警告文 16" xfId="832" xr:uid="{00000000-0005-0000-0000-0000DE030000}"/>
    <cellStyle name="警告文 17" xfId="833" xr:uid="{00000000-0005-0000-0000-0000DF030000}"/>
    <cellStyle name="警告文 18" xfId="834" xr:uid="{00000000-0005-0000-0000-0000E0030000}"/>
    <cellStyle name="警告文 19" xfId="835" xr:uid="{00000000-0005-0000-0000-0000E1030000}"/>
    <cellStyle name="警告文 2" xfId="836" xr:uid="{00000000-0005-0000-0000-0000E2030000}"/>
    <cellStyle name="警告文 2 2" xfId="837" xr:uid="{00000000-0005-0000-0000-0000E3030000}"/>
    <cellStyle name="警告文 20" xfId="838" xr:uid="{00000000-0005-0000-0000-0000E4030000}"/>
    <cellStyle name="警告文 21" xfId="839" xr:uid="{00000000-0005-0000-0000-0000E5030000}"/>
    <cellStyle name="警告文 22" xfId="840" xr:uid="{00000000-0005-0000-0000-0000E6030000}"/>
    <cellStyle name="警告文 23" xfId="841" xr:uid="{00000000-0005-0000-0000-0000E7030000}"/>
    <cellStyle name="警告文 24" xfId="842" xr:uid="{00000000-0005-0000-0000-0000E8030000}"/>
    <cellStyle name="警告文 25" xfId="843" xr:uid="{00000000-0005-0000-0000-0000E9030000}"/>
    <cellStyle name="警告文 3" xfId="844" xr:uid="{00000000-0005-0000-0000-0000EA030000}"/>
    <cellStyle name="警告文 3 2" xfId="845" xr:uid="{00000000-0005-0000-0000-0000EB030000}"/>
    <cellStyle name="警告文 4" xfId="846" xr:uid="{00000000-0005-0000-0000-0000EC030000}"/>
    <cellStyle name="警告文 5" xfId="847" xr:uid="{00000000-0005-0000-0000-0000ED030000}"/>
    <cellStyle name="警告文 6" xfId="848" xr:uid="{00000000-0005-0000-0000-0000EE030000}"/>
    <cellStyle name="警告文 7" xfId="849" xr:uid="{00000000-0005-0000-0000-0000EF030000}"/>
    <cellStyle name="警告文 8" xfId="850" xr:uid="{00000000-0005-0000-0000-0000F0030000}"/>
    <cellStyle name="警告文 9" xfId="851" xr:uid="{00000000-0005-0000-0000-0000F1030000}"/>
    <cellStyle name="桁区切り" xfId="1" builtinId="6"/>
    <cellStyle name="桁区切り 2" xfId="852" xr:uid="{00000000-0005-0000-0000-0000F3030000}"/>
    <cellStyle name="桁区切り 2 10" xfId="1551" xr:uid="{00000000-0005-0000-0000-0000F4030000}"/>
    <cellStyle name="桁区切り 2 2" xfId="853" xr:uid="{00000000-0005-0000-0000-0000F5030000}"/>
    <cellStyle name="桁区切り 2 2 2" xfId="854" xr:uid="{00000000-0005-0000-0000-0000F6030000}"/>
    <cellStyle name="桁区切り 2 2 2 2" xfId="1629" xr:uid="{00000000-0005-0000-0000-0000F7030000}"/>
    <cellStyle name="桁区切り 2 2 2 2 2" xfId="1630" xr:uid="{00000000-0005-0000-0000-0000F8030000}"/>
    <cellStyle name="桁区切り 2 2 2 3" xfId="1631" xr:uid="{00000000-0005-0000-0000-0000F9030000}"/>
    <cellStyle name="桁区切り 2 2 2 4" xfId="1821" xr:uid="{00000000-0005-0000-0000-0000FA030000}"/>
    <cellStyle name="桁区切り 2 2 3" xfId="1632" xr:uid="{00000000-0005-0000-0000-0000FB030000}"/>
    <cellStyle name="桁区切り 2 2 3 2" xfId="1633" xr:uid="{00000000-0005-0000-0000-0000FC030000}"/>
    <cellStyle name="桁区切り 2 2 3 2 2" xfId="1634" xr:uid="{00000000-0005-0000-0000-0000FD030000}"/>
    <cellStyle name="桁区切り 2 2 3 3" xfId="1635" xr:uid="{00000000-0005-0000-0000-0000FE030000}"/>
    <cellStyle name="桁区切り 2 2 3 3 2" xfId="1636" xr:uid="{00000000-0005-0000-0000-0000FF030000}"/>
    <cellStyle name="桁区切り 2 2 3 4" xfId="1637" xr:uid="{00000000-0005-0000-0000-000000040000}"/>
    <cellStyle name="桁区切り 2 2 4" xfId="1638" xr:uid="{00000000-0005-0000-0000-000001040000}"/>
    <cellStyle name="桁区切り 2 2 5" xfId="1822" xr:uid="{00000000-0005-0000-0000-000002040000}"/>
    <cellStyle name="桁区切り 2 3" xfId="855" xr:uid="{00000000-0005-0000-0000-000003040000}"/>
    <cellStyle name="桁区切り 2 3 2" xfId="1639" xr:uid="{00000000-0005-0000-0000-000004040000}"/>
    <cellStyle name="桁区切り 2 3 2 2" xfId="1640" xr:uid="{00000000-0005-0000-0000-000005040000}"/>
    <cellStyle name="桁区切り 2 3 3" xfId="1641" xr:uid="{00000000-0005-0000-0000-000006040000}"/>
    <cellStyle name="桁区切り 2 3 4" xfId="1823" xr:uid="{00000000-0005-0000-0000-000007040000}"/>
    <cellStyle name="桁区切り 2 4" xfId="1416" xr:uid="{00000000-0005-0000-0000-000008040000}"/>
    <cellStyle name="桁区切り 2 4 2" xfId="1824" xr:uid="{00000000-0005-0000-0000-000009040000}"/>
    <cellStyle name="桁区切り 2 5" xfId="1417" xr:uid="{00000000-0005-0000-0000-00000A040000}"/>
    <cellStyle name="桁区切り 2 5 2" xfId="1418" xr:uid="{00000000-0005-0000-0000-00000B040000}"/>
    <cellStyle name="桁区切り 2 5 3" xfId="1419" xr:uid="{00000000-0005-0000-0000-00000C040000}"/>
    <cellStyle name="桁区切り 2 5 3 2" xfId="1420" xr:uid="{00000000-0005-0000-0000-00000D040000}"/>
    <cellStyle name="桁区切り 2 6" xfId="1421" xr:uid="{00000000-0005-0000-0000-00000E040000}"/>
    <cellStyle name="桁区切り 2 6 2" xfId="1560" xr:uid="{00000000-0005-0000-0000-00000F040000}"/>
    <cellStyle name="桁区切り 2 7" xfId="1422" xr:uid="{00000000-0005-0000-0000-000010040000}"/>
    <cellStyle name="桁区切り 2 8" xfId="1423" xr:uid="{00000000-0005-0000-0000-000011040000}"/>
    <cellStyle name="桁区切り 2 8 2" xfId="1424" xr:uid="{00000000-0005-0000-0000-000012040000}"/>
    <cellStyle name="桁区切り 2 8 2 2" xfId="1425" xr:uid="{00000000-0005-0000-0000-000013040000}"/>
    <cellStyle name="桁区切り 2 8 2 2 2" xfId="1426" xr:uid="{00000000-0005-0000-0000-000014040000}"/>
    <cellStyle name="桁区切り 2 8 2 2 2 2" xfId="1427" xr:uid="{00000000-0005-0000-0000-000015040000}"/>
    <cellStyle name="桁区切り 2 8 2 2 2 2 2" xfId="1428" xr:uid="{00000000-0005-0000-0000-000016040000}"/>
    <cellStyle name="桁区切り 2 8 2 3" xfId="1429" xr:uid="{00000000-0005-0000-0000-000017040000}"/>
    <cellStyle name="桁区切り 2 8 2 3 2" xfId="1430" xr:uid="{00000000-0005-0000-0000-000018040000}"/>
    <cellStyle name="桁区切り 2 8 2 3 2 2" xfId="1431" xr:uid="{00000000-0005-0000-0000-000019040000}"/>
    <cellStyle name="桁区切り 2 9" xfId="1561" xr:uid="{00000000-0005-0000-0000-00001A040000}"/>
    <cellStyle name="桁区切り 3" xfId="856" xr:uid="{00000000-0005-0000-0000-00001B040000}"/>
    <cellStyle name="桁区切り 3 2" xfId="857" xr:uid="{00000000-0005-0000-0000-00001C040000}"/>
    <cellStyle name="桁区切り 3 3" xfId="1581" xr:uid="{00000000-0005-0000-0000-00001D040000}"/>
    <cellStyle name="桁区切り 3 3 2" xfId="1642" xr:uid="{00000000-0005-0000-0000-00001E040000}"/>
    <cellStyle name="桁区切り 3 3 2 2" xfId="1643" xr:uid="{00000000-0005-0000-0000-00001F040000}"/>
    <cellStyle name="桁区切り 3 3 3" xfId="1644" xr:uid="{00000000-0005-0000-0000-000020040000}"/>
    <cellStyle name="桁区切り 3 4" xfId="1645" xr:uid="{00000000-0005-0000-0000-000021040000}"/>
    <cellStyle name="桁区切り 3 4 2" xfId="1646" xr:uid="{00000000-0005-0000-0000-000022040000}"/>
    <cellStyle name="桁区切り 3 5" xfId="1432" xr:uid="{00000000-0005-0000-0000-000023040000}"/>
    <cellStyle name="桁区切り 3 6" xfId="1825" xr:uid="{00000000-0005-0000-0000-000024040000}"/>
    <cellStyle name="桁区切り 4" xfId="858" xr:uid="{00000000-0005-0000-0000-000025040000}"/>
    <cellStyle name="桁区切り 4 2" xfId="1433" xr:uid="{00000000-0005-0000-0000-000026040000}"/>
    <cellStyle name="桁区切り 4 2 2" xfId="1647" xr:uid="{00000000-0005-0000-0000-000027040000}"/>
    <cellStyle name="桁区切り 4 2 2 2" xfId="1648" xr:uid="{00000000-0005-0000-0000-000028040000}"/>
    <cellStyle name="桁区切り 4 2 3" xfId="1649" xr:uid="{00000000-0005-0000-0000-000029040000}"/>
    <cellStyle name="桁区切り 4 2 4" xfId="1826" xr:uid="{00000000-0005-0000-0000-00002A040000}"/>
    <cellStyle name="桁区切り 4 3" xfId="1650" xr:uid="{00000000-0005-0000-0000-00002B040000}"/>
    <cellStyle name="桁区切り 4 3 2" xfId="1651" xr:uid="{00000000-0005-0000-0000-00002C040000}"/>
    <cellStyle name="桁区切り 4 4" xfId="1652" xr:uid="{00000000-0005-0000-0000-00002D040000}"/>
    <cellStyle name="桁区切り 4 5" xfId="1827" xr:uid="{00000000-0005-0000-0000-00002E040000}"/>
    <cellStyle name="桁区切り 5" xfId="1434" xr:uid="{00000000-0005-0000-0000-00002F040000}"/>
    <cellStyle name="桁区切り 5 2" xfId="1562" xr:uid="{00000000-0005-0000-0000-000030040000}"/>
    <cellStyle name="桁区切り 5 2 2" xfId="1563" xr:uid="{00000000-0005-0000-0000-000031040000}"/>
    <cellStyle name="桁区切り 5 3" xfId="1564" xr:uid="{00000000-0005-0000-0000-000032040000}"/>
    <cellStyle name="桁区切り 6" xfId="1435" xr:uid="{00000000-0005-0000-0000-000033040000}"/>
    <cellStyle name="桁区切り 6 2" xfId="1828" xr:uid="{00000000-0005-0000-0000-000034040000}"/>
    <cellStyle name="桁区切り 7" xfId="1436" xr:uid="{00000000-0005-0000-0000-000035040000}"/>
    <cellStyle name="桁区切り 7 2" xfId="1829" xr:uid="{00000000-0005-0000-0000-000036040000}"/>
    <cellStyle name="桁区切り 8" xfId="1437" xr:uid="{00000000-0005-0000-0000-000037040000}"/>
    <cellStyle name="桁区切り 8 2" xfId="1438" xr:uid="{00000000-0005-0000-0000-000038040000}"/>
    <cellStyle name="桁区切り 9" xfId="1653" xr:uid="{00000000-0005-0000-0000-000039040000}"/>
    <cellStyle name="桁区切り 9 2" xfId="1654" xr:uid="{00000000-0005-0000-0000-00003A040000}"/>
    <cellStyle name="桁区切り 9 2 2" xfId="1655" xr:uid="{00000000-0005-0000-0000-00003B040000}"/>
    <cellStyle name="見出し 1 10" xfId="859" xr:uid="{00000000-0005-0000-0000-00003C040000}"/>
    <cellStyle name="見出し 1 11" xfId="860" xr:uid="{00000000-0005-0000-0000-00003D040000}"/>
    <cellStyle name="見出し 1 12" xfId="861" xr:uid="{00000000-0005-0000-0000-00003E040000}"/>
    <cellStyle name="見出し 1 13" xfId="862" xr:uid="{00000000-0005-0000-0000-00003F040000}"/>
    <cellStyle name="見出し 1 14" xfId="863" xr:uid="{00000000-0005-0000-0000-000040040000}"/>
    <cellStyle name="見出し 1 15" xfId="864" xr:uid="{00000000-0005-0000-0000-000041040000}"/>
    <cellStyle name="見出し 1 16" xfId="865" xr:uid="{00000000-0005-0000-0000-000042040000}"/>
    <cellStyle name="見出し 1 17" xfId="866" xr:uid="{00000000-0005-0000-0000-000043040000}"/>
    <cellStyle name="見出し 1 18" xfId="867" xr:uid="{00000000-0005-0000-0000-000044040000}"/>
    <cellStyle name="見出し 1 19" xfId="868" xr:uid="{00000000-0005-0000-0000-000045040000}"/>
    <cellStyle name="見出し 1 2" xfId="869" xr:uid="{00000000-0005-0000-0000-000046040000}"/>
    <cellStyle name="見出し 1 2 2" xfId="870" xr:uid="{00000000-0005-0000-0000-000047040000}"/>
    <cellStyle name="見出し 1 20" xfId="871" xr:uid="{00000000-0005-0000-0000-000048040000}"/>
    <cellStyle name="見出し 1 21" xfId="872" xr:uid="{00000000-0005-0000-0000-000049040000}"/>
    <cellStyle name="見出し 1 22" xfId="873" xr:uid="{00000000-0005-0000-0000-00004A040000}"/>
    <cellStyle name="見出し 1 23" xfId="874" xr:uid="{00000000-0005-0000-0000-00004B040000}"/>
    <cellStyle name="見出し 1 24" xfId="875" xr:uid="{00000000-0005-0000-0000-00004C040000}"/>
    <cellStyle name="見出し 1 25" xfId="876" xr:uid="{00000000-0005-0000-0000-00004D040000}"/>
    <cellStyle name="見出し 1 3" xfId="877" xr:uid="{00000000-0005-0000-0000-00004E040000}"/>
    <cellStyle name="見出し 1 3 2" xfId="878" xr:uid="{00000000-0005-0000-0000-00004F040000}"/>
    <cellStyle name="見出し 1 4" xfId="879" xr:uid="{00000000-0005-0000-0000-000050040000}"/>
    <cellStyle name="見出し 1 5" xfId="880" xr:uid="{00000000-0005-0000-0000-000051040000}"/>
    <cellStyle name="見出し 1 6" xfId="881" xr:uid="{00000000-0005-0000-0000-000052040000}"/>
    <cellStyle name="見出し 1 7" xfId="882" xr:uid="{00000000-0005-0000-0000-000053040000}"/>
    <cellStyle name="見出し 1 8" xfId="883" xr:uid="{00000000-0005-0000-0000-000054040000}"/>
    <cellStyle name="見出し 1 9" xfId="884" xr:uid="{00000000-0005-0000-0000-000055040000}"/>
    <cellStyle name="見出し 2 10" xfId="885" xr:uid="{00000000-0005-0000-0000-000056040000}"/>
    <cellStyle name="見出し 2 11" xfId="886" xr:uid="{00000000-0005-0000-0000-000057040000}"/>
    <cellStyle name="見出し 2 12" xfId="887" xr:uid="{00000000-0005-0000-0000-000058040000}"/>
    <cellStyle name="見出し 2 13" xfId="888" xr:uid="{00000000-0005-0000-0000-000059040000}"/>
    <cellStyle name="見出し 2 14" xfId="889" xr:uid="{00000000-0005-0000-0000-00005A040000}"/>
    <cellStyle name="見出し 2 15" xfId="890" xr:uid="{00000000-0005-0000-0000-00005B040000}"/>
    <cellStyle name="見出し 2 16" xfId="891" xr:uid="{00000000-0005-0000-0000-00005C040000}"/>
    <cellStyle name="見出し 2 17" xfId="892" xr:uid="{00000000-0005-0000-0000-00005D040000}"/>
    <cellStyle name="見出し 2 18" xfId="893" xr:uid="{00000000-0005-0000-0000-00005E040000}"/>
    <cellStyle name="見出し 2 19" xfId="894" xr:uid="{00000000-0005-0000-0000-00005F040000}"/>
    <cellStyle name="見出し 2 2" xfId="895" xr:uid="{00000000-0005-0000-0000-000060040000}"/>
    <cellStyle name="見出し 2 2 2" xfId="896" xr:uid="{00000000-0005-0000-0000-000061040000}"/>
    <cellStyle name="見出し 2 20" xfId="897" xr:uid="{00000000-0005-0000-0000-000062040000}"/>
    <cellStyle name="見出し 2 21" xfId="898" xr:uid="{00000000-0005-0000-0000-000063040000}"/>
    <cellStyle name="見出し 2 22" xfId="899" xr:uid="{00000000-0005-0000-0000-000064040000}"/>
    <cellStyle name="見出し 2 23" xfId="900" xr:uid="{00000000-0005-0000-0000-000065040000}"/>
    <cellStyle name="見出し 2 24" xfId="901" xr:uid="{00000000-0005-0000-0000-000066040000}"/>
    <cellStyle name="見出し 2 25" xfId="902" xr:uid="{00000000-0005-0000-0000-000067040000}"/>
    <cellStyle name="見出し 2 3" xfId="903" xr:uid="{00000000-0005-0000-0000-000068040000}"/>
    <cellStyle name="見出し 2 3 2" xfId="904" xr:uid="{00000000-0005-0000-0000-000069040000}"/>
    <cellStyle name="見出し 2 4" xfId="905" xr:uid="{00000000-0005-0000-0000-00006A040000}"/>
    <cellStyle name="見出し 2 5" xfId="906" xr:uid="{00000000-0005-0000-0000-00006B040000}"/>
    <cellStyle name="見出し 2 6" xfId="907" xr:uid="{00000000-0005-0000-0000-00006C040000}"/>
    <cellStyle name="見出し 2 7" xfId="908" xr:uid="{00000000-0005-0000-0000-00006D040000}"/>
    <cellStyle name="見出し 2 8" xfId="909" xr:uid="{00000000-0005-0000-0000-00006E040000}"/>
    <cellStyle name="見出し 2 9" xfId="910" xr:uid="{00000000-0005-0000-0000-00006F040000}"/>
    <cellStyle name="見出し 3 10" xfId="911" xr:uid="{00000000-0005-0000-0000-000070040000}"/>
    <cellStyle name="見出し 3 11" xfId="912" xr:uid="{00000000-0005-0000-0000-000071040000}"/>
    <cellStyle name="見出し 3 12" xfId="913" xr:uid="{00000000-0005-0000-0000-000072040000}"/>
    <cellStyle name="見出し 3 13" xfId="914" xr:uid="{00000000-0005-0000-0000-000073040000}"/>
    <cellStyle name="見出し 3 14" xfId="915" xr:uid="{00000000-0005-0000-0000-000074040000}"/>
    <cellStyle name="見出し 3 15" xfId="916" xr:uid="{00000000-0005-0000-0000-000075040000}"/>
    <cellStyle name="見出し 3 16" xfId="917" xr:uid="{00000000-0005-0000-0000-000076040000}"/>
    <cellStyle name="見出し 3 17" xfId="918" xr:uid="{00000000-0005-0000-0000-000077040000}"/>
    <cellStyle name="見出し 3 18" xfId="919" xr:uid="{00000000-0005-0000-0000-000078040000}"/>
    <cellStyle name="見出し 3 19" xfId="920" xr:uid="{00000000-0005-0000-0000-000079040000}"/>
    <cellStyle name="見出し 3 2" xfId="921" xr:uid="{00000000-0005-0000-0000-00007A040000}"/>
    <cellStyle name="見出し 3 2 2" xfId="922" xr:uid="{00000000-0005-0000-0000-00007B040000}"/>
    <cellStyle name="見出し 3 20" xfId="923" xr:uid="{00000000-0005-0000-0000-00007C040000}"/>
    <cellStyle name="見出し 3 21" xfId="924" xr:uid="{00000000-0005-0000-0000-00007D040000}"/>
    <cellStyle name="見出し 3 22" xfId="925" xr:uid="{00000000-0005-0000-0000-00007E040000}"/>
    <cellStyle name="見出し 3 23" xfId="926" xr:uid="{00000000-0005-0000-0000-00007F040000}"/>
    <cellStyle name="見出し 3 24" xfId="927" xr:uid="{00000000-0005-0000-0000-000080040000}"/>
    <cellStyle name="見出し 3 25" xfId="928" xr:uid="{00000000-0005-0000-0000-000081040000}"/>
    <cellStyle name="見出し 3 3" xfId="929" xr:uid="{00000000-0005-0000-0000-000082040000}"/>
    <cellStyle name="見出し 3 3 2" xfId="930" xr:uid="{00000000-0005-0000-0000-000083040000}"/>
    <cellStyle name="見出し 3 4" xfId="931" xr:uid="{00000000-0005-0000-0000-000084040000}"/>
    <cellStyle name="見出し 3 5" xfId="932" xr:uid="{00000000-0005-0000-0000-000085040000}"/>
    <cellStyle name="見出し 3 6" xfId="933" xr:uid="{00000000-0005-0000-0000-000086040000}"/>
    <cellStyle name="見出し 3 7" xfId="934" xr:uid="{00000000-0005-0000-0000-000087040000}"/>
    <cellStyle name="見出し 3 8" xfId="935" xr:uid="{00000000-0005-0000-0000-000088040000}"/>
    <cellStyle name="見出し 3 9" xfId="936" xr:uid="{00000000-0005-0000-0000-000089040000}"/>
    <cellStyle name="見出し 4 10" xfId="937" xr:uid="{00000000-0005-0000-0000-00008A040000}"/>
    <cellStyle name="見出し 4 11" xfId="938" xr:uid="{00000000-0005-0000-0000-00008B040000}"/>
    <cellStyle name="見出し 4 12" xfId="939" xr:uid="{00000000-0005-0000-0000-00008C040000}"/>
    <cellStyle name="見出し 4 13" xfId="940" xr:uid="{00000000-0005-0000-0000-00008D040000}"/>
    <cellStyle name="見出し 4 14" xfId="941" xr:uid="{00000000-0005-0000-0000-00008E040000}"/>
    <cellStyle name="見出し 4 15" xfId="942" xr:uid="{00000000-0005-0000-0000-00008F040000}"/>
    <cellStyle name="見出し 4 16" xfId="943" xr:uid="{00000000-0005-0000-0000-000090040000}"/>
    <cellStyle name="見出し 4 17" xfId="944" xr:uid="{00000000-0005-0000-0000-000091040000}"/>
    <cellStyle name="見出し 4 18" xfId="945" xr:uid="{00000000-0005-0000-0000-000092040000}"/>
    <cellStyle name="見出し 4 19" xfId="946" xr:uid="{00000000-0005-0000-0000-000093040000}"/>
    <cellStyle name="見出し 4 2" xfId="947" xr:uid="{00000000-0005-0000-0000-000094040000}"/>
    <cellStyle name="見出し 4 2 2" xfId="948" xr:uid="{00000000-0005-0000-0000-000095040000}"/>
    <cellStyle name="見出し 4 20" xfId="949" xr:uid="{00000000-0005-0000-0000-000096040000}"/>
    <cellStyle name="見出し 4 21" xfId="950" xr:uid="{00000000-0005-0000-0000-000097040000}"/>
    <cellStyle name="見出し 4 22" xfId="951" xr:uid="{00000000-0005-0000-0000-000098040000}"/>
    <cellStyle name="見出し 4 23" xfId="952" xr:uid="{00000000-0005-0000-0000-000099040000}"/>
    <cellStyle name="見出し 4 24" xfId="953" xr:uid="{00000000-0005-0000-0000-00009A040000}"/>
    <cellStyle name="見出し 4 25" xfId="954" xr:uid="{00000000-0005-0000-0000-00009B040000}"/>
    <cellStyle name="見出し 4 3" xfId="955" xr:uid="{00000000-0005-0000-0000-00009C040000}"/>
    <cellStyle name="見出し 4 3 2" xfId="956" xr:uid="{00000000-0005-0000-0000-00009D040000}"/>
    <cellStyle name="見出し 4 4" xfId="957" xr:uid="{00000000-0005-0000-0000-00009E040000}"/>
    <cellStyle name="見出し 4 5" xfId="958" xr:uid="{00000000-0005-0000-0000-00009F040000}"/>
    <cellStyle name="見出し 4 6" xfId="959" xr:uid="{00000000-0005-0000-0000-0000A0040000}"/>
    <cellStyle name="見出し 4 7" xfId="960" xr:uid="{00000000-0005-0000-0000-0000A1040000}"/>
    <cellStyle name="見出し 4 8" xfId="961" xr:uid="{00000000-0005-0000-0000-0000A2040000}"/>
    <cellStyle name="見出し 4 9" xfId="962" xr:uid="{00000000-0005-0000-0000-0000A3040000}"/>
    <cellStyle name="集計 10" xfId="963" xr:uid="{00000000-0005-0000-0000-0000A4040000}"/>
    <cellStyle name="集計 11" xfId="964" xr:uid="{00000000-0005-0000-0000-0000A5040000}"/>
    <cellStyle name="集計 12" xfId="965" xr:uid="{00000000-0005-0000-0000-0000A6040000}"/>
    <cellStyle name="集計 13" xfId="966" xr:uid="{00000000-0005-0000-0000-0000A7040000}"/>
    <cellStyle name="集計 14" xfId="967" xr:uid="{00000000-0005-0000-0000-0000A8040000}"/>
    <cellStyle name="集計 15" xfId="968" xr:uid="{00000000-0005-0000-0000-0000A9040000}"/>
    <cellStyle name="集計 16" xfId="969" xr:uid="{00000000-0005-0000-0000-0000AA040000}"/>
    <cellStyle name="集計 17" xfId="970" xr:uid="{00000000-0005-0000-0000-0000AB040000}"/>
    <cellStyle name="集計 18" xfId="971" xr:uid="{00000000-0005-0000-0000-0000AC040000}"/>
    <cellStyle name="集計 19" xfId="972" xr:uid="{00000000-0005-0000-0000-0000AD040000}"/>
    <cellStyle name="集計 2" xfId="973" xr:uid="{00000000-0005-0000-0000-0000AE040000}"/>
    <cellStyle name="集計 2 2" xfId="974" xr:uid="{00000000-0005-0000-0000-0000AF040000}"/>
    <cellStyle name="集計 2 2 2" xfId="975" xr:uid="{00000000-0005-0000-0000-0000B0040000}"/>
    <cellStyle name="集計 2 2 2 2" xfId="1439" xr:uid="{00000000-0005-0000-0000-0000B1040000}"/>
    <cellStyle name="集計 2 2 2 2 2" xfId="1440" xr:uid="{00000000-0005-0000-0000-0000B2040000}"/>
    <cellStyle name="集計 2 2 2 3" xfId="1441" xr:uid="{00000000-0005-0000-0000-0000B3040000}"/>
    <cellStyle name="集計 2 2 3" xfId="976" xr:uid="{00000000-0005-0000-0000-0000B4040000}"/>
    <cellStyle name="集計 2 2 3 2" xfId="1442" xr:uid="{00000000-0005-0000-0000-0000B5040000}"/>
    <cellStyle name="集計 2 2 4" xfId="1656" xr:uid="{00000000-0005-0000-0000-0000B6040000}"/>
    <cellStyle name="集計 2 2 4 2" xfId="1657" xr:uid="{00000000-0005-0000-0000-0000B7040000}"/>
    <cellStyle name="集計 2 2 5" xfId="1658" xr:uid="{00000000-0005-0000-0000-0000B8040000}"/>
    <cellStyle name="集計 2 2 5 2" xfId="1659" xr:uid="{00000000-0005-0000-0000-0000B9040000}"/>
    <cellStyle name="集計 2 2 6" xfId="1660" xr:uid="{00000000-0005-0000-0000-0000BA040000}"/>
    <cellStyle name="集計 2 3" xfId="1830" xr:uid="{00000000-0005-0000-0000-0000BB040000}"/>
    <cellStyle name="集計 2 3 2" xfId="1831" xr:uid="{00000000-0005-0000-0000-0000BC040000}"/>
    <cellStyle name="集計 2 3 2 2" xfId="1832" xr:uid="{00000000-0005-0000-0000-0000BD040000}"/>
    <cellStyle name="集計 2 3 3" xfId="1833" xr:uid="{00000000-0005-0000-0000-0000BE040000}"/>
    <cellStyle name="集計 2 4" xfId="1834" xr:uid="{00000000-0005-0000-0000-0000BF040000}"/>
    <cellStyle name="集計 2 4 2" xfId="1835" xr:uid="{00000000-0005-0000-0000-0000C0040000}"/>
    <cellStyle name="集計 2 4 2 2" xfId="1836" xr:uid="{00000000-0005-0000-0000-0000C1040000}"/>
    <cellStyle name="集計 2 4 3" xfId="1837" xr:uid="{00000000-0005-0000-0000-0000C2040000}"/>
    <cellStyle name="集計 2 5" xfId="1838" xr:uid="{00000000-0005-0000-0000-0000C3040000}"/>
    <cellStyle name="集計 2 5 2" xfId="1839" xr:uid="{00000000-0005-0000-0000-0000C4040000}"/>
    <cellStyle name="集計 2 6" xfId="1840" xr:uid="{00000000-0005-0000-0000-0000C5040000}"/>
    <cellStyle name="集計 20" xfId="977" xr:uid="{00000000-0005-0000-0000-0000C6040000}"/>
    <cellStyle name="集計 21" xfId="978" xr:uid="{00000000-0005-0000-0000-0000C7040000}"/>
    <cellStyle name="集計 22" xfId="979" xr:uid="{00000000-0005-0000-0000-0000C8040000}"/>
    <cellStyle name="集計 23" xfId="980" xr:uid="{00000000-0005-0000-0000-0000C9040000}"/>
    <cellStyle name="集計 24" xfId="981" xr:uid="{00000000-0005-0000-0000-0000CA040000}"/>
    <cellStyle name="集計 25" xfId="982" xr:uid="{00000000-0005-0000-0000-0000CB040000}"/>
    <cellStyle name="集計 3" xfId="983" xr:uid="{00000000-0005-0000-0000-0000CC040000}"/>
    <cellStyle name="集計 3 2" xfId="984" xr:uid="{00000000-0005-0000-0000-0000CD040000}"/>
    <cellStyle name="集計 3 2 2" xfId="1443" xr:uid="{00000000-0005-0000-0000-0000CE040000}"/>
    <cellStyle name="集計 3 2 2 2" xfId="1444" xr:uid="{00000000-0005-0000-0000-0000CF040000}"/>
    <cellStyle name="集計 3 2 3" xfId="1445" xr:uid="{00000000-0005-0000-0000-0000D0040000}"/>
    <cellStyle name="集計 3 3" xfId="985" xr:uid="{00000000-0005-0000-0000-0000D1040000}"/>
    <cellStyle name="集計 3 3 2" xfId="1446" xr:uid="{00000000-0005-0000-0000-0000D2040000}"/>
    <cellStyle name="集計 3 3 2 2" xfId="1841" xr:uid="{00000000-0005-0000-0000-0000D3040000}"/>
    <cellStyle name="集計 3 3 3" xfId="1842" xr:uid="{00000000-0005-0000-0000-0000D4040000}"/>
    <cellStyle name="集計 3 4" xfId="1661" xr:uid="{00000000-0005-0000-0000-0000D5040000}"/>
    <cellStyle name="集計 3 4 2" xfId="1662" xr:uid="{00000000-0005-0000-0000-0000D6040000}"/>
    <cellStyle name="集計 3 4 2 2" xfId="1843" xr:uid="{00000000-0005-0000-0000-0000D7040000}"/>
    <cellStyle name="集計 3 4 3" xfId="1844" xr:uid="{00000000-0005-0000-0000-0000D8040000}"/>
    <cellStyle name="集計 3 5" xfId="1663" xr:uid="{00000000-0005-0000-0000-0000D9040000}"/>
    <cellStyle name="集計 3 5 2" xfId="1664" xr:uid="{00000000-0005-0000-0000-0000DA040000}"/>
    <cellStyle name="集計 3 6" xfId="1665" xr:uid="{00000000-0005-0000-0000-0000DB040000}"/>
    <cellStyle name="集計 4" xfId="986" xr:uid="{00000000-0005-0000-0000-0000DC040000}"/>
    <cellStyle name="集計 4 2" xfId="987" xr:uid="{00000000-0005-0000-0000-0000DD040000}"/>
    <cellStyle name="集計 4 2 2" xfId="1447" xr:uid="{00000000-0005-0000-0000-0000DE040000}"/>
    <cellStyle name="集計 4 2 2 2" xfId="1448" xr:uid="{00000000-0005-0000-0000-0000DF040000}"/>
    <cellStyle name="集計 4 2 3" xfId="1449" xr:uid="{00000000-0005-0000-0000-0000E0040000}"/>
    <cellStyle name="集計 4 3" xfId="988" xr:uid="{00000000-0005-0000-0000-0000E1040000}"/>
    <cellStyle name="集計 4 3 2" xfId="1450" xr:uid="{00000000-0005-0000-0000-0000E2040000}"/>
    <cellStyle name="集計 4 4" xfId="1666" xr:uid="{00000000-0005-0000-0000-0000E3040000}"/>
    <cellStyle name="集計 4 4 2" xfId="1667" xr:uid="{00000000-0005-0000-0000-0000E4040000}"/>
    <cellStyle name="集計 4 5" xfId="1668" xr:uid="{00000000-0005-0000-0000-0000E5040000}"/>
    <cellStyle name="集計 4 5 2" xfId="1669" xr:uid="{00000000-0005-0000-0000-0000E6040000}"/>
    <cellStyle name="集計 4 6" xfId="1670" xr:uid="{00000000-0005-0000-0000-0000E7040000}"/>
    <cellStyle name="集計 5" xfId="989" xr:uid="{00000000-0005-0000-0000-0000E8040000}"/>
    <cellStyle name="集計 6" xfId="990" xr:uid="{00000000-0005-0000-0000-0000E9040000}"/>
    <cellStyle name="集計 7" xfId="991" xr:uid="{00000000-0005-0000-0000-0000EA040000}"/>
    <cellStyle name="集計 8" xfId="992" xr:uid="{00000000-0005-0000-0000-0000EB040000}"/>
    <cellStyle name="集計 9" xfId="993" xr:uid="{00000000-0005-0000-0000-0000EC040000}"/>
    <cellStyle name="出力 10" xfId="994" xr:uid="{00000000-0005-0000-0000-0000ED040000}"/>
    <cellStyle name="出力 11" xfId="995" xr:uid="{00000000-0005-0000-0000-0000EE040000}"/>
    <cellStyle name="出力 12" xfId="996" xr:uid="{00000000-0005-0000-0000-0000EF040000}"/>
    <cellStyle name="出力 13" xfId="997" xr:uid="{00000000-0005-0000-0000-0000F0040000}"/>
    <cellStyle name="出力 14" xfId="998" xr:uid="{00000000-0005-0000-0000-0000F1040000}"/>
    <cellStyle name="出力 15" xfId="999" xr:uid="{00000000-0005-0000-0000-0000F2040000}"/>
    <cellStyle name="出力 16" xfId="1000" xr:uid="{00000000-0005-0000-0000-0000F3040000}"/>
    <cellStyle name="出力 17" xfId="1001" xr:uid="{00000000-0005-0000-0000-0000F4040000}"/>
    <cellStyle name="出力 18" xfId="1002" xr:uid="{00000000-0005-0000-0000-0000F5040000}"/>
    <cellStyle name="出力 19" xfId="1003" xr:uid="{00000000-0005-0000-0000-0000F6040000}"/>
    <cellStyle name="出力 2" xfId="1004" xr:uid="{00000000-0005-0000-0000-0000F7040000}"/>
    <cellStyle name="出力 2 2" xfId="1005" xr:uid="{00000000-0005-0000-0000-0000F8040000}"/>
    <cellStyle name="出力 2 2 2" xfId="1006" xr:uid="{00000000-0005-0000-0000-0000F9040000}"/>
    <cellStyle name="出力 2 2 2 2" xfId="1451" xr:uid="{00000000-0005-0000-0000-0000FA040000}"/>
    <cellStyle name="出力 2 2 2 2 2" xfId="1452" xr:uid="{00000000-0005-0000-0000-0000FB040000}"/>
    <cellStyle name="出力 2 2 2 3" xfId="1453" xr:uid="{00000000-0005-0000-0000-0000FC040000}"/>
    <cellStyle name="出力 2 2 3" xfId="1007" xr:uid="{00000000-0005-0000-0000-0000FD040000}"/>
    <cellStyle name="出力 2 2 3 2" xfId="1454" xr:uid="{00000000-0005-0000-0000-0000FE040000}"/>
    <cellStyle name="出力 2 2 4" xfId="1565" xr:uid="{00000000-0005-0000-0000-0000FF040000}"/>
    <cellStyle name="出力 2 2 4 2" xfId="1671" xr:uid="{00000000-0005-0000-0000-000000050000}"/>
    <cellStyle name="出力 2 2 5" xfId="1672" xr:uid="{00000000-0005-0000-0000-000001050000}"/>
    <cellStyle name="出力 2 2 5 2" xfId="1673" xr:uid="{00000000-0005-0000-0000-000002050000}"/>
    <cellStyle name="出力 2 2 6" xfId="1674" xr:uid="{00000000-0005-0000-0000-000003050000}"/>
    <cellStyle name="出力 2 3" xfId="1845" xr:uid="{00000000-0005-0000-0000-000004050000}"/>
    <cellStyle name="出力 2 3 2" xfId="1846" xr:uid="{00000000-0005-0000-0000-000005050000}"/>
    <cellStyle name="出力 2 3 2 2" xfId="1847" xr:uid="{00000000-0005-0000-0000-000006050000}"/>
    <cellStyle name="出力 2 3 3" xfId="1848" xr:uid="{00000000-0005-0000-0000-000007050000}"/>
    <cellStyle name="出力 2 4" xfId="1849" xr:uid="{00000000-0005-0000-0000-000008050000}"/>
    <cellStyle name="出力 2 4 2" xfId="1850" xr:uid="{00000000-0005-0000-0000-000009050000}"/>
    <cellStyle name="出力 2 4 2 2" xfId="1851" xr:uid="{00000000-0005-0000-0000-00000A050000}"/>
    <cellStyle name="出力 2 4 3" xfId="1852" xr:uid="{00000000-0005-0000-0000-00000B050000}"/>
    <cellStyle name="出力 2 5" xfId="1853" xr:uid="{00000000-0005-0000-0000-00000C050000}"/>
    <cellStyle name="出力 2 5 2" xfId="1854" xr:uid="{00000000-0005-0000-0000-00000D050000}"/>
    <cellStyle name="出力 2 6" xfId="1855" xr:uid="{00000000-0005-0000-0000-00000E050000}"/>
    <cellStyle name="出力 20" xfId="1008" xr:uid="{00000000-0005-0000-0000-00000F050000}"/>
    <cellStyle name="出力 21" xfId="1009" xr:uid="{00000000-0005-0000-0000-000010050000}"/>
    <cellStyle name="出力 22" xfId="1010" xr:uid="{00000000-0005-0000-0000-000011050000}"/>
    <cellStyle name="出力 23" xfId="1011" xr:uid="{00000000-0005-0000-0000-000012050000}"/>
    <cellStyle name="出力 24" xfId="1012" xr:uid="{00000000-0005-0000-0000-000013050000}"/>
    <cellStyle name="出力 25" xfId="1013" xr:uid="{00000000-0005-0000-0000-000014050000}"/>
    <cellStyle name="出力 3" xfId="1014" xr:uid="{00000000-0005-0000-0000-000015050000}"/>
    <cellStyle name="出力 3 2" xfId="1015" xr:uid="{00000000-0005-0000-0000-000016050000}"/>
    <cellStyle name="出力 3 2 2" xfId="1455" xr:uid="{00000000-0005-0000-0000-000017050000}"/>
    <cellStyle name="出力 3 2 2 2" xfId="1456" xr:uid="{00000000-0005-0000-0000-000018050000}"/>
    <cellStyle name="出力 3 2 3" xfId="1457" xr:uid="{00000000-0005-0000-0000-000019050000}"/>
    <cellStyle name="出力 3 3" xfId="1016" xr:uid="{00000000-0005-0000-0000-00001A050000}"/>
    <cellStyle name="出力 3 3 2" xfId="1458" xr:uid="{00000000-0005-0000-0000-00001B050000}"/>
    <cellStyle name="出力 3 3 2 2" xfId="1856" xr:uid="{00000000-0005-0000-0000-00001C050000}"/>
    <cellStyle name="出力 3 3 3" xfId="1857" xr:uid="{00000000-0005-0000-0000-00001D050000}"/>
    <cellStyle name="出力 3 4" xfId="1566" xr:uid="{00000000-0005-0000-0000-00001E050000}"/>
    <cellStyle name="出力 3 4 2" xfId="1675" xr:uid="{00000000-0005-0000-0000-00001F050000}"/>
    <cellStyle name="出力 3 4 2 2" xfId="1858" xr:uid="{00000000-0005-0000-0000-000020050000}"/>
    <cellStyle name="出力 3 4 3" xfId="1859" xr:uid="{00000000-0005-0000-0000-000021050000}"/>
    <cellStyle name="出力 3 5" xfId="1676" xr:uid="{00000000-0005-0000-0000-000022050000}"/>
    <cellStyle name="出力 3 5 2" xfId="1677" xr:uid="{00000000-0005-0000-0000-000023050000}"/>
    <cellStyle name="出力 3 6" xfId="1678" xr:uid="{00000000-0005-0000-0000-000024050000}"/>
    <cellStyle name="出力 4" xfId="1017" xr:uid="{00000000-0005-0000-0000-000025050000}"/>
    <cellStyle name="出力 4 2" xfId="1018" xr:uid="{00000000-0005-0000-0000-000026050000}"/>
    <cellStyle name="出力 4 2 2" xfId="1459" xr:uid="{00000000-0005-0000-0000-000027050000}"/>
    <cellStyle name="出力 4 2 2 2" xfId="1460" xr:uid="{00000000-0005-0000-0000-000028050000}"/>
    <cellStyle name="出力 4 2 3" xfId="1461" xr:uid="{00000000-0005-0000-0000-000029050000}"/>
    <cellStyle name="出力 4 3" xfId="1019" xr:uid="{00000000-0005-0000-0000-00002A050000}"/>
    <cellStyle name="出力 4 3 2" xfId="1462" xr:uid="{00000000-0005-0000-0000-00002B050000}"/>
    <cellStyle name="出力 4 4" xfId="1567" xr:uid="{00000000-0005-0000-0000-00002C050000}"/>
    <cellStyle name="出力 4 4 2" xfId="1679" xr:uid="{00000000-0005-0000-0000-00002D050000}"/>
    <cellStyle name="出力 4 5" xfId="1680" xr:uid="{00000000-0005-0000-0000-00002E050000}"/>
    <cellStyle name="出力 4 5 2" xfId="1681" xr:uid="{00000000-0005-0000-0000-00002F050000}"/>
    <cellStyle name="出力 4 6" xfId="1682" xr:uid="{00000000-0005-0000-0000-000030050000}"/>
    <cellStyle name="出力 5" xfId="1020" xr:uid="{00000000-0005-0000-0000-000031050000}"/>
    <cellStyle name="出力 6" xfId="1021" xr:uid="{00000000-0005-0000-0000-000032050000}"/>
    <cellStyle name="出力 7" xfId="1022" xr:uid="{00000000-0005-0000-0000-000033050000}"/>
    <cellStyle name="出力 8" xfId="1023" xr:uid="{00000000-0005-0000-0000-000034050000}"/>
    <cellStyle name="出力 9" xfId="1024" xr:uid="{00000000-0005-0000-0000-000035050000}"/>
    <cellStyle name="説明文 10" xfId="1025" xr:uid="{00000000-0005-0000-0000-000036050000}"/>
    <cellStyle name="説明文 11" xfId="1026" xr:uid="{00000000-0005-0000-0000-000037050000}"/>
    <cellStyle name="説明文 12" xfId="1027" xr:uid="{00000000-0005-0000-0000-000038050000}"/>
    <cellStyle name="説明文 13" xfId="1028" xr:uid="{00000000-0005-0000-0000-000039050000}"/>
    <cellStyle name="説明文 14" xfId="1029" xr:uid="{00000000-0005-0000-0000-00003A050000}"/>
    <cellStyle name="説明文 15" xfId="1030" xr:uid="{00000000-0005-0000-0000-00003B050000}"/>
    <cellStyle name="説明文 16" xfId="1031" xr:uid="{00000000-0005-0000-0000-00003C050000}"/>
    <cellStyle name="説明文 17" xfId="1032" xr:uid="{00000000-0005-0000-0000-00003D050000}"/>
    <cellStyle name="説明文 18" xfId="1033" xr:uid="{00000000-0005-0000-0000-00003E050000}"/>
    <cellStyle name="説明文 19" xfId="1034" xr:uid="{00000000-0005-0000-0000-00003F050000}"/>
    <cellStyle name="説明文 2" xfId="1035" xr:uid="{00000000-0005-0000-0000-000040050000}"/>
    <cellStyle name="説明文 2 2" xfId="1036" xr:uid="{00000000-0005-0000-0000-000041050000}"/>
    <cellStyle name="説明文 20" xfId="1037" xr:uid="{00000000-0005-0000-0000-000042050000}"/>
    <cellStyle name="説明文 21" xfId="1038" xr:uid="{00000000-0005-0000-0000-000043050000}"/>
    <cellStyle name="説明文 22" xfId="1039" xr:uid="{00000000-0005-0000-0000-000044050000}"/>
    <cellStyle name="説明文 23" xfId="1040" xr:uid="{00000000-0005-0000-0000-000045050000}"/>
    <cellStyle name="説明文 24" xfId="1041" xr:uid="{00000000-0005-0000-0000-000046050000}"/>
    <cellStyle name="説明文 25" xfId="1042" xr:uid="{00000000-0005-0000-0000-000047050000}"/>
    <cellStyle name="説明文 3" xfId="1043" xr:uid="{00000000-0005-0000-0000-000048050000}"/>
    <cellStyle name="説明文 3 2" xfId="1044" xr:uid="{00000000-0005-0000-0000-000049050000}"/>
    <cellStyle name="説明文 4" xfId="1045" xr:uid="{00000000-0005-0000-0000-00004A050000}"/>
    <cellStyle name="説明文 5" xfId="1046" xr:uid="{00000000-0005-0000-0000-00004B050000}"/>
    <cellStyle name="説明文 6" xfId="1047" xr:uid="{00000000-0005-0000-0000-00004C050000}"/>
    <cellStyle name="説明文 7" xfId="1048" xr:uid="{00000000-0005-0000-0000-00004D050000}"/>
    <cellStyle name="説明文 8" xfId="1049" xr:uid="{00000000-0005-0000-0000-00004E050000}"/>
    <cellStyle name="説明文 9" xfId="1050" xr:uid="{00000000-0005-0000-0000-00004F050000}"/>
    <cellStyle name="通貨 2" xfId="1051" xr:uid="{00000000-0005-0000-0000-000050050000}"/>
    <cellStyle name="通貨 3" xfId="1052" xr:uid="{00000000-0005-0000-0000-000051050000}"/>
    <cellStyle name="通貨 3 2" xfId="1053" xr:uid="{00000000-0005-0000-0000-000052050000}"/>
    <cellStyle name="入力 10" xfId="1054" xr:uid="{00000000-0005-0000-0000-000053050000}"/>
    <cellStyle name="入力 11" xfId="1055" xr:uid="{00000000-0005-0000-0000-000054050000}"/>
    <cellStyle name="入力 12" xfId="1056" xr:uid="{00000000-0005-0000-0000-000055050000}"/>
    <cellStyle name="入力 13" xfId="1057" xr:uid="{00000000-0005-0000-0000-000056050000}"/>
    <cellStyle name="入力 14" xfId="1058" xr:uid="{00000000-0005-0000-0000-000057050000}"/>
    <cellStyle name="入力 15" xfId="1059" xr:uid="{00000000-0005-0000-0000-000058050000}"/>
    <cellStyle name="入力 16" xfId="1060" xr:uid="{00000000-0005-0000-0000-000059050000}"/>
    <cellStyle name="入力 17" xfId="1061" xr:uid="{00000000-0005-0000-0000-00005A050000}"/>
    <cellStyle name="入力 18" xfId="1062" xr:uid="{00000000-0005-0000-0000-00005B050000}"/>
    <cellStyle name="入力 19" xfId="1063" xr:uid="{00000000-0005-0000-0000-00005C050000}"/>
    <cellStyle name="入力 2" xfId="1064" xr:uid="{00000000-0005-0000-0000-00005D050000}"/>
    <cellStyle name="入力 2 2" xfId="1065" xr:uid="{00000000-0005-0000-0000-00005E050000}"/>
    <cellStyle name="入力 2 2 2" xfId="1066" xr:uid="{00000000-0005-0000-0000-00005F050000}"/>
    <cellStyle name="入力 2 2 2 2" xfId="1463" xr:uid="{00000000-0005-0000-0000-000060050000}"/>
    <cellStyle name="入力 2 2 2 2 2" xfId="1464" xr:uid="{00000000-0005-0000-0000-000061050000}"/>
    <cellStyle name="入力 2 2 2 3" xfId="1465" xr:uid="{00000000-0005-0000-0000-000062050000}"/>
    <cellStyle name="入力 2 2 3" xfId="1067" xr:uid="{00000000-0005-0000-0000-000063050000}"/>
    <cellStyle name="入力 2 2 3 2" xfId="1466" xr:uid="{00000000-0005-0000-0000-000064050000}"/>
    <cellStyle name="入力 2 2 4" xfId="1683" xr:uid="{00000000-0005-0000-0000-000065050000}"/>
    <cellStyle name="入力 2 2 4 2" xfId="1684" xr:uid="{00000000-0005-0000-0000-000066050000}"/>
    <cellStyle name="入力 2 2 5" xfId="1685" xr:uid="{00000000-0005-0000-0000-000067050000}"/>
    <cellStyle name="入力 2 2 6" xfId="1686" xr:uid="{00000000-0005-0000-0000-000068050000}"/>
    <cellStyle name="入力 2 2 6 2" xfId="1687" xr:uid="{00000000-0005-0000-0000-000069050000}"/>
    <cellStyle name="入力 2 3" xfId="1860" xr:uid="{00000000-0005-0000-0000-00006A050000}"/>
    <cellStyle name="入力 2 3 2" xfId="1861" xr:uid="{00000000-0005-0000-0000-00006B050000}"/>
    <cellStyle name="入力 2 3 2 2" xfId="1862" xr:uid="{00000000-0005-0000-0000-00006C050000}"/>
    <cellStyle name="入力 2 3 3" xfId="1863" xr:uid="{00000000-0005-0000-0000-00006D050000}"/>
    <cellStyle name="入力 2 4" xfId="1864" xr:uid="{00000000-0005-0000-0000-00006E050000}"/>
    <cellStyle name="入力 2 4 2" xfId="1865" xr:uid="{00000000-0005-0000-0000-00006F050000}"/>
    <cellStyle name="入力 2 4 2 2" xfId="1866" xr:uid="{00000000-0005-0000-0000-000070050000}"/>
    <cellStyle name="入力 2 4 3" xfId="1867" xr:uid="{00000000-0005-0000-0000-000071050000}"/>
    <cellStyle name="入力 2 5" xfId="1868" xr:uid="{00000000-0005-0000-0000-000072050000}"/>
    <cellStyle name="入力 2 5 2" xfId="1869" xr:uid="{00000000-0005-0000-0000-000073050000}"/>
    <cellStyle name="入力 2 6" xfId="1870" xr:uid="{00000000-0005-0000-0000-000074050000}"/>
    <cellStyle name="入力 20" xfId="1068" xr:uid="{00000000-0005-0000-0000-000075050000}"/>
    <cellStyle name="入力 21" xfId="1069" xr:uid="{00000000-0005-0000-0000-000076050000}"/>
    <cellStyle name="入力 22" xfId="1070" xr:uid="{00000000-0005-0000-0000-000077050000}"/>
    <cellStyle name="入力 23" xfId="1071" xr:uid="{00000000-0005-0000-0000-000078050000}"/>
    <cellStyle name="入力 24" xfId="1072" xr:uid="{00000000-0005-0000-0000-000079050000}"/>
    <cellStyle name="入力 25" xfId="1073" xr:uid="{00000000-0005-0000-0000-00007A050000}"/>
    <cellStyle name="入力 3" xfId="1074" xr:uid="{00000000-0005-0000-0000-00007B050000}"/>
    <cellStyle name="入力 3 2" xfId="1075" xr:uid="{00000000-0005-0000-0000-00007C050000}"/>
    <cellStyle name="入力 3 2 2" xfId="1467" xr:uid="{00000000-0005-0000-0000-00007D050000}"/>
    <cellStyle name="入力 3 2 2 2" xfId="1468" xr:uid="{00000000-0005-0000-0000-00007E050000}"/>
    <cellStyle name="入力 3 2 3" xfId="1469" xr:uid="{00000000-0005-0000-0000-00007F050000}"/>
    <cellStyle name="入力 3 3" xfId="1076" xr:uid="{00000000-0005-0000-0000-000080050000}"/>
    <cellStyle name="入力 3 3 2" xfId="1470" xr:uid="{00000000-0005-0000-0000-000081050000}"/>
    <cellStyle name="入力 3 3 2 2" xfId="1871" xr:uid="{00000000-0005-0000-0000-000082050000}"/>
    <cellStyle name="入力 3 3 3" xfId="1872" xr:uid="{00000000-0005-0000-0000-000083050000}"/>
    <cellStyle name="入力 3 4" xfId="1688" xr:uid="{00000000-0005-0000-0000-000084050000}"/>
    <cellStyle name="入力 3 4 2" xfId="1689" xr:uid="{00000000-0005-0000-0000-000085050000}"/>
    <cellStyle name="入力 3 4 2 2" xfId="1873" xr:uid="{00000000-0005-0000-0000-000086050000}"/>
    <cellStyle name="入力 3 4 3" xfId="1874" xr:uid="{00000000-0005-0000-0000-000087050000}"/>
    <cellStyle name="入力 3 5" xfId="1690" xr:uid="{00000000-0005-0000-0000-000088050000}"/>
    <cellStyle name="入力 3 5 2" xfId="1875" xr:uid="{00000000-0005-0000-0000-000089050000}"/>
    <cellStyle name="入力 3 6" xfId="1691" xr:uid="{00000000-0005-0000-0000-00008A050000}"/>
    <cellStyle name="入力 3 6 2" xfId="1692" xr:uid="{00000000-0005-0000-0000-00008B050000}"/>
    <cellStyle name="入力 4" xfId="1077" xr:uid="{00000000-0005-0000-0000-00008C050000}"/>
    <cellStyle name="入力 4 2" xfId="1078" xr:uid="{00000000-0005-0000-0000-00008D050000}"/>
    <cellStyle name="入力 4 2 2" xfId="1471" xr:uid="{00000000-0005-0000-0000-00008E050000}"/>
    <cellStyle name="入力 4 2 2 2" xfId="1472" xr:uid="{00000000-0005-0000-0000-00008F050000}"/>
    <cellStyle name="入力 4 2 3" xfId="1473" xr:uid="{00000000-0005-0000-0000-000090050000}"/>
    <cellStyle name="入力 4 3" xfId="1079" xr:uid="{00000000-0005-0000-0000-000091050000}"/>
    <cellStyle name="入力 4 3 2" xfId="1474" xr:uid="{00000000-0005-0000-0000-000092050000}"/>
    <cellStyle name="入力 4 4" xfId="1693" xr:uid="{00000000-0005-0000-0000-000093050000}"/>
    <cellStyle name="入力 4 4 2" xfId="1694" xr:uid="{00000000-0005-0000-0000-000094050000}"/>
    <cellStyle name="入力 4 5" xfId="1695" xr:uid="{00000000-0005-0000-0000-000095050000}"/>
    <cellStyle name="入力 4 6" xfId="1696" xr:uid="{00000000-0005-0000-0000-000096050000}"/>
    <cellStyle name="入力 4 6 2" xfId="1697" xr:uid="{00000000-0005-0000-0000-000097050000}"/>
    <cellStyle name="入力 5" xfId="1080" xr:uid="{00000000-0005-0000-0000-000098050000}"/>
    <cellStyle name="入力 6" xfId="1081" xr:uid="{00000000-0005-0000-0000-000099050000}"/>
    <cellStyle name="入力 7" xfId="1082" xr:uid="{00000000-0005-0000-0000-00009A050000}"/>
    <cellStyle name="入力 8" xfId="1083" xr:uid="{00000000-0005-0000-0000-00009B050000}"/>
    <cellStyle name="入力 9" xfId="1084" xr:uid="{00000000-0005-0000-0000-00009C050000}"/>
    <cellStyle name="標準" xfId="0" builtinId="0"/>
    <cellStyle name="標準 10" xfId="1085" xr:uid="{00000000-0005-0000-0000-00009E050000}"/>
    <cellStyle name="標準 10 10" xfId="1475" xr:uid="{00000000-0005-0000-0000-00009F050000}"/>
    <cellStyle name="標準 10 11" xfId="1476" xr:uid="{00000000-0005-0000-0000-0000A0050000}"/>
    <cellStyle name="標準 10 12" xfId="1477" xr:uid="{00000000-0005-0000-0000-0000A1050000}"/>
    <cellStyle name="標準 10 2" xfId="1086" xr:uid="{00000000-0005-0000-0000-0000A2050000}"/>
    <cellStyle name="標準 10 3" xfId="1087" xr:uid="{00000000-0005-0000-0000-0000A3050000}"/>
    <cellStyle name="標準 10 4" xfId="1088" xr:uid="{00000000-0005-0000-0000-0000A4050000}"/>
    <cellStyle name="標準 10 4 2" xfId="1478" xr:uid="{00000000-0005-0000-0000-0000A5050000}"/>
    <cellStyle name="標準 10 4 2 2" xfId="1479" xr:uid="{00000000-0005-0000-0000-0000A6050000}"/>
    <cellStyle name="標準 10 4 2 2 2" xfId="1480" xr:uid="{00000000-0005-0000-0000-0000A7050000}"/>
    <cellStyle name="標準 10 4 2 2 2 2" xfId="1481" xr:uid="{00000000-0005-0000-0000-0000A8050000}"/>
    <cellStyle name="標準 10 4 2 2 2 2 2" xfId="1482" xr:uid="{00000000-0005-0000-0000-0000A9050000}"/>
    <cellStyle name="標準 10 4 2 2 2 2 2 2" xfId="1483" xr:uid="{00000000-0005-0000-0000-0000AA050000}"/>
    <cellStyle name="標準 10 4 3" xfId="1484" xr:uid="{00000000-0005-0000-0000-0000AB050000}"/>
    <cellStyle name="標準 10 4 3 2" xfId="1485" xr:uid="{00000000-0005-0000-0000-0000AC050000}"/>
    <cellStyle name="標準 10 5" xfId="1089" xr:uid="{00000000-0005-0000-0000-0000AD050000}"/>
    <cellStyle name="標準 10 6" xfId="1486" xr:uid="{00000000-0005-0000-0000-0000AE050000}"/>
    <cellStyle name="標準 10 6 2" xfId="1487" xr:uid="{00000000-0005-0000-0000-0000AF050000}"/>
    <cellStyle name="標準 10 6 2 2" xfId="1488" xr:uid="{00000000-0005-0000-0000-0000B0050000}"/>
    <cellStyle name="標準 10 6 2 3" xfId="1489" xr:uid="{00000000-0005-0000-0000-0000B1050000}"/>
    <cellStyle name="標準 10 6 2 3 2" xfId="1387" xr:uid="{00000000-0005-0000-0000-0000B2050000}"/>
    <cellStyle name="標準 10 7" xfId="1490" xr:uid="{00000000-0005-0000-0000-0000B3050000}"/>
    <cellStyle name="標準 10 8" xfId="1491" xr:uid="{00000000-0005-0000-0000-0000B4050000}"/>
    <cellStyle name="標準 10 8 2" xfId="1492" xr:uid="{00000000-0005-0000-0000-0000B5050000}"/>
    <cellStyle name="標準 10 8 2 2" xfId="1493" xr:uid="{00000000-0005-0000-0000-0000B6050000}"/>
    <cellStyle name="標準 10 8 2 2 2" xfId="1494" xr:uid="{00000000-0005-0000-0000-0000B7050000}"/>
    <cellStyle name="標準 10 8 2 2 3" xfId="1495" xr:uid="{00000000-0005-0000-0000-0000B8050000}"/>
    <cellStyle name="標準 10 8 2 2 3 2" xfId="1388" xr:uid="{00000000-0005-0000-0000-0000B9050000}"/>
    <cellStyle name="標準 10 8 2 2 3 2 2" xfId="1496" xr:uid="{00000000-0005-0000-0000-0000BA050000}"/>
    <cellStyle name="標準 10 8 2 3" xfId="1497" xr:uid="{00000000-0005-0000-0000-0000BB050000}"/>
    <cellStyle name="標準 10 8 2 4" xfId="1498" xr:uid="{00000000-0005-0000-0000-0000BC050000}"/>
    <cellStyle name="標準 10 8 2 4 2" xfId="1499" xr:uid="{00000000-0005-0000-0000-0000BD050000}"/>
    <cellStyle name="標準 10 8 2 4 2 2" xfId="1500" xr:uid="{00000000-0005-0000-0000-0000BE050000}"/>
    <cellStyle name="標準 10 8 3" xfId="1501" xr:uid="{00000000-0005-0000-0000-0000BF050000}"/>
    <cellStyle name="標準 10 8 4" xfId="1502" xr:uid="{00000000-0005-0000-0000-0000C0050000}"/>
    <cellStyle name="標準 10 8 4 2" xfId="1503" xr:uid="{00000000-0005-0000-0000-0000C1050000}"/>
    <cellStyle name="標準 10 8 4 2 2" xfId="1504" xr:uid="{00000000-0005-0000-0000-0000C2050000}"/>
    <cellStyle name="標準 10 8 4 2 3" xfId="1505" xr:uid="{00000000-0005-0000-0000-0000C3050000}"/>
    <cellStyle name="標準 10 9" xfId="1506" xr:uid="{00000000-0005-0000-0000-0000C4050000}"/>
    <cellStyle name="標準 10 9 2" xfId="1507" xr:uid="{00000000-0005-0000-0000-0000C5050000}"/>
    <cellStyle name="標準 10 9 3" xfId="1508" xr:uid="{00000000-0005-0000-0000-0000C6050000}"/>
    <cellStyle name="標準 10 9 3 2" xfId="1509" xr:uid="{00000000-0005-0000-0000-0000C7050000}"/>
    <cellStyle name="標準 11" xfId="1090" xr:uid="{00000000-0005-0000-0000-0000C8050000}"/>
    <cellStyle name="標準 11 2" xfId="1091" xr:uid="{00000000-0005-0000-0000-0000C9050000}"/>
    <cellStyle name="標準 11 2 2" xfId="1698" xr:uid="{00000000-0005-0000-0000-0000CA050000}"/>
    <cellStyle name="標準 11 3" xfId="1092" xr:uid="{00000000-0005-0000-0000-0000CB050000}"/>
    <cellStyle name="標準 11 4" xfId="1093" xr:uid="{00000000-0005-0000-0000-0000CC050000}"/>
    <cellStyle name="標準 12" xfId="1383" xr:uid="{00000000-0005-0000-0000-0000CD050000}"/>
    <cellStyle name="標準 12 2" xfId="1094" xr:uid="{00000000-0005-0000-0000-0000CE050000}"/>
    <cellStyle name="標準 12 3" xfId="1095" xr:uid="{00000000-0005-0000-0000-0000CF050000}"/>
    <cellStyle name="標準 13" xfId="1096" xr:uid="{00000000-0005-0000-0000-0000D0050000}"/>
    <cellStyle name="標準 13 2" xfId="1097" xr:uid="{00000000-0005-0000-0000-0000D1050000}"/>
    <cellStyle name="標準 14" xfId="1384" xr:uid="{00000000-0005-0000-0000-0000D2050000}"/>
    <cellStyle name="標準 14 2" xfId="1098" xr:uid="{00000000-0005-0000-0000-0000D3050000}"/>
    <cellStyle name="標準 14 3" xfId="1099" xr:uid="{00000000-0005-0000-0000-0000D4050000}"/>
    <cellStyle name="標準 14 4" xfId="1100" xr:uid="{00000000-0005-0000-0000-0000D5050000}"/>
    <cellStyle name="標準 14 5" xfId="1101" xr:uid="{00000000-0005-0000-0000-0000D6050000}"/>
    <cellStyle name="標準 14 6" xfId="1102" xr:uid="{00000000-0005-0000-0000-0000D7050000}"/>
    <cellStyle name="標準 14 7" xfId="1103" xr:uid="{00000000-0005-0000-0000-0000D8050000}"/>
    <cellStyle name="標準 14 8" xfId="1104" xr:uid="{00000000-0005-0000-0000-0000D9050000}"/>
    <cellStyle name="標準 15" xfId="1105" xr:uid="{00000000-0005-0000-0000-0000DA050000}"/>
    <cellStyle name="標準 15 2" xfId="1106" xr:uid="{00000000-0005-0000-0000-0000DB050000}"/>
    <cellStyle name="標準 15 3" xfId="1107" xr:uid="{00000000-0005-0000-0000-0000DC050000}"/>
    <cellStyle name="標準 15 4" xfId="1108" xr:uid="{00000000-0005-0000-0000-0000DD050000}"/>
    <cellStyle name="標準 15 5" xfId="1109" xr:uid="{00000000-0005-0000-0000-0000DE050000}"/>
    <cellStyle name="標準 15 6" xfId="1110" xr:uid="{00000000-0005-0000-0000-0000DF050000}"/>
    <cellStyle name="標準 15 7" xfId="1111" xr:uid="{00000000-0005-0000-0000-0000E0050000}"/>
    <cellStyle name="標準 16" xfId="1385" xr:uid="{00000000-0005-0000-0000-0000E1050000}"/>
    <cellStyle name="標準 16 2" xfId="1112" xr:uid="{00000000-0005-0000-0000-0000E2050000}"/>
    <cellStyle name="標準 16 3" xfId="1113" xr:uid="{00000000-0005-0000-0000-0000E3050000}"/>
    <cellStyle name="標準 16 4" xfId="1114" xr:uid="{00000000-0005-0000-0000-0000E4050000}"/>
    <cellStyle name="標準 16 5" xfId="1115" xr:uid="{00000000-0005-0000-0000-0000E5050000}"/>
    <cellStyle name="標準 16 6" xfId="1116" xr:uid="{00000000-0005-0000-0000-0000E6050000}"/>
    <cellStyle name="標準 17" xfId="1117" xr:uid="{00000000-0005-0000-0000-0000E7050000}"/>
    <cellStyle name="標準 17 2" xfId="1118" xr:uid="{00000000-0005-0000-0000-0000E8050000}"/>
    <cellStyle name="標準 17 3" xfId="1119" xr:uid="{00000000-0005-0000-0000-0000E9050000}"/>
    <cellStyle name="標準 17 4" xfId="1120" xr:uid="{00000000-0005-0000-0000-0000EA050000}"/>
    <cellStyle name="標準 17 5" xfId="1121" xr:uid="{00000000-0005-0000-0000-0000EB050000}"/>
    <cellStyle name="標準 18" xfId="1510" xr:uid="{00000000-0005-0000-0000-0000EC050000}"/>
    <cellStyle name="標準 18 2" xfId="1122" xr:uid="{00000000-0005-0000-0000-0000ED050000}"/>
    <cellStyle name="標準 18 3" xfId="1123" xr:uid="{00000000-0005-0000-0000-0000EE050000}"/>
    <cellStyle name="標準 19" xfId="1511" xr:uid="{00000000-0005-0000-0000-0000EF050000}"/>
    <cellStyle name="標準 19 2" xfId="1124" xr:uid="{00000000-0005-0000-0000-0000F0050000}"/>
    <cellStyle name="標準 19 2 2" xfId="1512" xr:uid="{00000000-0005-0000-0000-0000F1050000}"/>
    <cellStyle name="標準 19 2 2 2" xfId="1513" xr:uid="{00000000-0005-0000-0000-0000F2050000}"/>
    <cellStyle name="標準 19 2 2 2 2" xfId="1514" xr:uid="{00000000-0005-0000-0000-0000F3050000}"/>
    <cellStyle name="標準 19 2 2 2 2 2" xfId="1515" xr:uid="{00000000-0005-0000-0000-0000F4050000}"/>
    <cellStyle name="標準 19 2 2 2 2 2 2" xfId="1516" xr:uid="{00000000-0005-0000-0000-0000F5050000}"/>
    <cellStyle name="標準 19 2 2 2 2 2 2 2" xfId="1517" xr:uid="{00000000-0005-0000-0000-0000F6050000}"/>
    <cellStyle name="標準 19 2 2 2 2 2 2 2 2" xfId="1518" xr:uid="{00000000-0005-0000-0000-0000F7050000}"/>
    <cellStyle name="標準 19 2 2 2 2 2 3" xfId="1519" xr:uid="{00000000-0005-0000-0000-0000F8050000}"/>
    <cellStyle name="標準 19 2 2 2 2 2 4" xfId="1520" xr:uid="{00000000-0005-0000-0000-0000F9050000}"/>
    <cellStyle name="標準 19 2 2 2 2 2 4 2" xfId="1521" xr:uid="{00000000-0005-0000-0000-0000FA050000}"/>
    <cellStyle name="標準 19 2 2 2 2 2 4 3" xfId="1522" xr:uid="{00000000-0005-0000-0000-0000FB050000}"/>
    <cellStyle name="標準 19 2 2 2 3" xfId="1523" xr:uid="{00000000-0005-0000-0000-0000FC050000}"/>
    <cellStyle name="標準 19 2 2 2 3 2" xfId="1524" xr:uid="{00000000-0005-0000-0000-0000FD050000}"/>
    <cellStyle name="標準 19 2 2 2 3 2 2" xfId="1525" xr:uid="{00000000-0005-0000-0000-0000FE050000}"/>
    <cellStyle name="標準 19 2 2 2 3 2 3" xfId="1526" xr:uid="{00000000-0005-0000-0000-0000FF050000}"/>
    <cellStyle name="標準 19 2 2 3" xfId="1527" xr:uid="{00000000-0005-0000-0000-000000060000}"/>
    <cellStyle name="標準 19 2 2 3 2" xfId="1528" xr:uid="{00000000-0005-0000-0000-000001060000}"/>
    <cellStyle name="標準 19 2 2 3 2 2" xfId="1529" xr:uid="{00000000-0005-0000-0000-000002060000}"/>
    <cellStyle name="標準 2" xfId="2" xr:uid="{00000000-0005-0000-0000-000003060000}"/>
    <cellStyle name="標準 2 10" xfId="1125" xr:uid="{00000000-0005-0000-0000-000004060000}"/>
    <cellStyle name="標準 2 11" xfId="1126" xr:uid="{00000000-0005-0000-0000-000005060000}"/>
    <cellStyle name="標準 2 12" xfId="1127" xr:uid="{00000000-0005-0000-0000-000006060000}"/>
    <cellStyle name="標準 2 13" xfId="1128" xr:uid="{00000000-0005-0000-0000-000007060000}"/>
    <cellStyle name="標準 2 14" xfId="1129" xr:uid="{00000000-0005-0000-0000-000008060000}"/>
    <cellStyle name="標準 2 15" xfId="1130" xr:uid="{00000000-0005-0000-0000-000009060000}"/>
    <cellStyle name="標準 2 16" xfId="1131" xr:uid="{00000000-0005-0000-0000-00000A060000}"/>
    <cellStyle name="標準 2 17" xfId="1132" xr:uid="{00000000-0005-0000-0000-00000B060000}"/>
    <cellStyle name="標準 2 18" xfId="1133" xr:uid="{00000000-0005-0000-0000-00000C060000}"/>
    <cellStyle name="標準 2 19" xfId="1134" xr:uid="{00000000-0005-0000-0000-00000D060000}"/>
    <cellStyle name="標準 2 2" xfId="1135" xr:uid="{00000000-0005-0000-0000-00000E060000}"/>
    <cellStyle name="標準 2 2 10" xfId="1136" xr:uid="{00000000-0005-0000-0000-00000F060000}"/>
    <cellStyle name="標準 2 2 11" xfId="1137" xr:uid="{00000000-0005-0000-0000-000010060000}"/>
    <cellStyle name="標準 2 2 12" xfId="1138" xr:uid="{00000000-0005-0000-0000-000011060000}"/>
    <cellStyle name="標準 2 2 13" xfId="1139" xr:uid="{00000000-0005-0000-0000-000012060000}"/>
    <cellStyle name="標準 2 2 14" xfId="1140" xr:uid="{00000000-0005-0000-0000-000013060000}"/>
    <cellStyle name="標準 2 2 15" xfId="1141" xr:uid="{00000000-0005-0000-0000-000014060000}"/>
    <cellStyle name="標準 2 2 16" xfId="1142" xr:uid="{00000000-0005-0000-0000-000015060000}"/>
    <cellStyle name="標準 2 2 17" xfId="1143" xr:uid="{00000000-0005-0000-0000-000016060000}"/>
    <cellStyle name="標準 2 2 18" xfId="1144" xr:uid="{00000000-0005-0000-0000-000017060000}"/>
    <cellStyle name="標準 2 2 19" xfId="1145" xr:uid="{00000000-0005-0000-0000-000018060000}"/>
    <cellStyle name="標準 2 2 2" xfId="1146" xr:uid="{00000000-0005-0000-0000-000019060000}"/>
    <cellStyle name="標準 2 2 2 2" xfId="1147" xr:uid="{00000000-0005-0000-0000-00001A060000}"/>
    <cellStyle name="標準 2 2 2 2 2" xfId="1148" xr:uid="{00000000-0005-0000-0000-00001B060000}"/>
    <cellStyle name="標準 2 2 2 2_23_CRUDマトリックス(機能レベル)" xfId="1149" xr:uid="{00000000-0005-0000-0000-00001C060000}"/>
    <cellStyle name="標準 2 2 2 3" xfId="1876" xr:uid="{00000000-0005-0000-0000-00001D060000}"/>
    <cellStyle name="標準 2 2 2_23_CRUDマトリックス(機能レベル)" xfId="1150" xr:uid="{00000000-0005-0000-0000-00001E060000}"/>
    <cellStyle name="標準 2 2 20" xfId="1151" xr:uid="{00000000-0005-0000-0000-00001F060000}"/>
    <cellStyle name="標準 2 2 21" xfId="1152" xr:uid="{00000000-0005-0000-0000-000020060000}"/>
    <cellStyle name="標準 2 2 22" xfId="1153" xr:uid="{00000000-0005-0000-0000-000021060000}"/>
    <cellStyle name="標準 2 2 23" xfId="1154" xr:uid="{00000000-0005-0000-0000-000022060000}"/>
    <cellStyle name="標準 2 2 24" xfId="1155" xr:uid="{00000000-0005-0000-0000-000023060000}"/>
    <cellStyle name="標準 2 2 25" xfId="1156" xr:uid="{00000000-0005-0000-0000-000024060000}"/>
    <cellStyle name="標準 2 2 26" xfId="1157" xr:uid="{00000000-0005-0000-0000-000025060000}"/>
    <cellStyle name="標準 2 2 27" xfId="1158" xr:uid="{00000000-0005-0000-0000-000026060000}"/>
    <cellStyle name="標準 2 2 28" xfId="1159" xr:uid="{00000000-0005-0000-0000-000027060000}"/>
    <cellStyle name="標準 2 2 29" xfId="1160" xr:uid="{00000000-0005-0000-0000-000028060000}"/>
    <cellStyle name="標準 2 2 3" xfId="1161" xr:uid="{00000000-0005-0000-0000-000029060000}"/>
    <cellStyle name="標準 2 2 30" xfId="1162" xr:uid="{00000000-0005-0000-0000-00002A060000}"/>
    <cellStyle name="標準 2 2 31" xfId="1163" xr:uid="{00000000-0005-0000-0000-00002B060000}"/>
    <cellStyle name="標準 2 2 4" xfId="1164" xr:uid="{00000000-0005-0000-0000-00002C060000}"/>
    <cellStyle name="標準 2 2 5" xfId="1165" xr:uid="{00000000-0005-0000-0000-00002D060000}"/>
    <cellStyle name="標準 2 2 6" xfId="1166" xr:uid="{00000000-0005-0000-0000-00002E060000}"/>
    <cellStyle name="標準 2 2 7" xfId="1167" xr:uid="{00000000-0005-0000-0000-00002F060000}"/>
    <cellStyle name="標準 2 2 8" xfId="1168" xr:uid="{00000000-0005-0000-0000-000030060000}"/>
    <cellStyle name="標準 2 2 9" xfId="1169" xr:uid="{00000000-0005-0000-0000-000031060000}"/>
    <cellStyle name="標準 2 2_23_CRUDマトリックス(機能レベル)" xfId="1170" xr:uid="{00000000-0005-0000-0000-000032060000}"/>
    <cellStyle name="標準 2 20" xfId="1171" xr:uid="{00000000-0005-0000-0000-000033060000}"/>
    <cellStyle name="標準 2 21" xfId="1172" xr:uid="{00000000-0005-0000-0000-000034060000}"/>
    <cellStyle name="標準 2 22" xfId="1173" xr:uid="{00000000-0005-0000-0000-000035060000}"/>
    <cellStyle name="標準 2 23" xfId="1174" xr:uid="{00000000-0005-0000-0000-000036060000}"/>
    <cellStyle name="標準 2 24" xfId="1175" xr:uid="{00000000-0005-0000-0000-000037060000}"/>
    <cellStyle name="標準 2 25" xfId="1176" xr:uid="{00000000-0005-0000-0000-000038060000}"/>
    <cellStyle name="標準 2 26" xfId="1568" xr:uid="{00000000-0005-0000-0000-000039060000}"/>
    <cellStyle name="標準 2 26 2" xfId="1569" xr:uid="{00000000-0005-0000-0000-00003A060000}"/>
    <cellStyle name="標準 2 26 3" xfId="1877" xr:uid="{00000000-0005-0000-0000-00003B060000}"/>
    <cellStyle name="標準 2 27" xfId="1878" xr:uid="{00000000-0005-0000-0000-00003C060000}"/>
    <cellStyle name="標準 2 3" xfId="1177" xr:uid="{00000000-0005-0000-0000-00003D060000}"/>
    <cellStyle name="標準 2 3 10" xfId="1178" xr:uid="{00000000-0005-0000-0000-00003E060000}"/>
    <cellStyle name="標準 2 3 11" xfId="1179" xr:uid="{00000000-0005-0000-0000-00003F060000}"/>
    <cellStyle name="標準 2 3 12" xfId="1180" xr:uid="{00000000-0005-0000-0000-000040060000}"/>
    <cellStyle name="標準 2 3 13" xfId="1181" xr:uid="{00000000-0005-0000-0000-000041060000}"/>
    <cellStyle name="標準 2 3 14" xfId="1182" xr:uid="{00000000-0005-0000-0000-000042060000}"/>
    <cellStyle name="標準 2 3 15" xfId="1183" xr:uid="{00000000-0005-0000-0000-000043060000}"/>
    <cellStyle name="標準 2 3 16" xfId="1184" xr:uid="{00000000-0005-0000-0000-000044060000}"/>
    <cellStyle name="標準 2 3 17" xfId="1185" xr:uid="{00000000-0005-0000-0000-000045060000}"/>
    <cellStyle name="標準 2 3 18" xfId="1186" xr:uid="{00000000-0005-0000-0000-000046060000}"/>
    <cellStyle name="標準 2 3 19" xfId="1187" xr:uid="{00000000-0005-0000-0000-000047060000}"/>
    <cellStyle name="標準 2 3 2" xfId="1188" xr:uid="{00000000-0005-0000-0000-000048060000}"/>
    <cellStyle name="標準 2 3 2 2" xfId="1189" xr:uid="{00000000-0005-0000-0000-000049060000}"/>
    <cellStyle name="標準 2 3 2 2 2" xfId="1190" xr:uid="{00000000-0005-0000-0000-00004A060000}"/>
    <cellStyle name="標準 2 3 2 2_23_CRUDマトリックス(機能レベル)" xfId="1191" xr:uid="{00000000-0005-0000-0000-00004B060000}"/>
    <cellStyle name="標準 2 3 2 3" xfId="1699" xr:uid="{00000000-0005-0000-0000-00004C060000}"/>
    <cellStyle name="標準 2 3 2 4" xfId="1879" xr:uid="{00000000-0005-0000-0000-00004D060000}"/>
    <cellStyle name="標準 2 3 2_23_CRUDマトリックス(機能レベル)" xfId="1192" xr:uid="{00000000-0005-0000-0000-00004E060000}"/>
    <cellStyle name="標準 2 3 20" xfId="1193" xr:uid="{00000000-0005-0000-0000-00004F060000}"/>
    <cellStyle name="標準 2 3 21" xfId="1194" xr:uid="{00000000-0005-0000-0000-000050060000}"/>
    <cellStyle name="標準 2 3 22" xfId="1195" xr:uid="{00000000-0005-0000-0000-000051060000}"/>
    <cellStyle name="標準 2 3 23" xfId="1196" xr:uid="{00000000-0005-0000-0000-000052060000}"/>
    <cellStyle name="標準 2 3 24" xfId="1197" xr:uid="{00000000-0005-0000-0000-000053060000}"/>
    <cellStyle name="標準 2 3 25" xfId="1198" xr:uid="{00000000-0005-0000-0000-000054060000}"/>
    <cellStyle name="標準 2 3 26" xfId="1199" xr:uid="{00000000-0005-0000-0000-000055060000}"/>
    <cellStyle name="標準 2 3 27" xfId="1200" xr:uid="{00000000-0005-0000-0000-000056060000}"/>
    <cellStyle name="標準 2 3 28" xfId="1201" xr:uid="{00000000-0005-0000-0000-000057060000}"/>
    <cellStyle name="標準 2 3 29" xfId="1202" xr:uid="{00000000-0005-0000-0000-000058060000}"/>
    <cellStyle name="標準 2 3 3" xfId="1203" xr:uid="{00000000-0005-0000-0000-000059060000}"/>
    <cellStyle name="標準 2 3 30" xfId="1880" xr:uid="{00000000-0005-0000-0000-00005A060000}"/>
    <cellStyle name="標準 2 3 4" xfId="1204" xr:uid="{00000000-0005-0000-0000-00005B060000}"/>
    <cellStyle name="標準 2 3 4 2" xfId="1700" xr:uid="{00000000-0005-0000-0000-00005C060000}"/>
    <cellStyle name="標準 2 3 5" xfId="1205" xr:uid="{00000000-0005-0000-0000-00005D060000}"/>
    <cellStyle name="標準 2 3 6" xfId="1206" xr:uid="{00000000-0005-0000-0000-00005E060000}"/>
    <cellStyle name="標準 2 3 7" xfId="1207" xr:uid="{00000000-0005-0000-0000-00005F060000}"/>
    <cellStyle name="標準 2 3 8" xfId="1208" xr:uid="{00000000-0005-0000-0000-000060060000}"/>
    <cellStyle name="標準 2 3 9" xfId="1209" xr:uid="{00000000-0005-0000-0000-000061060000}"/>
    <cellStyle name="標準 2 3_23_CRUDマトリックス(機能レベル)" xfId="1210" xr:uid="{00000000-0005-0000-0000-000062060000}"/>
    <cellStyle name="標準 2 4" xfId="1211" xr:uid="{00000000-0005-0000-0000-000063060000}"/>
    <cellStyle name="標準 2 4 10" xfId="1212" xr:uid="{00000000-0005-0000-0000-000064060000}"/>
    <cellStyle name="標準 2 4 11" xfId="1213" xr:uid="{00000000-0005-0000-0000-000065060000}"/>
    <cellStyle name="標準 2 4 12" xfId="1214" xr:uid="{00000000-0005-0000-0000-000066060000}"/>
    <cellStyle name="標準 2 4 13" xfId="1215" xr:uid="{00000000-0005-0000-0000-000067060000}"/>
    <cellStyle name="標準 2 4 14" xfId="1216" xr:uid="{00000000-0005-0000-0000-000068060000}"/>
    <cellStyle name="標準 2 4 15" xfId="1217" xr:uid="{00000000-0005-0000-0000-000069060000}"/>
    <cellStyle name="標準 2 4 16" xfId="1218" xr:uid="{00000000-0005-0000-0000-00006A060000}"/>
    <cellStyle name="標準 2 4 17" xfId="1219" xr:uid="{00000000-0005-0000-0000-00006B060000}"/>
    <cellStyle name="標準 2 4 18" xfId="1220" xr:uid="{00000000-0005-0000-0000-00006C060000}"/>
    <cellStyle name="標準 2 4 19" xfId="1221" xr:uid="{00000000-0005-0000-0000-00006D060000}"/>
    <cellStyle name="標準 2 4 2" xfId="1222" xr:uid="{00000000-0005-0000-0000-00006E060000}"/>
    <cellStyle name="標準 2 4 2 2" xfId="1701" xr:uid="{00000000-0005-0000-0000-00006F060000}"/>
    <cellStyle name="標準 2 4 20" xfId="1223" xr:uid="{00000000-0005-0000-0000-000070060000}"/>
    <cellStyle name="標準 2 4 21" xfId="1224" xr:uid="{00000000-0005-0000-0000-000071060000}"/>
    <cellStyle name="標準 2 4 22" xfId="1225" xr:uid="{00000000-0005-0000-0000-000072060000}"/>
    <cellStyle name="標準 2 4 23" xfId="1226" xr:uid="{00000000-0005-0000-0000-000073060000}"/>
    <cellStyle name="標準 2 4 24" xfId="1227" xr:uid="{00000000-0005-0000-0000-000074060000}"/>
    <cellStyle name="標準 2 4 3" xfId="1228" xr:uid="{00000000-0005-0000-0000-000075060000}"/>
    <cellStyle name="標準 2 4 4" xfId="1229" xr:uid="{00000000-0005-0000-0000-000076060000}"/>
    <cellStyle name="標準 2 4 5" xfId="1230" xr:uid="{00000000-0005-0000-0000-000077060000}"/>
    <cellStyle name="標準 2 4 6" xfId="1231" xr:uid="{00000000-0005-0000-0000-000078060000}"/>
    <cellStyle name="標準 2 4 7" xfId="1232" xr:uid="{00000000-0005-0000-0000-000079060000}"/>
    <cellStyle name="標準 2 4 8" xfId="1233" xr:uid="{00000000-0005-0000-0000-00007A060000}"/>
    <cellStyle name="標準 2 4 9" xfId="1234" xr:uid="{00000000-0005-0000-0000-00007B060000}"/>
    <cellStyle name="標準 2 4_23_CRUDマトリックス(機能レベル)" xfId="1235" xr:uid="{00000000-0005-0000-0000-00007C060000}"/>
    <cellStyle name="標準 2 5" xfId="1236" xr:uid="{00000000-0005-0000-0000-00007D060000}"/>
    <cellStyle name="標準 2 5 10" xfId="1237" xr:uid="{00000000-0005-0000-0000-00007E060000}"/>
    <cellStyle name="標準 2 5 11" xfId="1238" xr:uid="{00000000-0005-0000-0000-00007F060000}"/>
    <cellStyle name="標準 2 5 12" xfId="1239" xr:uid="{00000000-0005-0000-0000-000080060000}"/>
    <cellStyle name="標準 2 5 13" xfId="1240" xr:uid="{00000000-0005-0000-0000-000081060000}"/>
    <cellStyle name="標準 2 5 14" xfId="1241" xr:uid="{00000000-0005-0000-0000-000082060000}"/>
    <cellStyle name="標準 2 5 15" xfId="1242" xr:uid="{00000000-0005-0000-0000-000083060000}"/>
    <cellStyle name="標準 2 5 16" xfId="1243" xr:uid="{00000000-0005-0000-0000-000084060000}"/>
    <cellStyle name="標準 2 5 17" xfId="1244" xr:uid="{00000000-0005-0000-0000-000085060000}"/>
    <cellStyle name="標準 2 5 18" xfId="1245" xr:uid="{00000000-0005-0000-0000-000086060000}"/>
    <cellStyle name="標準 2 5 19" xfId="1246" xr:uid="{00000000-0005-0000-0000-000087060000}"/>
    <cellStyle name="標準 2 5 2" xfId="1247" xr:uid="{00000000-0005-0000-0000-000088060000}"/>
    <cellStyle name="標準 2 5 2 2" xfId="1550" xr:uid="{00000000-0005-0000-0000-000089060000}"/>
    <cellStyle name="標準 2 5 2 2 2" xfId="1881" xr:uid="{00000000-0005-0000-0000-00008A060000}"/>
    <cellStyle name="標準 2 5 20" xfId="1248" xr:uid="{00000000-0005-0000-0000-00008B060000}"/>
    <cellStyle name="標準 2 5 21" xfId="1249" xr:uid="{00000000-0005-0000-0000-00008C060000}"/>
    <cellStyle name="標準 2 5 22" xfId="1250" xr:uid="{00000000-0005-0000-0000-00008D060000}"/>
    <cellStyle name="標準 2 5 23" xfId="1251" xr:uid="{00000000-0005-0000-0000-00008E060000}"/>
    <cellStyle name="標準 2 5 3" xfId="1252" xr:uid="{00000000-0005-0000-0000-00008F060000}"/>
    <cellStyle name="標準 2 5 3 2" xfId="1530" xr:uid="{00000000-0005-0000-0000-000090060000}"/>
    <cellStyle name="標準 2 5 3 2 2" xfId="1882" xr:uid="{00000000-0005-0000-0000-000091060000}"/>
    <cellStyle name="標準 2 5 4" xfId="1253" xr:uid="{00000000-0005-0000-0000-000092060000}"/>
    <cellStyle name="標準 2 5 5" xfId="1254" xr:uid="{00000000-0005-0000-0000-000093060000}"/>
    <cellStyle name="標準 2 5 6" xfId="1255" xr:uid="{00000000-0005-0000-0000-000094060000}"/>
    <cellStyle name="標準 2 5 7" xfId="1256" xr:uid="{00000000-0005-0000-0000-000095060000}"/>
    <cellStyle name="標準 2 5 8" xfId="1257" xr:uid="{00000000-0005-0000-0000-000096060000}"/>
    <cellStyle name="標準 2 5 9" xfId="1258" xr:uid="{00000000-0005-0000-0000-000097060000}"/>
    <cellStyle name="標準 2 5_23_CRUDマトリックス(機能レベル)" xfId="1259" xr:uid="{00000000-0005-0000-0000-000098060000}"/>
    <cellStyle name="標準 2 6" xfId="1260" xr:uid="{00000000-0005-0000-0000-000099060000}"/>
    <cellStyle name="標準 2 6 10" xfId="1261" xr:uid="{00000000-0005-0000-0000-00009A060000}"/>
    <cellStyle name="標準 2 6 11" xfId="1262" xr:uid="{00000000-0005-0000-0000-00009B060000}"/>
    <cellStyle name="標準 2 6 12" xfId="1263" xr:uid="{00000000-0005-0000-0000-00009C060000}"/>
    <cellStyle name="標準 2 6 13" xfId="1264" xr:uid="{00000000-0005-0000-0000-00009D060000}"/>
    <cellStyle name="標準 2 6 14" xfId="1265" xr:uid="{00000000-0005-0000-0000-00009E060000}"/>
    <cellStyle name="標準 2 6 15" xfId="1266" xr:uid="{00000000-0005-0000-0000-00009F060000}"/>
    <cellStyle name="標準 2 6 16" xfId="1267" xr:uid="{00000000-0005-0000-0000-0000A0060000}"/>
    <cellStyle name="標準 2 6 17" xfId="1268" xr:uid="{00000000-0005-0000-0000-0000A1060000}"/>
    <cellStyle name="標準 2 6 18" xfId="1269" xr:uid="{00000000-0005-0000-0000-0000A2060000}"/>
    <cellStyle name="標準 2 6 19" xfId="1270" xr:uid="{00000000-0005-0000-0000-0000A3060000}"/>
    <cellStyle name="標準 2 6 2" xfId="1271" xr:uid="{00000000-0005-0000-0000-0000A4060000}"/>
    <cellStyle name="標準 2 6 20" xfId="1272" xr:uid="{00000000-0005-0000-0000-0000A5060000}"/>
    <cellStyle name="標準 2 6 21" xfId="1273" xr:uid="{00000000-0005-0000-0000-0000A6060000}"/>
    <cellStyle name="標準 2 6 22" xfId="1274" xr:uid="{00000000-0005-0000-0000-0000A7060000}"/>
    <cellStyle name="標準 2 6 23" xfId="1883" xr:uid="{00000000-0005-0000-0000-0000A8060000}"/>
    <cellStyle name="標準 2 6 3" xfId="1275" xr:uid="{00000000-0005-0000-0000-0000A9060000}"/>
    <cellStyle name="標準 2 6 4" xfId="1276" xr:uid="{00000000-0005-0000-0000-0000AA060000}"/>
    <cellStyle name="標準 2 6 5" xfId="1277" xr:uid="{00000000-0005-0000-0000-0000AB060000}"/>
    <cellStyle name="標準 2 6 6" xfId="1278" xr:uid="{00000000-0005-0000-0000-0000AC060000}"/>
    <cellStyle name="標準 2 6 7" xfId="1279" xr:uid="{00000000-0005-0000-0000-0000AD060000}"/>
    <cellStyle name="標準 2 6 8" xfId="1280" xr:uid="{00000000-0005-0000-0000-0000AE060000}"/>
    <cellStyle name="標準 2 6 9" xfId="1281" xr:uid="{00000000-0005-0000-0000-0000AF060000}"/>
    <cellStyle name="標準 2 6_23_CRUDマトリックス(機能レベル)" xfId="1282" xr:uid="{00000000-0005-0000-0000-0000B0060000}"/>
    <cellStyle name="標準 2 7" xfId="1283" xr:uid="{00000000-0005-0000-0000-0000B1060000}"/>
    <cellStyle name="標準 2 7 2" xfId="1531" xr:uid="{00000000-0005-0000-0000-0000B2060000}"/>
    <cellStyle name="標準 2 7 2 2" xfId="1532" xr:uid="{00000000-0005-0000-0000-0000B3060000}"/>
    <cellStyle name="標準 2 7 2 3" xfId="1533" xr:uid="{00000000-0005-0000-0000-0000B4060000}"/>
    <cellStyle name="標準 2 7 2 3 2" xfId="1389" xr:uid="{00000000-0005-0000-0000-0000B5060000}"/>
    <cellStyle name="標準 2 8" xfId="1284" xr:uid="{00000000-0005-0000-0000-0000B6060000}"/>
    <cellStyle name="標準 2 9" xfId="1285" xr:uid="{00000000-0005-0000-0000-0000B7060000}"/>
    <cellStyle name="標準 2 9 2" xfId="1534" xr:uid="{00000000-0005-0000-0000-0000B8060000}"/>
    <cellStyle name="標準 2 9 2 2" xfId="1535" xr:uid="{00000000-0005-0000-0000-0000B9060000}"/>
    <cellStyle name="標準 2 9 2 2 2" xfId="1536" xr:uid="{00000000-0005-0000-0000-0000BA060000}"/>
    <cellStyle name="標準 2 9 2 2 3" xfId="1537" xr:uid="{00000000-0005-0000-0000-0000BB060000}"/>
    <cellStyle name="標準 2 9 2 2 3 2" xfId="1386" xr:uid="{00000000-0005-0000-0000-0000BC060000}"/>
    <cellStyle name="標準 2 9 2 2 3 2 2" xfId="1538" xr:uid="{00000000-0005-0000-0000-0000BD060000}"/>
    <cellStyle name="標準 2 9 2 3" xfId="1539" xr:uid="{00000000-0005-0000-0000-0000BE060000}"/>
    <cellStyle name="標準 2 9 2 4" xfId="1540" xr:uid="{00000000-0005-0000-0000-0000BF060000}"/>
    <cellStyle name="標準 2 9 2 4 2" xfId="1541" xr:uid="{00000000-0005-0000-0000-0000C0060000}"/>
    <cellStyle name="標準 2 9 2 4 2 2" xfId="1542" xr:uid="{00000000-0005-0000-0000-0000C1060000}"/>
    <cellStyle name="標準 2 9 2 4 2 2 2" xfId="1543" xr:uid="{00000000-0005-0000-0000-0000C2060000}"/>
    <cellStyle name="標準 20" xfId="1544" xr:uid="{00000000-0005-0000-0000-0000C3060000}"/>
    <cellStyle name="標準 20 2" xfId="1286" xr:uid="{00000000-0005-0000-0000-0000C4060000}"/>
    <cellStyle name="標準 20 2 2" xfId="1545" xr:uid="{00000000-0005-0000-0000-0000C5060000}"/>
    <cellStyle name="標準 20 3" xfId="1287" xr:uid="{00000000-0005-0000-0000-0000C6060000}"/>
    <cellStyle name="標準 20 4" xfId="1288" xr:uid="{00000000-0005-0000-0000-0000C7060000}"/>
    <cellStyle name="標準 21" xfId="1546" xr:uid="{00000000-0005-0000-0000-0000C8060000}"/>
    <cellStyle name="標準 21 2" xfId="1289" xr:uid="{00000000-0005-0000-0000-0000C9060000}"/>
    <cellStyle name="標準 21 3" xfId="1290" xr:uid="{00000000-0005-0000-0000-0000CA060000}"/>
    <cellStyle name="標準 22" xfId="1547" xr:uid="{00000000-0005-0000-0000-0000CB060000}"/>
    <cellStyle name="標準 22 2" xfId="1291" xr:uid="{00000000-0005-0000-0000-0000CC060000}"/>
    <cellStyle name="標準 22 2 2" xfId="1548" xr:uid="{00000000-0005-0000-0000-0000CD060000}"/>
    <cellStyle name="標準 23 2" xfId="1292" xr:uid="{00000000-0005-0000-0000-0000CE060000}"/>
    <cellStyle name="標準 23 3" xfId="1293" xr:uid="{00000000-0005-0000-0000-0000CF060000}"/>
    <cellStyle name="標準 23 4" xfId="1294" xr:uid="{00000000-0005-0000-0000-0000D0060000}"/>
    <cellStyle name="標準 24 2" xfId="1295" xr:uid="{00000000-0005-0000-0000-0000D1060000}"/>
    <cellStyle name="標準 24 3" xfId="1296" xr:uid="{00000000-0005-0000-0000-0000D2060000}"/>
    <cellStyle name="標準 25 2" xfId="1297" xr:uid="{00000000-0005-0000-0000-0000D3060000}"/>
    <cellStyle name="標準 3" xfId="1298" xr:uid="{00000000-0005-0000-0000-0000D4060000}"/>
    <cellStyle name="標準 3 10" xfId="1299" xr:uid="{00000000-0005-0000-0000-0000D5060000}"/>
    <cellStyle name="標準 3 11" xfId="1300" xr:uid="{00000000-0005-0000-0000-0000D6060000}"/>
    <cellStyle name="標準 3 12" xfId="1301" xr:uid="{00000000-0005-0000-0000-0000D7060000}"/>
    <cellStyle name="標準 3 13" xfId="1302" xr:uid="{00000000-0005-0000-0000-0000D8060000}"/>
    <cellStyle name="標準 3 14" xfId="1303" xr:uid="{00000000-0005-0000-0000-0000D9060000}"/>
    <cellStyle name="標準 3 15" xfId="1304" xr:uid="{00000000-0005-0000-0000-0000DA060000}"/>
    <cellStyle name="標準 3 16" xfId="1305" xr:uid="{00000000-0005-0000-0000-0000DB060000}"/>
    <cellStyle name="標準 3 17" xfId="1306" xr:uid="{00000000-0005-0000-0000-0000DC060000}"/>
    <cellStyle name="標準 3 18" xfId="1307" xr:uid="{00000000-0005-0000-0000-0000DD060000}"/>
    <cellStyle name="標準 3 19" xfId="1308" xr:uid="{00000000-0005-0000-0000-0000DE060000}"/>
    <cellStyle name="標準 3 2" xfId="1309" xr:uid="{00000000-0005-0000-0000-0000DF060000}"/>
    <cellStyle name="標準 3 2 2" xfId="1310" xr:uid="{00000000-0005-0000-0000-0000E0060000}"/>
    <cellStyle name="標準 3 2 2 2" xfId="1702" xr:uid="{00000000-0005-0000-0000-0000E1060000}"/>
    <cellStyle name="標準 3 2 2 2 2" xfId="1703" xr:uid="{00000000-0005-0000-0000-0000E2060000}"/>
    <cellStyle name="標準 3 2 2 2 2 2" xfId="1704" xr:uid="{00000000-0005-0000-0000-0000E3060000}"/>
    <cellStyle name="標準 3 2 2 2 3" xfId="1705" xr:uid="{00000000-0005-0000-0000-0000E4060000}"/>
    <cellStyle name="標準 3 2 2 3" xfId="1706" xr:uid="{00000000-0005-0000-0000-0000E5060000}"/>
    <cellStyle name="標準 3 2 2 4" xfId="1707" xr:uid="{00000000-0005-0000-0000-0000E6060000}"/>
    <cellStyle name="標準 3 2 2 5" xfId="1708" xr:uid="{00000000-0005-0000-0000-0000E7060000}"/>
    <cellStyle name="標準 3 2 3" xfId="1570" xr:uid="{00000000-0005-0000-0000-0000E8060000}"/>
    <cellStyle name="標準 3 2 3 2" xfId="1709" xr:uid="{00000000-0005-0000-0000-0000E9060000}"/>
    <cellStyle name="標準 3 2 3 2 2" xfId="1571" xr:uid="{00000000-0005-0000-0000-0000EA060000}"/>
    <cellStyle name="標準 3 2 3 2 2 2" xfId="1572" xr:uid="{00000000-0005-0000-0000-0000EB060000}"/>
    <cellStyle name="標準 3 2 3 3" xfId="1710" xr:uid="{00000000-0005-0000-0000-0000EC060000}"/>
    <cellStyle name="標準 3 2 3 3 2" xfId="1711" xr:uid="{00000000-0005-0000-0000-0000ED060000}"/>
    <cellStyle name="標準 3 2 3 4" xfId="1712" xr:uid="{00000000-0005-0000-0000-0000EE060000}"/>
    <cellStyle name="標準 3 2 4" xfId="1713" xr:uid="{00000000-0005-0000-0000-0000EF060000}"/>
    <cellStyle name="標準 3 2 5" xfId="1714" xr:uid="{00000000-0005-0000-0000-0000F0060000}"/>
    <cellStyle name="標準 3 2 5 2" xfId="1715" xr:uid="{00000000-0005-0000-0000-0000F1060000}"/>
    <cellStyle name="標準 3 20" xfId="1311" xr:uid="{00000000-0005-0000-0000-0000F2060000}"/>
    <cellStyle name="標準 3 21" xfId="1312" xr:uid="{00000000-0005-0000-0000-0000F3060000}"/>
    <cellStyle name="標準 3 22" xfId="1313" xr:uid="{00000000-0005-0000-0000-0000F4060000}"/>
    <cellStyle name="標準 3 23" xfId="1314" xr:uid="{00000000-0005-0000-0000-0000F5060000}"/>
    <cellStyle name="標準 3 24" xfId="1315" xr:uid="{00000000-0005-0000-0000-0000F6060000}"/>
    <cellStyle name="標準 3 25" xfId="1316" xr:uid="{00000000-0005-0000-0000-0000F7060000}"/>
    <cellStyle name="標準 3 26" xfId="1317" xr:uid="{00000000-0005-0000-0000-0000F8060000}"/>
    <cellStyle name="標準 3 27" xfId="1318" xr:uid="{00000000-0005-0000-0000-0000F9060000}"/>
    <cellStyle name="標準 3 28" xfId="1319" xr:uid="{00000000-0005-0000-0000-0000FA060000}"/>
    <cellStyle name="標準 3 29" xfId="1320" xr:uid="{00000000-0005-0000-0000-0000FB060000}"/>
    <cellStyle name="標準 3 3" xfId="1321" xr:uid="{00000000-0005-0000-0000-0000FC060000}"/>
    <cellStyle name="標準 3 3 2" xfId="1573" xr:uid="{00000000-0005-0000-0000-0000FD060000}"/>
    <cellStyle name="標準 3 3 2 2" xfId="1716" xr:uid="{00000000-0005-0000-0000-0000FE060000}"/>
    <cellStyle name="標準 3 3 2 3" xfId="1884" xr:uid="{00000000-0005-0000-0000-0000FF060000}"/>
    <cellStyle name="標準 3 3 3" xfId="1717" xr:uid="{00000000-0005-0000-0000-000000070000}"/>
    <cellStyle name="標準 3 3 3 2" xfId="1718" xr:uid="{00000000-0005-0000-0000-000001070000}"/>
    <cellStyle name="標準 3 3 4" xfId="1719" xr:uid="{00000000-0005-0000-0000-000002070000}"/>
    <cellStyle name="標準 3 3 5" xfId="1885" xr:uid="{00000000-0005-0000-0000-000003070000}"/>
    <cellStyle name="標準 3 30" xfId="1580" xr:uid="{00000000-0005-0000-0000-000004070000}"/>
    <cellStyle name="標準 3 4" xfId="1322" xr:uid="{00000000-0005-0000-0000-000005070000}"/>
    <cellStyle name="標準 3 4 2" xfId="1720" xr:uid="{00000000-0005-0000-0000-000006070000}"/>
    <cellStyle name="標準 3 4 3" xfId="1886" xr:uid="{00000000-0005-0000-0000-000007070000}"/>
    <cellStyle name="標準 3 5" xfId="1323" xr:uid="{00000000-0005-0000-0000-000008070000}"/>
    <cellStyle name="標準 3 5 2" xfId="1721" xr:uid="{00000000-0005-0000-0000-000009070000}"/>
    <cellStyle name="標準 3 6" xfId="1324" xr:uid="{00000000-0005-0000-0000-00000A070000}"/>
    <cellStyle name="標準 3 6 2" xfId="1722" xr:uid="{00000000-0005-0000-0000-00000B070000}"/>
    <cellStyle name="標準 3 7" xfId="1325" xr:uid="{00000000-0005-0000-0000-00000C070000}"/>
    <cellStyle name="標準 3 8" xfId="1326" xr:uid="{00000000-0005-0000-0000-00000D070000}"/>
    <cellStyle name="標準 3 9" xfId="1327" xr:uid="{00000000-0005-0000-0000-00000E070000}"/>
    <cellStyle name="標準 4" xfId="1328" xr:uid="{00000000-0005-0000-0000-00000F070000}"/>
    <cellStyle name="標準 4 2" xfId="1329" xr:uid="{00000000-0005-0000-0000-000010070000}"/>
    <cellStyle name="標準 4 2 2" xfId="1330" xr:uid="{00000000-0005-0000-0000-000011070000}"/>
    <cellStyle name="標準 4 2 2 2" xfId="1574" xr:uid="{00000000-0005-0000-0000-000012070000}"/>
    <cellStyle name="標準 4 2 2 3" xfId="1887" xr:uid="{00000000-0005-0000-0000-000013070000}"/>
    <cellStyle name="標準 4 2 3" xfId="1723" xr:uid="{00000000-0005-0000-0000-000014070000}"/>
    <cellStyle name="標準 4 2 3 2" xfId="1724" xr:uid="{00000000-0005-0000-0000-000015070000}"/>
    <cellStyle name="標準 4 2 3 3" xfId="1888" xr:uid="{00000000-0005-0000-0000-000016070000}"/>
    <cellStyle name="標準 4 2 4" xfId="1725" xr:uid="{00000000-0005-0000-0000-000017070000}"/>
    <cellStyle name="標準 4 2 4 2" xfId="1889" xr:uid="{00000000-0005-0000-0000-000018070000}"/>
    <cellStyle name="標準 4 2 5" xfId="1890" xr:uid="{00000000-0005-0000-0000-000019070000}"/>
    <cellStyle name="標準 4 3" xfId="1331" xr:uid="{00000000-0005-0000-0000-00001A070000}"/>
    <cellStyle name="標準 4 3 2" xfId="1726" xr:uid="{00000000-0005-0000-0000-00001B070000}"/>
    <cellStyle name="標準 4 3 2 2" xfId="1727" xr:uid="{00000000-0005-0000-0000-00001C070000}"/>
    <cellStyle name="標準 4 3 3" xfId="1728" xr:uid="{00000000-0005-0000-0000-00001D070000}"/>
    <cellStyle name="標準 4 3 3 2" xfId="1729" xr:uid="{00000000-0005-0000-0000-00001E070000}"/>
    <cellStyle name="標準 4 3 4" xfId="1730" xr:uid="{00000000-0005-0000-0000-00001F070000}"/>
    <cellStyle name="標準 4 3 5" xfId="1731" xr:uid="{00000000-0005-0000-0000-000020070000}"/>
    <cellStyle name="標準 4 3 5 2" xfId="1732" xr:uid="{00000000-0005-0000-0000-000021070000}"/>
    <cellStyle name="標準 4 4" xfId="1332" xr:uid="{00000000-0005-0000-0000-000022070000}"/>
    <cellStyle name="標準 4 4 2" xfId="1733" xr:uid="{00000000-0005-0000-0000-000023070000}"/>
    <cellStyle name="標準 4 5" xfId="1333" xr:uid="{00000000-0005-0000-0000-000024070000}"/>
    <cellStyle name="標準 4 5 2" xfId="1734" xr:uid="{00000000-0005-0000-0000-000025070000}"/>
    <cellStyle name="標準 4 5 3" xfId="1891" xr:uid="{00000000-0005-0000-0000-000026070000}"/>
    <cellStyle name="標準 4 6" xfId="1575" xr:uid="{00000000-0005-0000-0000-000027070000}"/>
    <cellStyle name="標準 4 7" xfId="1892" xr:uid="{00000000-0005-0000-0000-000028070000}"/>
    <cellStyle name="標準 5" xfId="1334" xr:uid="{00000000-0005-0000-0000-000029070000}"/>
    <cellStyle name="標準 5 2" xfId="1335" xr:uid="{00000000-0005-0000-0000-00002A070000}"/>
    <cellStyle name="標準 5 2 2" xfId="1576" xr:uid="{00000000-0005-0000-0000-00002B070000}"/>
    <cellStyle name="標準 5 2 2 2" xfId="1735" xr:uid="{00000000-0005-0000-0000-00002C070000}"/>
    <cellStyle name="標準 5 2 3" xfId="1736" xr:uid="{00000000-0005-0000-0000-00002D070000}"/>
    <cellStyle name="標準 5 2 4" xfId="1893" xr:uid="{00000000-0005-0000-0000-00002E070000}"/>
    <cellStyle name="標準 5 3" xfId="1577" xr:uid="{00000000-0005-0000-0000-00002F070000}"/>
    <cellStyle name="標準 5 3 2" xfId="1737" xr:uid="{00000000-0005-0000-0000-000030070000}"/>
    <cellStyle name="標準 5 3 3" xfId="1894" xr:uid="{00000000-0005-0000-0000-000031070000}"/>
    <cellStyle name="標準 5 4" xfId="1738" xr:uid="{00000000-0005-0000-0000-000032070000}"/>
    <cellStyle name="標準 5 5" xfId="1895" xr:uid="{00000000-0005-0000-0000-000033070000}"/>
    <cellStyle name="標準 6" xfId="1336" xr:uid="{00000000-0005-0000-0000-000034070000}"/>
    <cellStyle name="標準 6 2" xfId="1337" xr:uid="{00000000-0005-0000-0000-000035070000}"/>
    <cellStyle name="標準 6 2 2" xfId="1338" xr:uid="{00000000-0005-0000-0000-000036070000}"/>
    <cellStyle name="標準 6 2 2 2" xfId="1339" xr:uid="{00000000-0005-0000-0000-000037070000}"/>
    <cellStyle name="標準 6 2 2 3" xfId="1896" xr:uid="{00000000-0005-0000-0000-000038070000}"/>
    <cellStyle name="標準 6 2 3" xfId="1739" xr:uid="{00000000-0005-0000-0000-000039070000}"/>
    <cellStyle name="標準 6 2 4" xfId="1897" xr:uid="{00000000-0005-0000-0000-00003A070000}"/>
    <cellStyle name="標準 6 3" xfId="1340" xr:uid="{00000000-0005-0000-0000-00003B070000}"/>
    <cellStyle name="標準 6 3 2" xfId="1740" xr:uid="{00000000-0005-0000-0000-00003C070000}"/>
    <cellStyle name="標準 6 3 3" xfId="1741" xr:uid="{00000000-0005-0000-0000-00003D070000}"/>
    <cellStyle name="標準 6 3 3 2" xfId="1742" xr:uid="{00000000-0005-0000-0000-00003E070000}"/>
    <cellStyle name="標準 6 4" xfId="1898" xr:uid="{00000000-0005-0000-0000-00003F070000}"/>
    <cellStyle name="標準 6 5" xfId="1899" xr:uid="{00000000-0005-0000-0000-000040070000}"/>
    <cellStyle name="標準 7" xfId="1341" xr:uid="{00000000-0005-0000-0000-000041070000}"/>
    <cellStyle name="標準 7 2" xfId="1342" xr:uid="{00000000-0005-0000-0000-000042070000}"/>
    <cellStyle name="標準 7 2 2" xfId="1900" xr:uid="{00000000-0005-0000-0000-000043070000}"/>
    <cellStyle name="標準 7 2 2 2" xfId="1901" xr:uid="{00000000-0005-0000-0000-000044070000}"/>
    <cellStyle name="標準 7 2 2 3" xfId="1902" xr:uid="{00000000-0005-0000-0000-000045070000}"/>
    <cellStyle name="標準 7 2 3" xfId="1903" xr:uid="{00000000-0005-0000-0000-000046070000}"/>
    <cellStyle name="標準 7 2 3 2" xfId="1904" xr:uid="{00000000-0005-0000-0000-000047070000}"/>
    <cellStyle name="標準 7 2 3 3" xfId="1905" xr:uid="{00000000-0005-0000-0000-000048070000}"/>
    <cellStyle name="標準 7 2 4" xfId="1906" xr:uid="{00000000-0005-0000-0000-000049070000}"/>
    <cellStyle name="標準 7 2 5" xfId="1907" xr:uid="{00000000-0005-0000-0000-00004A070000}"/>
    <cellStyle name="標準 7 3" xfId="1343" xr:uid="{00000000-0005-0000-0000-00004B070000}"/>
    <cellStyle name="標準 7 3 2" xfId="1908" xr:uid="{00000000-0005-0000-0000-00004C070000}"/>
    <cellStyle name="標準 7 3 3" xfId="1909" xr:uid="{00000000-0005-0000-0000-00004D070000}"/>
    <cellStyle name="標準 7 4" xfId="1910" xr:uid="{00000000-0005-0000-0000-00004E070000}"/>
    <cellStyle name="標準 7 4 2" xfId="1911" xr:uid="{00000000-0005-0000-0000-00004F070000}"/>
    <cellStyle name="標準 7 4 3" xfId="1912" xr:uid="{00000000-0005-0000-0000-000050070000}"/>
    <cellStyle name="標準 7 5" xfId="1913" xr:uid="{00000000-0005-0000-0000-000051070000}"/>
    <cellStyle name="標準 7 6" xfId="1914" xr:uid="{00000000-0005-0000-0000-000052070000}"/>
    <cellStyle name="標準 8" xfId="1344" xr:uid="{00000000-0005-0000-0000-000053070000}"/>
    <cellStyle name="標準 8 2" xfId="1345" xr:uid="{00000000-0005-0000-0000-000054070000}"/>
    <cellStyle name="標準 8 2 2" xfId="1915" xr:uid="{00000000-0005-0000-0000-000055070000}"/>
    <cellStyle name="標準 8 2 3" xfId="1916" xr:uid="{00000000-0005-0000-0000-000056070000}"/>
    <cellStyle name="標準 8 3" xfId="1346" xr:uid="{00000000-0005-0000-0000-000057070000}"/>
    <cellStyle name="標準 8 4" xfId="1347" xr:uid="{00000000-0005-0000-0000-000058070000}"/>
    <cellStyle name="標準 8 5" xfId="1348" xr:uid="{00000000-0005-0000-0000-000059070000}"/>
    <cellStyle name="標準 8 6" xfId="1349" xr:uid="{00000000-0005-0000-0000-00005A070000}"/>
    <cellStyle name="標準 8 7" xfId="1350" xr:uid="{00000000-0005-0000-0000-00005B070000}"/>
    <cellStyle name="標準 9" xfId="1351" xr:uid="{00000000-0005-0000-0000-00005C070000}"/>
    <cellStyle name="標準 9 2" xfId="1352" xr:uid="{00000000-0005-0000-0000-00005D070000}"/>
    <cellStyle name="標準 9 3" xfId="1353" xr:uid="{00000000-0005-0000-0000-00005E070000}"/>
    <cellStyle name="標準 9 4" xfId="1354" xr:uid="{00000000-0005-0000-0000-00005F070000}"/>
    <cellStyle name="標準 9 5" xfId="1355" xr:uid="{00000000-0005-0000-0000-000060070000}"/>
    <cellStyle name="標準 9 6" xfId="1356" xr:uid="{00000000-0005-0000-0000-000061070000}"/>
    <cellStyle name="未定義" xfId="1578" xr:uid="{00000000-0005-0000-0000-000062070000}"/>
    <cellStyle name="良い 10" xfId="1357" xr:uid="{00000000-0005-0000-0000-000063070000}"/>
    <cellStyle name="良い 11" xfId="1358" xr:uid="{00000000-0005-0000-0000-000064070000}"/>
    <cellStyle name="良い 12" xfId="1359" xr:uid="{00000000-0005-0000-0000-000065070000}"/>
    <cellStyle name="良い 13" xfId="1360" xr:uid="{00000000-0005-0000-0000-000066070000}"/>
    <cellStyle name="良い 14" xfId="1361" xr:uid="{00000000-0005-0000-0000-000067070000}"/>
    <cellStyle name="良い 15" xfId="1362" xr:uid="{00000000-0005-0000-0000-000068070000}"/>
    <cellStyle name="良い 16" xfId="1363" xr:uid="{00000000-0005-0000-0000-000069070000}"/>
    <cellStyle name="良い 17" xfId="1364" xr:uid="{00000000-0005-0000-0000-00006A070000}"/>
    <cellStyle name="良い 18" xfId="1365" xr:uid="{00000000-0005-0000-0000-00006B070000}"/>
    <cellStyle name="良い 19" xfId="1366" xr:uid="{00000000-0005-0000-0000-00006C070000}"/>
    <cellStyle name="良い 2" xfId="1367" xr:uid="{00000000-0005-0000-0000-00006D070000}"/>
    <cellStyle name="良い 2 2" xfId="1368" xr:uid="{00000000-0005-0000-0000-00006E070000}"/>
    <cellStyle name="良い 2 2 2" xfId="1579" xr:uid="{00000000-0005-0000-0000-00006F070000}"/>
    <cellStyle name="良い 2 3" xfId="1917" xr:uid="{00000000-0005-0000-0000-000070070000}"/>
    <cellStyle name="良い 2 4" xfId="1918" xr:uid="{00000000-0005-0000-0000-000071070000}"/>
    <cellStyle name="良い 20" xfId="1369" xr:uid="{00000000-0005-0000-0000-000072070000}"/>
    <cellStyle name="良い 21" xfId="1370" xr:uid="{00000000-0005-0000-0000-000073070000}"/>
    <cellStyle name="良い 22" xfId="1371" xr:uid="{00000000-0005-0000-0000-000074070000}"/>
    <cellStyle name="良い 23" xfId="1372" xr:uid="{00000000-0005-0000-0000-000075070000}"/>
    <cellStyle name="良い 24" xfId="1373" xr:uid="{00000000-0005-0000-0000-000076070000}"/>
    <cellStyle name="良い 25" xfId="1374" xr:uid="{00000000-0005-0000-0000-000077070000}"/>
    <cellStyle name="良い 3" xfId="1375" xr:uid="{00000000-0005-0000-0000-000078070000}"/>
    <cellStyle name="良い 3 2" xfId="1376" xr:uid="{00000000-0005-0000-0000-000079070000}"/>
    <cellStyle name="良い 4" xfId="1377" xr:uid="{00000000-0005-0000-0000-00007A070000}"/>
    <cellStyle name="良い 5" xfId="1378" xr:uid="{00000000-0005-0000-0000-00007B070000}"/>
    <cellStyle name="良い 6" xfId="1379" xr:uid="{00000000-0005-0000-0000-00007C070000}"/>
    <cellStyle name="良い 7" xfId="1380" xr:uid="{00000000-0005-0000-0000-00007D070000}"/>
    <cellStyle name="良い 8" xfId="1381" xr:uid="{00000000-0005-0000-0000-00007E070000}"/>
    <cellStyle name="良い 9" xfId="1382" xr:uid="{00000000-0005-0000-0000-00007F070000}"/>
  </cellStyles>
  <dxfs count="0"/>
  <tableStyles count="0" defaultTableStyle="TableStyleMedium2" defaultPivotStyle="PivotStyleLight16"/>
  <colors>
    <mruColors>
      <color rgb="FFFFCCCC"/>
      <color rgb="FF7F7F7F"/>
      <color rgb="FF7F7F00"/>
      <color rgb="FFF2F2F2"/>
      <color rgb="FFFCFCF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068796296296297E-2"/>
          <c:y val="0.12548319617942494"/>
          <c:w val="0.85880740740740735"/>
          <c:h val="0.7908033333333333"/>
        </c:manualLayout>
      </c:layout>
      <c:barChart>
        <c:barDir val="col"/>
        <c:grouping val="clustered"/>
        <c:varyColors val="0"/>
        <c:ser>
          <c:idx val="1"/>
          <c:order val="0"/>
          <c:tx>
            <c:strRef>
              <c:f>年度別_透析患者数!$U$88</c:f>
              <c:strCache>
                <c:ptCount val="1"/>
                <c:pt idx="0">
                  <c:v>透析患者数</c:v>
                </c:pt>
              </c:strCache>
            </c:strRef>
          </c:tx>
          <c:spPr>
            <a:solidFill>
              <a:schemeClr val="accent4">
                <a:lumMod val="20000"/>
                <a:lumOff val="80000"/>
              </a:schemeClr>
            </a:solidFill>
            <a:ln w="12700">
              <a:noFill/>
            </a:ln>
            <a:effectLst/>
          </c:spPr>
          <c:invertIfNegative val="0"/>
          <c:dPt>
            <c:idx val="0"/>
            <c:invertIfNegative val="0"/>
            <c:bubble3D val="0"/>
            <c:spPr>
              <a:solidFill>
                <a:schemeClr val="accent4">
                  <a:lumMod val="20000"/>
                  <a:lumOff val="80000"/>
                </a:schemeClr>
              </a:solidFill>
              <a:ln w="12700">
                <a:noFill/>
              </a:ln>
              <a:effectLst/>
            </c:spPr>
            <c:extLst>
              <c:ext xmlns:c16="http://schemas.microsoft.com/office/drawing/2014/chart" uri="{C3380CC4-5D6E-409C-BE32-E72D297353CC}">
                <c16:uniqueId val="{00000001-6E0A-42B8-85E2-F567090128D0}"/>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年度別_透析患者数!$V$87:$Z$87</c:f>
              <c:strCache>
                <c:ptCount val="5"/>
                <c:pt idx="0">
                  <c:v>令和2年度</c:v>
                </c:pt>
                <c:pt idx="1">
                  <c:v>令和3年度</c:v>
                </c:pt>
                <c:pt idx="2">
                  <c:v>令和4年度</c:v>
                </c:pt>
                <c:pt idx="3">
                  <c:v>令和5年度</c:v>
                </c:pt>
                <c:pt idx="4">
                  <c:v>令和6年度</c:v>
                </c:pt>
              </c:strCache>
            </c:strRef>
          </c:cat>
          <c:val>
            <c:numRef>
              <c:f>年度別_透析患者数!$V$88:$Z$88</c:f>
              <c:numCache>
                <c:formatCode>General</c:formatCode>
                <c:ptCount val="5"/>
                <c:pt idx="0">
                  <c:v>11458</c:v>
                </c:pt>
                <c:pt idx="1">
                  <c:v>11635</c:v>
                </c:pt>
                <c:pt idx="2">
                  <c:v>11772</c:v>
                </c:pt>
                <c:pt idx="3">
                  <c:v>11969</c:v>
                </c:pt>
                <c:pt idx="4">
                  <c:v>12141</c:v>
                </c:pt>
              </c:numCache>
            </c:numRef>
          </c:val>
          <c:extLst>
            <c:ext xmlns:c16="http://schemas.microsoft.com/office/drawing/2014/chart" uri="{C3380CC4-5D6E-409C-BE32-E72D297353CC}">
              <c16:uniqueId val="{00000002-6E0A-42B8-85E2-F567090128D0}"/>
            </c:ext>
          </c:extLst>
        </c:ser>
        <c:dLbls>
          <c:dLblPos val="inEnd"/>
          <c:showLegendKey val="0"/>
          <c:showVal val="1"/>
          <c:showCatName val="0"/>
          <c:showSerName val="0"/>
          <c:showPercent val="0"/>
          <c:showBubbleSize val="0"/>
        </c:dLbls>
        <c:gapWidth val="150"/>
        <c:axId val="1967275167"/>
        <c:axId val="2067129679"/>
      </c:barChart>
      <c:lineChart>
        <c:grouping val="standard"/>
        <c:varyColors val="0"/>
        <c:ser>
          <c:idx val="0"/>
          <c:order val="1"/>
          <c:tx>
            <c:strRef>
              <c:f>年度別_透析患者数!$U$89</c:f>
              <c:strCache>
                <c:ptCount val="1"/>
                <c:pt idx="0">
                  <c:v>患者割合</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Pt>
            <c:idx val="0"/>
            <c:marker>
              <c:symbol val="circle"/>
              <c:size val="5"/>
              <c:spPr>
                <a:solidFill>
                  <a:schemeClr val="accent4"/>
                </a:solidFill>
                <a:ln w="9525">
                  <a:solidFill>
                    <a:schemeClr val="accent4"/>
                  </a:solidFill>
                </a:ln>
                <a:effectLst/>
              </c:spPr>
            </c:marker>
            <c:bubble3D val="0"/>
            <c:extLst>
              <c:ext xmlns:c16="http://schemas.microsoft.com/office/drawing/2014/chart" uri="{C3380CC4-5D6E-409C-BE32-E72D297353CC}">
                <c16:uniqueId val="{00000003-6E0A-42B8-85E2-F567090128D0}"/>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年度別_透析患者数!$V$87:$Z$87</c:f>
              <c:strCache>
                <c:ptCount val="5"/>
                <c:pt idx="0">
                  <c:v>令和2年度</c:v>
                </c:pt>
                <c:pt idx="1">
                  <c:v>令和3年度</c:v>
                </c:pt>
                <c:pt idx="2">
                  <c:v>令和4年度</c:v>
                </c:pt>
                <c:pt idx="3">
                  <c:v>令和5年度</c:v>
                </c:pt>
                <c:pt idx="4">
                  <c:v>令和6年度</c:v>
                </c:pt>
              </c:strCache>
            </c:strRef>
          </c:cat>
          <c:val>
            <c:numRef>
              <c:f>年度別_透析患者数!$V$89:$Z$89</c:f>
              <c:numCache>
                <c:formatCode>0.00%</c:formatCode>
                <c:ptCount val="5"/>
                <c:pt idx="0">
                  <c:v>9.0931384025185885E-3</c:v>
                </c:pt>
                <c:pt idx="1">
                  <c:v>8.9284001396621251E-3</c:v>
                </c:pt>
                <c:pt idx="2">
                  <c:v>8.6154845990528243E-3</c:v>
                </c:pt>
                <c:pt idx="3">
                  <c:v>8.3845120850037785E-3</c:v>
                </c:pt>
                <c:pt idx="4">
                  <c:v>8.2403653696965506E-3</c:v>
                </c:pt>
              </c:numCache>
            </c:numRef>
          </c:val>
          <c:smooth val="0"/>
          <c:extLst>
            <c:ext xmlns:c16="http://schemas.microsoft.com/office/drawing/2014/chart" uri="{C3380CC4-5D6E-409C-BE32-E72D297353CC}">
              <c16:uniqueId val="{00000004-6E0A-42B8-85E2-F567090128D0}"/>
            </c:ext>
          </c:extLst>
        </c:ser>
        <c:dLbls>
          <c:showLegendKey val="0"/>
          <c:showVal val="1"/>
          <c:showCatName val="0"/>
          <c:showSerName val="0"/>
          <c:showPercent val="0"/>
          <c:showBubbleSize val="0"/>
        </c:dLbls>
        <c:marker val="1"/>
        <c:smooth val="0"/>
        <c:axId val="143038831"/>
        <c:axId val="138874095"/>
      </c:lineChart>
      <c:catAx>
        <c:axId val="1967275167"/>
        <c:scaling>
          <c:orientation val="minMax"/>
        </c:scaling>
        <c:delete val="0"/>
        <c:axPos val="b"/>
        <c:numFmt formatCode="General" sourceLinked="1"/>
        <c:majorTickMark val="out"/>
        <c:minorTickMark val="none"/>
        <c:tickLblPos val="nextTo"/>
        <c:spPr>
          <a:noFill/>
          <a:ln w="9525" cap="flat" cmpd="sng" algn="ctr">
            <a:solidFill>
              <a:srgbClr val="7F7F7F"/>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2067129679"/>
        <c:crosses val="autoZero"/>
        <c:auto val="1"/>
        <c:lblAlgn val="ctr"/>
        <c:lblOffset val="100"/>
        <c:noMultiLvlLbl val="0"/>
      </c:catAx>
      <c:valAx>
        <c:axId val="2067129679"/>
        <c:scaling>
          <c:orientation val="minMax"/>
          <c:max val="15000"/>
          <c:min val="0"/>
        </c:scaling>
        <c:delete val="0"/>
        <c:axPos val="l"/>
        <c:majorGridlines>
          <c:spPr>
            <a:ln w="9525" cap="flat" cmpd="sng" algn="ctr">
              <a:solidFill>
                <a:srgbClr val="D9D9D9"/>
              </a:solidFill>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r>
                  <a:rPr lang="ja-JP" b="1"/>
                  <a:t>透析患者数</a:t>
                </a:r>
                <a:r>
                  <a:rPr lang="en-US" b="1"/>
                  <a:t>(</a:t>
                </a:r>
                <a:r>
                  <a:rPr lang="ja-JP" b="1"/>
                  <a:t>人</a:t>
                </a:r>
                <a:r>
                  <a:rPr lang="en-US" b="1"/>
                  <a:t>)</a:t>
                </a:r>
                <a:endParaRPr lang="ja-JP" b="1"/>
              </a:p>
            </c:rich>
          </c:tx>
          <c:layout>
            <c:manualLayout>
              <c:xMode val="edge"/>
              <c:yMode val="edge"/>
              <c:x val="7.8539093088437918E-3"/>
              <c:y val="3.2437358720302532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title>
        <c:numFmt formatCode="General" sourceLinked="1"/>
        <c:majorTickMark val="out"/>
        <c:minorTickMark val="none"/>
        <c:tickLblPos val="nextTo"/>
        <c:spPr>
          <a:noFill/>
          <a:ln w="9525">
            <a:solidFill>
              <a:srgbClr val="7F7F7F"/>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1967275167"/>
        <c:crosses val="autoZero"/>
        <c:crossBetween val="between"/>
        <c:majorUnit val="3000"/>
      </c:valAx>
      <c:valAx>
        <c:axId val="138874095"/>
        <c:scaling>
          <c:orientation val="minMax"/>
          <c:min val="0"/>
        </c:scaling>
        <c:delete val="0"/>
        <c:axPos val="r"/>
        <c:title>
          <c:tx>
            <c:rich>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r>
                  <a:rPr lang="ja-JP" b="1"/>
                  <a:t>患者割合</a:t>
                </a:r>
                <a:r>
                  <a:rPr lang="en-US" b="1"/>
                  <a:t>(%)</a:t>
                </a:r>
                <a:endParaRPr lang="ja-JP" b="1"/>
              </a:p>
            </c:rich>
          </c:tx>
          <c:layout>
            <c:manualLayout>
              <c:xMode val="edge"/>
              <c:yMode val="edge"/>
              <c:x val="0.92793925925925924"/>
              <c:y val="3.352055555555556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title>
        <c:numFmt formatCode="0.00%" sourceLinked="1"/>
        <c:majorTickMark val="out"/>
        <c:minorTickMark val="none"/>
        <c:tickLblPos val="nextTo"/>
        <c:spPr>
          <a:noFill/>
          <a:ln w="9525">
            <a:solidFill>
              <a:srgbClr val="7F7F7F"/>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crossAx val="143038831"/>
        <c:crosses val="max"/>
        <c:crossBetween val="between"/>
        <c:majorUnit val="2.0000000000000005E-3"/>
      </c:valAx>
      <c:catAx>
        <c:axId val="143038831"/>
        <c:scaling>
          <c:orientation val="minMax"/>
        </c:scaling>
        <c:delete val="1"/>
        <c:axPos val="t"/>
        <c:numFmt formatCode="General" sourceLinked="1"/>
        <c:majorTickMark val="out"/>
        <c:minorTickMark val="none"/>
        <c:tickLblPos val="nextTo"/>
        <c:crossAx val="138874095"/>
        <c:crosses val="max"/>
        <c:auto val="1"/>
        <c:lblAlgn val="ctr"/>
        <c:lblOffset val="100"/>
        <c:noMultiLvlLbl val="0"/>
      </c:catAx>
      <c:spPr>
        <a:noFill/>
        <a:ln>
          <a:noFill/>
        </a:ln>
        <a:effectLst/>
      </c:spPr>
    </c:plotArea>
    <c:legend>
      <c:legendPos val="t"/>
      <c:legendEntry>
        <c:idx val="0"/>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Entry>
      <c:legendEntry>
        <c:idx val="1"/>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Entry>
      <c:layout>
        <c:manualLayout>
          <c:xMode val="edge"/>
          <c:yMode val="edge"/>
          <c:x val="0.34277755083514883"/>
          <c:y val="2.5054565547727586E-2"/>
          <c:w val="0.35407475490196072"/>
          <c:h val="5.9819681186868687E-2"/>
        </c:manualLayout>
      </c:layout>
      <c:overlay val="0"/>
      <c:spPr>
        <a:noFill/>
        <a:ln w="9525">
          <a:solidFill>
            <a:srgbClr val="7F7F7F"/>
          </a:solidFill>
          <a:prstDash val="solid"/>
        </a:ln>
        <a:effectLst/>
      </c:spPr>
      <c:txPr>
        <a:bodyPr rot="0" spcFirstLastPara="1" vertOverflow="ellipsis" vert="horz" wrap="square" anchor="ctr" anchorCtr="1"/>
        <a:lstStyle/>
        <a:p>
          <a:pPr>
            <a:defRPr sz="1000" b="0" i="0" u="none" strike="noStrike" kern="1200"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7F7F7F"/>
      </a:solidFill>
      <a:prstDash val="solid"/>
      <a:round/>
    </a:ln>
    <a:effectLst/>
  </c:spPr>
  <c:txPr>
    <a:bodyPr/>
    <a:lstStyle/>
    <a:p>
      <a:pPr>
        <a:defRPr baseline="0">
          <a:solidFill>
            <a:schemeClr val="tx1"/>
          </a:solidFill>
          <a:latin typeface="ＭＳ 明朝" panose="02020609040205080304" pitchFamily="17" charset="-128"/>
          <a:ea typeface="ＭＳ 明朝" panose="02020609040205080304" pitchFamily="17" charset="-128"/>
          <a:cs typeface="游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03689327566447"/>
          <c:y val="6.1607976086322555E-2"/>
          <c:w val="0.71621662785109608"/>
          <c:h val="0.88283646835812191"/>
        </c:manualLayout>
      </c:layout>
      <c:pieChart>
        <c:varyColors val="1"/>
        <c:ser>
          <c:idx val="0"/>
          <c:order val="0"/>
          <c:tx>
            <c:strRef>
              <c:f>年齢階層別_透析患者数!$D$3</c:f>
              <c:strCache>
                <c:ptCount val="1"/>
                <c:pt idx="0">
                  <c:v>透析患者数(人)
※</c:v>
                </c:pt>
              </c:strCache>
            </c:strRef>
          </c:tx>
          <c:spPr>
            <a:ln>
              <a:solidFill>
                <a:schemeClr val="tx1"/>
              </a:solidFill>
            </a:ln>
          </c:spPr>
          <c:dPt>
            <c:idx val="1"/>
            <c:bubble3D val="0"/>
            <c:spPr>
              <a:pattFill prst="pct60">
                <a:fgClr>
                  <a:srgbClr val="FFC000"/>
                </a:fgClr>
                <a:bgClr>
                  <a:schemeClr val="bg1"/>
                </a:bgClr>
              </a:pattFill>
              <a:ln>
                <a:solidFill>
                  <a:schemeClr val="tx1"/>
                </a:solidFill>
              </a:ln>
            </c:spPr>
            <c:extLst>
              <c:ext xmlns:c16="http://schemas.microsoft.com/office/drawing/2014/chart" uri="{C3380CC4-5D6E-409C-BE32-E72D297353CC}">
                <c16:uniqueId val="{00000001-2168-4A39-898F-A475BAACB307}"/>
              </c:ext>
            </c:extLst>
          </c:dPt>
          <c:dPt>
            <c:idx val="3"/>
            <c:bubble3D val="0"/>
            <c:spPr>
              <a:pattFill prst="pct20">
                <a:fgClr>
                  <a:schemeClr val="accent3"/>
                </a:fgClr>
                <a:bgClr>
                  <a:schemeClr val="accent3">
                    <a:lumMod val="20000"/>
                    <a:lumOff val="80000"/>
                  </a:schemeClr>
                </a:bgClr>
              </a:pattFill>
              <a:ln>
                <a:solidFill>
                  <a:schemeClr val="tx1"/>
                </a:solidFill>
              </a:ln>
            </c:spPr>
            <c:extLst>
              <c:ext xmlns:c16="http://schemas.microsoft.com/office/drawing/2014/chart" uri="{C3380CC4-5D6E-409C-BE32-E72D297353CC}">
                <c16:uniqueId val="{00000003-2168-4A39-898F-A475BAACB307}"/>
              </c:ext>
            </c:extLst>
          </c:dPt>
          <c:dPt>
            <c:idx val="4"/>
            <c:bubble3D val="0"/>
            <c:spPr>
              <a:solidFill>
                <a:srgbClr val="FFFFCC"/>
              </a:solidFill>
              <a:ln>
                <a:solidFill>
                  <a:schemeClr val="tx1"/>
                </a:solidFill>
              </a:ln>
            </c:spPr>
            <c:extLst>
              <c:ext xmlns:c16="http://schemas.microsoft.com/office/drawing/2014/chart" uri="{C3380CC4-5D6E-409C-BE32-E72D297353CC}">
                <c16:uniqueId val="{00000005-2168-4A39-898F-A475BAACB307}"/>
              </c:ext>
            </c:extLst>
          </c:dPt>
          <c:dPt>
            <c:idx val="6"/>
            <c:bubble3D val="0"/>
            <c:spPr>
              <a:solidFill>
                <a:srgbClr val="FFCCCC"/>
              </a:solidFill>
              <a:ln>
                <a:solidFill>
                  <a:schemeClr val="tx1"/>
                </a:solidFill>
              </a:ln>
            </c:spPr>
            <c:extLst>
              <c:ext xmlns:c16="http://schemas.microsoft.com/office/drawing/2014/chart" uri="{C3380CC4-5D6E-409C-BE32-E72D297353CC}">
                <c16:uniqueId val="{00000007-2168-4A39-898F-A475BAACB307}"/>
              </c:ext>
            </c:extLst>
          </c:dPt>
          <c:dLbls>
            <c:dLbl>
              <c:idx val="0"/>
              <c:layout>
                <c:manualLayout>
                  <c:x val="0.14300382112567725"/>
                  <c:y val="0"/>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038F-486A-92EB-D55051CE2466}"/>
                </c:ext>
              </c:extLst>
            </c:dLbl>
            <c:dLbl>
              <c:idx val="1"/>
              <c:layout>
                <c:manualLayout>
                  <c:x val="0.27900227420997115"/>
                  <c:y val="0.1065177567089828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168-4A39-898F-A475BAACB307}"/>
                </c:ext>
              </c:extLst>
            </c:dLbl>
            <c:dLbl>
              <c:idx val="2"/>
              <c:layout>
                <c:manualLayout>
                  <c:x val="-0.19589509890766499"/>
                  <c:y val="1.769055653757566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2168-4A39-898F-A475BAACB307}"/>
                </c:ext>
              </c:extLst>
            </c:dLbl>
            <c:dLbl>
              <c:idx val="3"/>
              <c:layout>
                <c:manualLayout>
                  <c:x val="0.11598575374251696"/>
                  <c:y val="-0.2215118645883551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168-4A39-898F-A475BAACB307}"/>
                </c:ext>
              </c:extLst>
            </c:dLbl>
            <c:dLbl>
              <c:idx val="4"/>
              <c:layout>
                <c:manualLayout>
                  <c:x val="0.15906909818124174"/>
                  <c:y val="0.10459183673469388"/>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168-4A39-898F-A475BAACB307}"/>
                </c:ext>
              </c:extLst>
            </c:dLbl>
            <c:dLbl>
              <c:idx val="5"/>
              <c:layout>
                <c:manualLayout>
                  <c:x val="-0.14293954050680654"/>
                  <c:y val="0.101072633777920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2168-4A39-898F-A475BAACB307}"/>
                </c:ext>
              </c:extLst>
            </c:dLbl>
            <c:dLbl>
              <c:idx val="6"/>
              <c:layout>
                <c:manualLayout>
                  <c:x val="-0.20808977685566737"/>
                  <c:y val="4.517381755851946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68-4A39-898F-A475BAACB307}"/>
                </c:ext>
              </c:extLst>
            </c:dLbl>
            <c:numFmt formatCode="0.0%" sourceLinked="0"/>
            <c:spPr>
              <a:noFill/>
              <a:ln>
                <a:noFill/>
              </a:ln>
              <a:effectLst/>
            </c:sp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年齢階層別_透析患者数!$B$4:$B$10</c:f>
              <c:strCache>
                <c:ptCount val="7"/>
                <c:pt idx="0">
                  <c:v>65歳～69歳</c:v>
                </c:pt>
                <c:pt idx="1">
                  <c:v>70歳～74歳</c:v>
                </c:pt>
                <c:pt idx="2">
                  <c:v>75歳～79歳</c:v>
                </c:pt>
                <c:pt idx="3">
                  <c:v>80歳～84歳</c:v>
                </c:pt>
                <c:pt idx="4">
                  <c:v>85歳～89歳</c:v>
                </c:pt>
                <c:pt idx="5">
                  <c:v>90歳～94歳</c:v>
                </c:pt>
                <c:pt idx="6">
                  <c:v>95歳～</c:v>
                </c:pt>
              </c:strCache>
            </c:strRef>
          </c:cat>
          <c:val>
            <c:numRef>
              <c:f>年齢階層別_透析患者数!$D$4:$D$10</c:f>
              <c:numCache>
                <c:formatCode>General</c:formatCode>
                <c:ptCount val="7"/>
                <c:pt idx="0">
                  <c:v>140</c:v>
                </c:pt>
                <c:pt idx="1">
                  <c:v>512</c:v>
                </c:pt>
                <c:pt idx="2">
                  <c:v>4231</c:v>
                </c:pt>
                <c:pt idx="3">
                  <c:v>3750</c:v>
                </c:pt>
                <c:pt idx="4">
                  <c:v>2398</c:v>
                </c:pt>
                <c:pt idx="5">
                  <c:v>964</c:v>
                </c:pt>
                <c:pt idx="6">
                  <c:v>146</c:v>
                </c:pt>
              </c:numCache>
            </c:numRef>
          </c:val>
          <c:extLst>
            <c:ext xmlns:c16="http://schemas.microsoft.com/office/drawing/2014/chart" uri="{C3380CC4-5D6E-409C-BE32-E72D297353CC}">
              <c16:uniqueId val="{0000000A-2168-4A39-898F-A475BAACB307}"/>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1207729468598"/>
          <c:y val="6.9803492063492067E-2"/>
          <c:w val="0.80318816425120776"/>
          <c:h val="0.91713182910959656"/>
        </c:manualLayout>
      </c:layout>
      <c:barChart>
        <c:barDir val="bar"/>
        <c:grouping val="clustered"/>
        <c:varyColors val="0"/>
        <c:ser>
          <c:idx val="0"/>
          <c:order val="0"/>
          <c:tx>
            <c:strRef>
              <c:f>市区町村別_透析患者数!$AI$3</c:f>
              <c:strCache>
                <c:ptCount val="1"/>
                <c:pt idx="0">
                  <c:v>患者割合(被保険者数に占める割合)</c:v>
                </c:pt>
              </c:strCache>
            </c:strRef>
          </c:tx>
          <c:spPr>
            <a:solidFill>
              <a:schemeClr val="accent4">
                <a:lumMod val="60000"/>
                <a:lumOff val="40000"/>
              </a:schemeClr>
            </a:solidFill>
            <a:ln>
              <a:noFill/>
            </a:ln>
          </c:spPr>
          <c:invertIfNegative val="0"/>
          <c:dLbls>
            <c:dLbl>
              <c:idx val="38"/>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6D8-44BE-9C8A-6B0859CFFAE9}"/>
                </c:ext>
              </c:extLst>
            </c:dLbl>
            <c:dLbl>
              <c:idx val="39"/>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6D8-44BE-9C8A-6B0859CFFAE9}"/>
                </c:ext>
              </c:extLst>
            </c:dLbl>
            <c:dLbl>
              <c:idx val="40"/>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6D8-44BE-9C8A-6B0859CFFAE9}"/>
                </c:ext>
              </c:extLst>
            </c:dLbl>
            <c:dLbl>
              <c:idx val="41"/>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6D8-44BE-9C8A-6B0859CFFAE9}"/>
                </c:ext>
              </c:extLst>
            </c:dLbl>
            <c:dLbl>
              <c:idx val="42"/>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6D8-44BE-9C8A-6B0859CFFAE9}"/>
                </c:ext>
              </c:extLst>
            </c:dLbl>
            <c:dLbl>
              <c:idx val="43"/>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6D8-44BE-9C8A-6B0859CFFAE9}"/>
                </c:ext>
              </c:extLst>
            </c:dLbl>
            <c:dLbl>
              <c:idx val="44"/>
              <c:layout>
                <c:manualLayout>
                  <c:x val="4.60144927536220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6D8-44BE-9C8A-6B0859CFFAE9}"/>
                </c:ext>
              </c:extLst>
            </c:dLbl>
            <c:dLbl>
              <c:idx val="45"/>
              <c:layout>
                <c:manualLayout>
                  <c:x val="7.6690821256037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6D8-44BE-9C8A-6B0859CFFAE9}"/>
                </c:ext>
              </c:extLst>
            </c:dLbl>
            <c:dLbl>
              <c:idx val="46"/>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6D8-44BE-9C8A-6B0859CFFAE9}"/>
                </c:ext>
              </c:extLst>
            </c:dLbl>
            <c:dLbl>
              <c:idx val="47"/>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6D8-44BE-9C8A-6B0859CFFAE9}"/>
                </c:ext>
              </c:extLst>
            </c:dLbl>
            <c:dLbl>
              <c:idx val="48"/>
              <c:layout>
                <c:manualLayout>
                  <c:x val="1.22705314009660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6D8-44BE-9C8A-6B0859CFFAE9}"/>
                </c:ext>
              </c:extLst>
            </c:dLbl>
            <c:dLbl>
              <c:idx val="49"/>
              <c:layout>
                <c:manualLayout>
                  <c:x val="1.99396135265699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6D8-44BE-9C8A-6B0859CFFAE9}"/>
                </c:ext>
              </c:extLst>
            </c:dLbl>
            <c:dLbl>
              <c:idx val="50"/>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D8-44BE-9C8A-6B0859CFFAE9}"/>
                </c:ext>
              </c:extLst>
            </c:dLbl>
            <c:dLbl>
              <c:idx val="51"/>
              <c:layout>
                <c:manualLayout>
                  <c:x val="2.454106280193225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6D8-44BE-9C8A-6B0859CFFAE9}"/>
                </c:ext>
              </c:extLst>
            </c:dLbl>
            <c:dLbl>
              <c:idx val="52"/>
              <c:layout>
                <c:manualLayout>
                  <c:x val="3.221014492753623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D8-44BE-9C8A-6B0859CFFAE9}"/>
                </c:ext>
              </c:extLst>
            </c:dLbl>
            <c:dLbl>
              <c:idx val="53"/>
              <c:layout>
                <c:manualLayout>
                  <c:x val="3.22101449275361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D8-44BE-9C8A-6B0859CFFAE9}"/>
                </c:ext>
              </c:extLst>
            </c:dLbl>
            <c:dLbl>
              <c:idx val="54"/>
              <c:layout>
                <c:manualLayout>
                  <c:x val="3.374396135265700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D8-44BE-9C8A-6B0859CFFAE9}"/>
                </c:ext>
              </c:extLst>
            </c:dLbl>
            <c:dLbl>
              <c:idx val="55"/>
              <c:layout>
                <c:manualLayout>
                  <c:x val="3.374396135265700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6D8-44BE-9C8A-6B0859CFFAE9}"/>
                </c:ext>
              </c:extLst>
            </c:dLbl>
            <c:dLbl>
              <c:idx val="56"/>
              <c:layout>
                <c:manualLayout>
                  <c:x val="3.52777777777777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6D8-44BE-9C8A-6B0859CFFAE9}"/>
                </c:ext>
              </c:extLst>
            </c:dLbl>
            <c:dLbl>
              <c:idx val="57"/>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D8-44BE-9C8A-6B0859CFFAE9}"/>
                </c:ext>
              </c:extLst>
            </c:dLbl>
            <c:dLbl>
              <c:idx val="58"/>
              <c:layout>
                <c:manualLayout>
                  <c:x val="-3.06763285024165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D8-44BE-9C8A-6B0859CFFAE9}"/>
                </c:ext>
              </c:extLst>
            </c:dLbl>
            <c:dLbl>
              <c:idx val="59"/>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D8-44BE-9C8A-6B0859CFFAE9}"/>
                </c:ext>
              </c:extLst>
            </c:dLbl>
            <c:numFmt formatCode="0.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市区町村別_透析患者数!$AI$5:$AI$78</c:f>
              <c:strCache>
                <c:ptCount val="74"/>
                <c:pt idx="0">
                  <c:v>大正区</c:v>
                </c:pt>
                <c:pt idx="1">
                  <c:v>門真市</c:v>
                </c:pt>
                <c:pt idx="2">
                  <c:v>能勢町</c:v>
                </c:pt>
                <c:pt idx="3">
                  <c:v>旭区</c:v>
                </c:pt>
                <c:pt idx="4">
                  <c:v>大東市</c:v>
                </c:pt>
                <c:pt idx="5">
                  <c:v>浪速区</c:v>
                </c:pt>
                <c:pt idx="6">
                  <c:v>堺市北区</c:v>
                </c:pt>
                <c:pt idx="7">
                  <c:v>阪南市</c:v>
                </c:pt>
                <c:pt idx="8">
                  <c:v>生野区</c:v>
                </c:pt>
                <c:pt idx="9">
                  <c:v>港区</c:v>
                </c:pt>
                <c:pt idx="10">
                  <c:v>淀川区</c:v>
                </c:pt>
                <c:pt idx="11">
                  <c:v>守口市</c:v>
                </c:pt>
                <c:pt idx="12">
                  <c:v>東住吉区</c:v>
                </c:pt>
                <c:pt idx="13">
                  <c:v>城東区</c:v>
                </c:pt>
                <c:pt idx="14">
                  <c:v>平野区</c:v>
                </c:pt>
                <c:pt idx="15">
                  <c:v>北区</c:v>
                </c:pt>
                <c:pt idx="16">
                  <c:v>寝屋川市</c:v>
                </c:pt>
                <c:pt idx="17">
                  <c:v>四條畷市</c:v>
                </c:pt>
                <c:pt idx="18">
                  <c:v>東淀川区</c:v>
                </c:pt>
                <c:pt idx="19">
                  <c:v>摂津市</c:v>
                </c:pt>
                <c:pt idx="20">
                  <c:v>堺市中区</c:v>
                </c:pt>
                <c:pt idx="21">
                  <c:v>忠岡町</c:v>
                </c:pt>
                <c:pt idx="22">
                  <c:v>福島区</c:v>
                </c:pt>
                <c:pt idx="23">
                  <c:v>大阪市</c:v>
                </c:pt>
                <c:pt idx="24">
                  <c:v>泉南市</c:v>
                </c:pt>
                <c:pt idx="25">
                  <c:v>貝塚市</c:v>
                </c:pt>
                <c:pt idx="26">
                  <c:v>西淀川区</c:v>
                </c:pt>
                <c:pt idx="27">
                  <c:v>西成区</c:v>
                </c:pt>
                <c:pt idx="28">
                  <c:v>鶴見区</c:v>
                </c:pt>
                <c:pt idx="29">
                  <c:v>都島区</c:v>
                </c:pt>
                <c:pt idx="30">
                  <c:v>西区</c:v>
                </c:pt>
                <c:pt idx="31">
                  <c:v>泉佐野市</c:v>
                </c:pt>
                <c:pt idx="32">
                  <c:v>堺市東区</c:v>
                </c:pt>
                <c:pt idx="33">
                  <c:v>堺市美原区</c:v>
                </c:pt>
                <c:pt idx="34">
                  <c:v>八尾市</c:v>
                </c:pt>
                <c:pt idx="35">
                  <c:v>藤井寺市</c:v>
                </c:pt>
                <c:pt idx="36">
                  <c:v>東成区</c:v>
                </c:pt>
                <c:pt idx="37">
                  <c:v>住之江区</c:v>
                </c:pt>
                <c:pt idx="38">
                  <c:v>東大阪市</c:v>
                </c:pt>
                <c:pt idx="39">
                  <c:v>池田市</c:v>
                </c:pt>
                <c:pt idx="40">
                  <c:v>大阪狭山市</c:v>
                </c:pt>
                <c:pt idx="41">
                  <c:v>和泉市</c:v>
                </c:pt>
                <c:pt idx="42">
                  <c:v>天王寺区</c:v>
                </c:pt>
                <c:pt idx="43">
                  <c:v>松原市</c:v>
                </c:pt>
                <c:pt idx="44">
                  <c:v>交野市</c:v>
                </c:pt>
                <c:pt idx="45">
                  <c:v>堺市堺区</c:v>
                </c:pt>
                <c:pt idx="46">
                  <c:v>岬町</c:v>
                </c:pt>
                <c:pt idx="47">
                  <c:v>堺市</c:v>
                </c:pt>
                <c:pt idx="48">
                  <c:v>柏原市</c:v>
                </c:pt>
                <c:pt idx="49">
                  <c:v>枚方市</c:v>
                </c:pt>
                <c:pt idx="50">
                  <c:v>豊中市</c:v>
                </c:pt>
                <c:pt idx="51">
                  <c:v>富田林市</c:v>
                </c:pt>
                <c:pt idx="52">
                  <c:v>吹田市</c:v>
                </c:pt>
                <c:pt idx="53">
                  <c:v>河内長野市</c:v>
                </c:pt>
                <c:pt idx="54">
                  <c:v>此花区</c:v>
                </c:pt>
                <c:pt idx="55">
                  <c:v>河南町</c:v>
                </c:pt>
                <c:pt idx="56">
                  <c:v>中央区</c:v>
                </c:pt>
                <c:pt idx="57">
                  <c:v>住吉区</c:v>
                </c:pt>
                <c:pt idx="58">
                  <c:v>羽曳野市</c:v>
                </c:pt>
                <c:pt idx="59">
                  <c:v>阿倍野区</c:v>
                </c:pt>
                <c:pt idx="60">
                  <c:v>泉大津市</c:v>
                </c:pt>
                <c:pt idx="61">
                  <c:v>茨木市</c:v>
                </c:pt>
                <c:pt idx="62">
                  <c:v>堺市南区</c:v>
                </c:pt>
                <c:pt idx="63">
                  <c:v>島本町</c:v>
                </c:pt>
                <c:pt idx="64">
                  <c:v>熊取町</c:v>
                </c:pt>
                <c:pt idx="65">
                  <c:v>千早赤阪村</c:v>
                </c:pt>
                <c:pt idx="66">
                  <c:v>高槻市</c:v>
                </c:pt>
                <c:pt idx="67">
                  <c:v>岸和田市</c:v>
                </c:pt>
                <c:pt idx="68">
                  <c:v>堺市西区</c:v>
                </c:pt>
                <c:pt idx="69">
                  <c:v>豊能町</c:v>
                </c:pt>
                <c:pt idx="70">
                  <c:v>高石市</c:v>
                </c:pt>
                <c:pt idx="71">
                  <c:v>箕面市</c:v>
                </c:pt>
                <c:pt idx="72">
                  <c:v>太子町</c:v>
                </c:pt>
                <c:pt idx="73">
                  <c:v>田尻町</c:v>
                </c:pt>
              </c:strCache>
            </c:strRef>
          </c:cat>
          <c:val>
            <c:numRef>
              <c:f>市区町村別_透析患者数!$AJ$5:$AJ$78</c:f>
              <c:numCache>
                <c:formatCode>0.00%</c:formatCode>
                <c:ptCount val="74"/>
                <c:pt idx="0">
                  <c:v>1.1794371238002277E-2</c:v>
                </c:pt>
                <c:pt idx="1">
                  <c:v>1.1265241208694116E-2</c:v>
                </c:pt>
                <c:pt idx="2">
                  <c:v>1.0638297872340425E-2</c:v>
                </c:pt>
                <c:pt idx="3">
                  <c:v>1.0537166418508761E-2</c:v>
                </c:pt>
                <c:pt idx="4">
                  <c:v>1.0043506433398131E-2</c:v>
                </c:pt>
                <c:pt idx="5">
                  <c:v>9.8399177559112937E-3</c:v>
                </c:pt>
                <c:pt idx="6">
                  <c:v>9.8005955746541529E-3</c:v>
                </c:pt>
                <c:pt idx="7">
                  <c:v>9.7087378640776691E-3</c:v>
                </c:pt>
                <c:pt idx="8">
                  <c:v>9.6742699920120707E-3</c:v>
                </c:pt>
                <c:pt idx="9">
                  <c:v>9.6139732863643034E-3</c:v>
                </c:pt>
                <c:pt idx="10">
                  <c:v>9.3403836504689485E-3</c:v>
                </c:pt>
                <c:pt idx="11">
                  <c:v>9.3099467471046068E-3</c:v>
                </c:pt>
                <c:pt idx="12">
                  <c:v>9.2989985693848354E-3</c:v>
                </c:pt>
                <c:pt idx="13">
                  <c:v>9.2828476705636015E-3</c:v>
                </c:pt>
                <c:pt idx="14">
                  <c:v>9.2254134029590949E-3</c:v>
                </c:pt>
                <c:pt idx="15">
                  <c:v>9.1976881486545269E-3</c:v>
                </c:pt>
                <c:pt idx="16">
                  <c:v>9.1646025669894163E-3</c:v>
                </c:pt>
                <c:pt idx="17">
                  <c:v>9.145129224652087E-3</c:v>
                </c:pt>
                <c:pt idx="18">
                  <c:v>9.1168971644904583E-3</c:v>
                </c:pt>
                <c:pt idx="19">
                  <c:v>9.0699878164342759E-3</c:v>
                </c:pt>
                <c:pt idx="20">
                  <c:v>8.9404428957865299E-3</c:v>
                </c:pt>
                <c:pt idx="21">
                  <c:v>8.8766452402816044E-3</c:v>
                </c:pt>
                <c:pt idx="22">
                  <c:v>8.8654248431118635E-3</c:v>
                </c:pt>
                <c:pt idx="23">
                  <c:v>8.844575294656697E-3</c:v>
                </c:pt>
                <c:pt idx="24">
                  <c:v>8.8212401625875642E-3</c:v>
                </c:pt>
                <c:pt idx="25">
                  <c:v>8.8099756031444834E-3</c:v>
                </c:pt>
                <c:pt idx="26">
                  <c:v>8.6984957488554608E-3</c:v>
                </c:pt>
                <c:pt idx="27">
                  <c:v>8.6717557251908394E-3</c:v>
                </c:pt>
                <c:pt idx="28">
                  <c:v>8.6145437262357422E-3</c:v>
                </c:pt>
                <c:pt idx="29">
                  <c:v>8.6142786316311358E-3</c:v>
                </c:pt>
                <c:pt idx="30">
                  <c:v>8.5787818129825569E-3</c:v>
                </c:pt>
                <c:pt idx="31">
                  <c:v>8.558183763223582E-3</c:v>
                </c:pt>
                <c:pt idx="32">
                  <c:v>8.5006431407639391E-3</c:v>
                </c:pt>
                <c:pt idx="33">
                  <c:v>8.4982242516489087E-3</c:v>
                </c:pt>
                <c:pt idx="34">
                  <c:v>8.4816404784728884E-3</c:v>
                </c:pt>
                <c:pt idx="35">
                  <c:v>8.4395167962932321E-3</c:v>
                </c:pt>
                <c:pt idx="36">
                  <c:v>8.3502595350936591E-3</c:v>
                </c:pt>
                <c:pt idx="37">
                  <c:v>8.3417928234099832E-3</c:v>
                </c:pt>
                <c:pt idx="38">
                  <c:v>8.2211214214284057E-3</c:v>
                </c:pt>
                <c:pt idx="39">
                  <c:v>8.2070707070707079E-3</c:v>
                </c:pt>
                <c:pt idx="40">
                  <c:v>8.1862834273239947E-3</c:v>
                </c:pt>
                <c:pt idx="41">
                  <c:v>8.1830327321309286E-3</c:v>
                </c:pt>
                <c:pt idx="42">
                  <c:v>8.1462536705503453E-3</c:v>
                </c:pt>
                <c:pt idx="43">
                  <c:v>8.1335253749046845E-3</c:v>
                </c:pt>
                <c:pt idx="44">
                  <c:v>8.1137262790853624E-3</c:v>
                </c:pt>
                <c:pt idx="45">
                  <c:v>8.0701754385964913E-3</c:v>
                </c:pt>
                <c:pt idx="46">
                  <c:v>8.0685829551185081E-3</c:v>
                </c:pt>
                <c:pt idx="47">
                  <c:v>8.0621865069986087E-3</c:v>
                </c:pt>
                <c:pt idx="48">
                  <c:v>7.9765219354353233E-3</c:v>
                </c:pt>
                <c:pt idx="49">
                  <c:v>7.8530819256411311E-3</c:v>
                </c:pt>
                <c:pt idx="50">
                  <c:v>7.7810767723157483E-3</c:v>
                </c:pt>
                <c:pt idx="51">
                  <c:v>7.7512310778770745E-3</c:v>
                </c:pt>
                <c:pt idx="52">
                  <c:v>7.6325611109243135E-3</c:v>
                </c:pt>
                <c:pt idx="53">
                  <c:v>7.6195260822238967E-3</c:v>
                </c:pt>
                <c:pt idx="54">
                  <c:v>7.5947105075053608E-3</c:v>
                </c:pt>
                <c:pt idx="55">
                  <c:v>7.5845974329054842E-3</c:v>
                </c:pt>
                <c:pt idx="56">
                  <c:v>7.5668858661381861E-3</c:v>
                </c:pt>
                <c:pt idx="57">
                  <c:v>7.5168188822490323E-3</c:v>
                </c:pt>
                <c:pt idx="58">
                  <c:v>7.4453021513725846E-3</c:v>
                </c:pt>
                <c:pt idx="59">
                  <c:v>7.3039060019053671E-3</c:v>
                </c:pt>
                <c:pt idx="60">
                  <c:v>7.1566420070762306E-3</c:v>
                </c:pt>
                <c:pt idx="61">
                  <c:v>7.12326342801522E-3</c:v>
                </c:pt>
                <c:pt idx="62">
                  <c:v>6.9732892702301184E-3</c:v>
                </c:pt>
                <c:pt idx="63">
                  <c:v>6.894174422612892E-3</c:v>
                </c:pt>
                <c:pt idx="64">
                  <c:v>6.8799034399517197E-3</c:v>
                </c:pt>
                <c:pt idx="65">
                  <c:v>6.8493150684931503E-3</c:v>
                </c:pt>
                <c:pt idx="66">
                  <c:v>6.8307207286102114E-3</c:v>
                </c:pt>
                <c:pt idx="67">
                  <c:v>6.7599904283321367E-3</c:v>
                </c:pt>
                <c:pt idx="68">
                  <c:v>6.7488262910798125E-3</c:v>
                </c:pt>
                <c:pt idx="69">
                  <c:v>6.3534525998996819E-3</c:v>
                </c:pt>
                <c:pt idx="70">
                  <c:v>6.2644564379336935E-3</c:v>
                </c:pt>
                <c:pt idx="71">
                  <c:v>6.1516571811181791E-3</c:v>
                </c:pt>
                <c:pt idx="72">
                  <c:v>3.9077764751856191E-3</c:v>
                </c:pt>
                <c:pt idx="73">
                  <c:v>3.7174721189591076E-3</c:v>
                </c:pt>
              </c:numCache>
            </c:numRef>
          </c:val>
          <c:extLst>
            <c:ext xmlns:c16="http://schemas.microsoft.com/office/drawing/2014/chart" uri="{C3380CC4-5D6E-409C-BE32-E72D297353CC}">
              <c16:uniqueId val="{00000017-B7BE-49B3-8DEC-73EAB557E273}"/>
            </c:ext>
          </c:extLst>
        </c:ser>
        <c:dLbls>
          <c:dLblPos val="outEnd"/>
          <c:showLegendKey val="0"/>
          <c:showVal val="1"/>
          <c:showCatName val="0"/>
          <c:showSerName val="0"/>
          <c:showPercent val="0"/>
          <c:showBubbleSize val="0"/>
        </c:dLbls>
        <c:gapWidth val="150"/>
        <c:axId val="390901248"/>
        <c:axId val="389533056"/>
      </c:barChart>
      <c:scatterChart>
        <c:scatterStyle val="lineMarker"/>
        <c:varyColors val="0"/>
        <c:ser>
          <c:idx val="1"/>
          <c:order val="1"/>
          <c:tx>
            <c:v>広域連合全体</c:v>
          </c:tx>
          <c:spPr>
            <a:ln w="28575">
              <a:solidFill>
                <a:srgbClr val="BE4B48"/>
              </a:solidFill>
            </a:ln>
          </c:spPr>
          <c:marker>
            <c:symbol val="none"/>
          </c:marker>
          <c:dLbls>
            <c:dLbl>
              <c:idx val="0"/>
              <c:layout>
                <c:manualLayout>
                  <c:x val="1.3804347826086957E-2"/>
                  <c:y val="-0.8970634920634921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19F-40FD-AC25-1E59ACB28C9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市区町村別_透析患者数!$AN$5:$AN$78</c:f>
              <c:numCache>
                <c:formatCode>0.00%</c:formatCode>
                <c:ptCount val="74"/>
                <c:pt idx="0">
                  <c:v>8.2403653696965506E-3</c:v>
                </c:pt>
                <c:pt idx="1">
                  <c:v>8.2403653696965506E-3</c:v>
                </c:pt>
                <c:pt idx="2">
                  <c:v>8.2403653696965506E-3</c:v>
                </c:pt>
                <c:pt idx="3">
                  <c:v>8.2403653696965506E-3</c:v>
                </c:pt>
                <c:pt idx="4">
                  <c:v>8.2403653696965506E-3</c:v>
                </c:pt>
                <c:pt idx="5">
                  <c:v>8.2403653696965506E-3</c:v>
                </c:pt>
                <c:pt idx="6">
                  <c:v>8.2403653696965506E-3</c:v>
                </c:pt>
                <c:pt idx="7">
                  <c:v>8.2403653696965506E-3</c:v>
                </c:pt>
                <c:pt idx="8">
                  <c:v>8.2403653696965506E-3</c:v>
                </c:pt>
                <c:pt idx="9">
                  <c:v>8.2403653696965506E-3</c:v>
                </c:pt>
                <c:pt idx="10">
                  <c:v>8.2403653696965506E-3</c:v>
                </c:pt>
                <c:pt idx="11">
                  <c:v>8.2403653696965506E-3</c:v>
                </c:pt>
                <c:pt idx="12">
                  <c:v>8.2403653696965506E-3</c:v>
                </c:pt>
                <c:pt idx="13">
                  <c:v>8.2403653696965506E-3</c:v>
                </c:pt>
                <c:pt idx="14">
                  <c:v>8.2403653696965506E-3</c:v>
                </c:pt>
                <c:pt idx="15">
                  <c:v>8.2403653696965506E-3</c:v>
                </c:pt>
                <c:pt idx="16">
                  <c:v>8.2403653696965506E-3</c:v>
                </c:pt>
                <c:pt idx="17">
                  <c:v>8.2403653696965506E-3</c:v>
                </c:pt>
                <c:pt idx="18">
                  <c:v>8.2403653696965506E-3</c:v>
                </c:pt>
                <c:pt idx="19">
                  <c:v>8.2403653696965506E-3</c:v>
                </c:pt>
                <c:pt idx="20">
                  <c:v>8.2403653696965506E-3</c:v>
                </c:pt>
                <c:pt idx="21">
                  <c:v>8.2403653696965506E-3</c:v>
                </c:pt>
                <c:pt idx="22">
                  <c:v>8.2403653696965506E-3</c:v>
                </c:pt>
                <c:pt idx="23">
                  <c:v>8.2403653696965506E-3</c:v>
                </c:pt>
                <c:pt idx="24">
                  <c:v>8.2403653696965506E-3</c:v>
                </c:pt>
                <c:pt idx="25">
                  <c:v>8.2403653696965506E-3</c:v>
                </c:pt>
                <c:pt idx="26">
                  <c:v>8.2403653696965506E-3</c:v>
                </c:pt>
                <c:pt idx="27">
                  <c:v>8.2403653696965506E-3</c:v>
                </c:pt>
                <c:pt idx="28">
                  <c:v>8.2403653696965506E-3</c:v>
                </c:pt>
                <c:pt idx="29">
                  <c:v>8.2403653696965506E-3</c:v>
                </c:pt>
                <c:pt idx="30">
                  <c:v>8.2403653696965506E-3</c:v>
                </c:pt>
                <c:pt idx="31">
                  <c:v>8.2403653696965506E-3</c:v>
                </c:pt>
                <c:pt idx="32">
                  <c:v>8.2403653696965506E-3</c:v>
                </c:pt>
                <c:pt idx="33">
                  <c:v>8.2403653696965506E-3</c:v>
                </c:pt>
                <c:pt idx="34">
                  <c:v>8.2403653696965506E-3</c:v>
                </c:pt>
                <c:pt idx="35">
                  <c:v>8.2403653696965506E-3</c:v>
                </c:pt>
                <c:pt idx="36">
                  <c:v>8.2403653696965506E-3</c:v>
                </c:pt>
                <c:pt idx="37">
                  <c:v>8.2403653696965506E-3</c:v>
                </c:pt>
                <c:pt idx="38">
                  <c:v>8.2403653696965506E-3</c:v>
                </c:pt>
                <c:pt idx="39">
                  <c:v>8.2403653696965506E-3</c:v>
                </c:pt>
                <c:pt idx="40">
                  <c:v>8.2403653696965506E-3</c:v>
                </c:pt>
                <c:pt idx="41">
                  <c:v>8.2403653696965506E-3</c:v>
                </c:pt>
                <c:pt idx="42">
                  <c:v>8.2403653696965506E-3</c:v>
                </c:pt>
                <c:pt idx="43">
                  <c:v>8.2403653696965506E-3</c:v>
                </c:pt>
                <c:pt idx="44">
                  <c:v>8.2403653696965506E-3</c:v>
                </c:pt>
                <c:pt idx="45">
                  <c:v>8.2403653696965506E-3</c:v>
                </c:pt>
                <c:pt idx="46">
                  <c:v>8.2403653696965506E-3</c:v>
                </c:pt>
                <c:pt idx="47">
                  <c:v>8.2403653696965506E-3</c:v>
                </c:pt>
                <c:pt idx="48">
                  <c:v>8.2403653696965506E-3</c:v>
                </c:pt>
                <c:pt idx="49">
                  <c:v>8.2403653696965506E-3</c:v>
                </c:pt>
                <c:pt idx="50">
                  <c:v>8.2403653696965506E-3</c:v>
                </c:pt>
                <c:pt idx="51">
                  <c:v>8.2403653696965506E-3</c:v>
                </c:pt>
                <c:pt idx="52">
                  <c:v>8.2403653696965506E-3</c:v>
                </c:pt>
                <c:pt idx="53">
                  <c:v>8.2403653696965506E-3</c:v>
                </c:pt>
                <c:pt idx="54">
                  <c:v>8.2403653696965506E-3</c:v>
                </c:pt>
                <c:pt idx="55">
                  <c:v>8.2403653696965506E-3</c:v>
                </c:pt>
                <c:pt idx="56">
                  <c:v>8.2403653696965506E-3</c:v>
                </c:pt>
                <c:pt idx="57">
                  <c:v>8.2403653696965506E-3</c:v>
                </c:pt>
                <c:pt idx="58">
                  <c:v>8.2403653696965506E-3</c:v>
                </c:pt>
                <c:pt idx="59">
                  <c:v>8.2403653696965506E-3</c:v>
                </c:pt>
                <c:pt idx="60">
                  <c:v>8.2403653696965506E-3</c:v>
                </c:pt>
                <c:pt idx="61">
                  <c:v>8.2403653696965506E-3</c:v>
                </c:pt>
                <c:pt idx="62">
                  <c:v>8.2403653696965506E-3</c:v>
                </c:pt>
                <c:pt idx="63">
                  <c:v>8.2403653696965506E-3</c:v>
                </c:pt>
                <c:pt idx="64">
                  <c:v>8.2403653696965506E-3</c:v>
                </c:pt>
                <c:pt idx="65">
                  <c:v>8.2403653696965506E-3</c:v>
                </c:pt>
                <c:pt idx="66">
                  <c:v>8.2403653696965506E-3</c:v>
                </c:pt>
                <c:pt idx="67">
                  <c:v>8.2403653696965506E-3</c:v>
                </c:pt>
                <c:pt idx="68">
                  <c:v>8.2403653696965506E-3</c:v>
                </c:pt>
                <c:pt idx="69">
                  <c:v>8.2403653696965506E-3</c:v>
                </c:pt>
                <c:pt idx="70">
                  <c:v>8.2403653696965506E-3</c:v>
                </c:pt>
                <c:pt idx="71">
                  <c:v>8.2403653696965506E-3</c:v>
                </c:pt>
                <c:pt idx="72">
                  <c:v>8.2403653696965506E-3</c:v>
                </c:pt>
                <c:pt idx="73">
                  <c:v>8.2403653696965506E-3</c:v>
                </c:pt>
              </c:numCache>
            </c:numRef>
          </c:xVal>
          <c:yVal>
            <c:numRef>
              <c:f>市区町村別_透析患者数!$AQ$5:$AQ$78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8-B7BE-49B3-8DEC-73EAB557E273}"/>
            </c:ext>
          </c:extLst>
        </c:ser>
        <c:dLbls>
          <c:showLegendKey val="0"/>
          <c:showVal val="1"/>
          <c:showCatName val="0"/>
          <c:showSerName val="0"/>
          <c:showPercent val="0"/>
          <c:showBubbleSize val="0"/>
        </c:dLbls>
        <c:axId val="389534208"/>
        <c:axId val="389533632"/>
      </c:scatterChart>
      <c:catAx>
        <c:axId val="390901248"/>
        <c:scaling>
          <c:orientation val="maxMin"/>
        </c:scaling>
        <c:delete val="0"/>
        <c:axPos val="l"/>
        <c:numFmt formatCode="General" sourceLinked="0"/>
        <c:majorTickMark val="none"/>
        <c:minorTickMark val="none"/>
        <c:tickLblPos val="nextTo"/>
        <c:spPr>
          <a:ln>
            <a:solidFill>
              <a:srgbClr val="7F7F7F"/>
            </a:solidFill>
          </a:ln>
        </c:spPr>
        <c:crossAx val="389533056"/>
        <c:crosses val="autoZero"/>
        <c:auto val="1"/>
        <c:lblAlgn val="ctr"/>
        <c:lblOffset val="100"/>
        <c:noMultiLvlLbl val="0"/>
      </c:catAx>
      <c:valAx>
        <c:axId val="389533056"/>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2351557971014486"/>
              <c:y val="3.683714285714286E-2"/>
            </c:manualLayout>
          </c:layout>
          <c:overlay val="0"/>
        </c:title>
        <c:numFmt formatCode="0.00%" sourceLinked="0"/>
        <c:majorTickMark val="out"/>
        <c:minorTickMark val="none"/>
        <c:tickLblPos val="nextTo"/>
        <c:spPr>
          <a:ln>
            <a:solidFill>
              <a:srgbClr val="7F7F7F"/>
            </a:solidFill>
          </a:ln>
        </c:spPr>
        <c:crossAx val="390901248"/>
        <c:crosses val="autoZero"/>
        <c:crossBetween val="between"/>
      </c:valAx>
      <c:valAx>
        <c:axId val="389533632"/>
        <c:scaling>
          <c:orientation val="minMax"/>
          <c:max val="50"/>
          <c:min val="0"/>
        </c:scaling>
        <c:delete val="1"/>
        <c:axPos val="r"/>
        <c:numFmt formatCode="General" sourceLinked="1"/>
        <c:majorTickMark val="out"/>
        <c:minorTickMark val="none"/>
        <c:tickLblPos val="nextTo"/>
        <c:crossAx val="389534208"/>
        <c:crosses val="max"/>
        <c:crossBetween val="midCat"/>
      </c:valAx>
      <c:valAx>
        <c:axId val="389534208"/>
        <c:scaling>
          <c:orientation val="minMax"/>
        </c:scaling>
        <c:delete val="1"/>
        <c:axPos val="b"/>
        <c:numFmt formatCode="0.00%" sourceLinked="1"/>
        <c:majorTickMark val="out"/>
        <c:minorTickMark val="none"/>
        <c:tickLblPos val="nextTo"/>
        <c:crossAx val="389533632"/>
        <c:crosses val="autoZero"/>
        <c:crossBetween val="midCat"/>
      </c:valAx>
      <c:spPr>
        <a:ln>
          <a:solidFill>
            <a:srgbClr val="7F7F7F"/>
          </a:solidFill>
        </a:ln>
      </c:spPr>
    </c:plotArea>
    <c:legend>
      <c:legendPos val="r"/>
      <c:layout>
        <c:manualLayout>
          <c:xMode val="edge"/>
          <c:yMode val="edge"/>
          <c:x val="0.20801231884057972"/>
          <c:y val="1.1458412698412699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1207729468598"/>
          <c:y val="6.9803492063492067E-2"/>
          <c:w val="0.80318816425120776"/>
          <c:h val="0.91713182910959656"/>
        </c:manualLayout>
      </c:layout>
      <c:barChart>
        <c:barDir val="bar"/>
        <c:grouping val="clustered"/>
        <c:varyColors val="0"/>
        <c:ser>
          <c:idx val="0"/>
          <c:order val="0"/>
          <c:tx>
            <c:strRef>
              <c:f>市区町村別_透析患者数!$AL$4</c:f>
              <c:strCache>
                <c:ptCount val="1"/>
                <c:pt idx="0">
                  <c:v>前年度との差分(患者割合(被保険者数に占める割合))</c:v>
                </c:pt>
              </c:strCache>
            </c:strRef>
          </c:tx>
          <c:spPr>
            <a:solidFill>
              <a:schemeClr val="accent1"/>
            </a:solidFill>
            <a:ln>
              <a:noFill/>
            </a:ln>
          </c:spPr>
          <c:invertIfNegative val="0"/>
          <c:dLbls>
            <c:dLbl>
              <c:idx val="14"/>
              <c:layout>
                <c:manualLayout>
                  <c:x val="4.601690821256038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2C-4E70-A12C-303A211EBA9A}"/>
                </c:ext>
              </c:extLst>
            </c:dLbl>
            <c:dLbl>
              <c:idx val="20"/>
              <c:layout>
                <c:manualLayout>
                  <c:x val="4.601690821256038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2C-4E70-A12C-303A211EBA9A}"/>
                </c:ext>
              </c:extLst>
            </c:dLbl>
            <c:dLbl>
              <c:idx val="22"/>
              <c:layout>
                <c:manualLayout>
                  <c:x val="4.601690821256038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2C-4E70-A12C-303A211EBA9A}"/>
                </c:ext>
              </c:extLst>
            </c:dLbl>
            <c:dLbl>
              <c:idx val="30"/>
              <c:layout>
                <c:manualLayout>
                  <c:x val="4.601690821256038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2C-4E70-A12C-303A211EBA9A}"/>
                </c:ext>
              </c:extLst>
            </c:dLbl>
            <c:dLbl>
              <c:idx val="47"/>
              <c:layout>
                <c:manualLayout>
                  <c:x val="4.601690821256038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2C-4E70-A12C-303A211EBA9A}"/>
                </c:ext>
              </c:extLst>
            </c:dLbl>
            <c:dLbl>
              <c:idx val="65"/>
              <c:layout>
                <c:manualLayout>
                  <c:x val="-3.06751207729468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2C-4E70-A12C-303A211EBA9A}"/>
                </c:ext>
              </c:extLst>
            </c:dLbl>
            <c:dLbl>
              <c:idx val="66"/>
              <c:layout>
                <c:manualLayout>
                  <c:x val="4.601690821256038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2C-4E70-A12C-303A211EBA9A}"/>
                </c:ext>
              </c:extLst>
            </c:dLbl>
            <c:numFmt formatCode="#,##0.00_ ;[Red]\-#,##0.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市区町村別_透析患者数!$AI$5:$AI$78</c:f>
              <c:strCache>
                <c:ptCount val="74"/>
                <c:pt idx="0">
                  <c:v>大正区</c:v>
                </c:pt>
                <c:pt idx="1">
                  <c:v>門真市</c:v>
                </c:pt>
                <c:pt idx="2">
                  <c:v>能勢町</c:v>
                </c:pt>
                <c:pt idx="3">
                  <c:v>旭区</c:v>
                </c:pt>
                <c:pt idx="4">
                  <c:v>大東市</c:v>
                </c:pt>
                <c:pt idx="5">
                  <c:v>浪速区</c:v>
                </c:pt>
                <c:pt idx="6">
                  <c:v>堺市北区</c:v>
                </c:pt>
                <c:pt idx="7">
                  <c:v>阪南市</c:v>
                </c:pt>
                <c:pt idx="8">
                  <c:v>生野区</c:v>
                </c:pt>
                <c:pt idx="9">
                  <c:v>港区</c:v>
                </c:pt>
                <c:pt idx="10">
                  <c:v>淀川区</c:v>
                </c:pt>
                <c:pt idx="11">
                  <c:v>守口市</c:v>
                </c:pt>
                <c:pt idx="12">
                  <c:v>東住吉区</c:v>
                </c:pt>
                <c:pt idx="13">
                  <c:v>城東区</c:v>
                </c:pt>
                <c:pt idx="14">
                  <c:v>平野区</c:v>
                </c:pt>
                <c:pt idx="15">
                  <c:v>北区</c:v>
                </c:pt>
                <c:pt idx="16">
                  <c:v>寝屋川市</c:v>
                </c:pt>
                <c:pt idx="17">
                  <c:v>四條畷市</c:v>
                </c:pt>
                <c:pt idx="18">
                  <c:v>東淀川区</c:v>
                </c:pt>
                <c:pt idx="19">
                  <c:v>摂津市</c:v>
                </c:pt>
                <c:pt idx="20">
                  <c:v>堺市中区</c:v>
                </c:pt>
                <c:pt idx="21">
                  <c:v>忠岡町</c:v>
                </c:pt>
                <c:pt idx="22">
                  <c:v>福島区</c:v>
                </c:pt>
                <c:pt idx="23">
                  <c:v>大阪市</c:v>
                </c:pt>
                <c:pt idx="24">
                  <c:v>泉南市</c:v>
                </c:pt>
                <c:pt idx="25">
                  <c:v>貝塚市</c:v>
                </c:pt>
                <c:pt idx="26">
                  <c:v>西淀川区</c:v>
                </c:pt>
                <c:pt idx="27">
                  <c:v>西成区</c:v>
                </c:pt>
                <c:pt idx="28">
                  <c:v>鶴見区</c:v>
                </c:pt>
                <c:pt idx="29">
                  <c:v>都島区</c:v>
                </c:pt>
                <c:pt idx="30">
                  <c:v>西区</c:v>
                </c:pt>
                <c:pt idx="31">
                  <c:v>泉佐野市</c:v>
                </c:pt>
                <c:pt idx="32">
                  <c:v>堺市東区</c:v>
                </c:pt>
                <c:pt idx="33">
                  <c:v>堺市美原区</c:v>
                </c:pt>
                <c:pt idx="34">
                  <c:v>八尾市</c:v>
                </c:pt>
                <c:pt idx="35">
                  <c:v>藤井寺市</c:v>
                </c:pt>
                <c:pt idx="36">
                  <c:v>東成区</c:v>
                </c:pt>
                <c:pt idx="37">
                  <c:v>住之江区</c:v>
                </c:pt>
                <c:pt idx="38">
                  <c:v>東大阪市</c:v>
                </c:pt>
                <c:pt idx="39">
                  <c:v>池田市</c:v>
                </c:pt>
                <c:pt idx="40">
                  <c:v>大阪狭山市</c:v>
                </c:pt>
                <c:pt idx="41">
                  <c:v>和泉市</c:v>
                </c:pt>
                <c:pt idx="42">
                  <c:v>天王寺区</c:v>
                </c:pt>
                <c:pt idx="43">
                  <c:v>松原市</c:v>
                </c:pt>
                <c:pt idx="44">
                  <c:v>交野市</c:v>
                </c:pt>
                <c:pt idx="45">
                  <c:v>堺市堺区</c:v>
                </c:pt>
                <c:pt idx="46">
                  <c:v>岬町</c:v>
                </c:pt>
                <c:pt idx="47">
                  <c:v>堺市</c:v>
                </c:pt>
                <c:pt idx="48">
                  <c:v>柏原市</c:v>
                </c:pt>
                <c:pt idx="49">
                  <c:v>枚方市</c:v>
                </c:pt>
                <c:pt idx="50">
                  <c:v>豊中市</c:v>
                </c:pt>
                <c:pt idx="51">
                  <c:v>富田林市</c:v>
                </c:pt>
                <c:pt idx="52">
                  <c:v>吹田市</c:v>
                </c:pt>
                <c:pt idx="53">
                  <c:v>河内長野市</c:v>
                </c:pt>
                <c:pt idx="54">
                  <c:v>此花区</c:v>
                </c:pt>
                <c:pt idx="55">
                  <c:v>河南町</c:v>
                </c:pt>
                <c:pt idx="56">
                  <c:v>中央区</c:v>
                </c:pt>
                <c:pt idx="57">
                  <c:v>住吉区</c:v>
                </c:pt>
                <c:pt idx="58">
                  <c:v>羽曳野市</c:v>
                </c:pt>
                <c:pt idx="59">
                  <c:v>阿倍野区</c:v>
                </c:pt>
                <c:pt idx="60">
                  <c:v>泉大津市</c:v>
                </c:pt>
                <c:pt idx="61">
                  <c:v>茨木市</c:v>
                </c:pt>
                <c:pt idx="62">
                  <c:v>堺市南区</c:v>
                </c:pt>
                <c:pt idx="63">
                  <c:v>島本町</c:v>
                </c:pt>
                <c:pt idx="64">
                  <c:v>熊取町</c:v>
                </c:pt>
                <c:pt idx="65">
                  <c:v>千早赤阪村</c:v>
                </c:pt>
                <c:pt idx="66">
                  <c:v>高槻市</c:v>
                </c:pt>
                <c:pt idx="67">
                  <c:v>岸和田市</c:v>
                </c:pt>
                <c:pt idx="68">
                  <c:v>堺市西区</c:v>
                </c:pt>
                <c:pt idx="69">
                  <c:v>豊能町</c:v>
                </c:pt>
                <c:pt idx="70">
                  <c:v>高石市</c:v>
                </c:pt>
                <c:pt idx="71">
                  <c:v>箕面市</c:v>
                </c:pt>
                <c:pt idx="72">
                  <c:v>太子町</c:v>
                </c:pt>
                <c:pt idx="73">
                  <c:v>田尻町</c:v>
                </c:pt>
              </c:strCache>
            </c:strRef>
          </c:cat>
          <c:val>
            <c:numRef>
              <c:f>市区町村別_透析患者数!$AL$5:$AL$78</c:f>
              <c:numCache>
                <c:formatCode>General</c:formatCode>
                <c:ptCount val="74"/>
                <c:pt idx="0">
                  <c:v>3.9999999999999931E-2</c:v>
                </c:pt>
                <c:pt idx="1">
                  <c:v>2.9999999999999992E-2</c:v>
                </c:pt>
                <c:pt idx="2">
                  <c:v>-0.17</c:v>
                </c:pt>
                <c:pt idx="3">
                  <c:v>7.000000000000009E-2</c:v>
                </c:pt>
                <c:pt idx="4">
                  <c:v>2.0000000000000052E-2</c:v>
                </c:pt>
                <c:pt idx="5">
                  <c:v>0</c:v>
                </c:pt>
                <c:pt idx="6">
                  <c:v>2.9999999999999992E-2</c:v>
                </c:pt>
                <c:pt idx="7">
                  <c:v>2.0000000000000052E-2</c:v>
                </c:pt>
                <c:pt idx="8">
                  <c:v>0</c:v>
                </c:pt>
                <c:pt idx="9">
                  <c:v>2.9999999999999992E-2</c:v>
                </c:pt>
                <c:pt idx="10">
                  <c:v>0</c:v>
                </c:pt>
                <c:pt idx="11">
                  <c:v>-8.0000000000000043E-2</c:v>
                </c:pt>
                <c:pt idx="12">
                  <c:v>-4.0000000000000105E-2</c:v>
                </c:pt>
                <c:pt idx="13">
                  <c:v>0</c:v>
                </c:pt>
                <c:pt idx="14">
                  <c:v>-9.9999999999999395E-3</c:v>
                </c:pt>
                <c:pt idx="15">
                  <c:v>-5.9999999999999984E-2</c:v>
                </c:pt>
                <c:pt idx="16">
                  <c:v>2.9999999999999992E-2</c:v>
                </c:pt>
                <c:pt idx="17">
                  <c:v>2.9999999999999992E-2</c:v>
                </c:pt>
                <c:pt idx="18">
                  <c:v>1.0000000000000113E-2</c:v>
                </c:pt>
                <c:pt idx="19">
                  <c:v>-8.0000000000000043E-2</c:v>
                </c:pt>
                <c:pt idx="20">
                  <c:v>-9.9999999999999395E-3</c:v>
                </c:pt>
                <c:pt idx="21">
                  <c:v>-2.0000000000000052E-2</c:v>
                </c:pt>
                <c:pt idx="22">
                  <c:v>-9.9999999999999395E-3</c:v>
                </c:pt>
                <c:pt idx="23">
                  <c:v>-2.9999999999999992E-2</c:v>
                </c:pt>
                <c:pt idx="24">
                  <c:v>-7.9999999999999863E-2</c:v>
                </c:pt>
                <c:pt idx="25">
                  <c:v>-7.9999999999999863E-2</c:v>
                </c:pt>
                <c:pt idx="26">
                  <c:v>0</c:v>
                </c:pt>
                <c:pt idx="27">
                  <c:v>-5.0000000000000044E-2</c:v>
                </c:pt>
                <c:pt idx="28">
                  <c:v>-0.11000000000000003</c:v>
                </c:pt>
                <c:pt idx="29">
                  <c:v>-8.9999999999999969E-2</c:v>
                </c:pt>
                <c:pt idx="30">
                  <c:v>-9.9999999999999395E-3</c:v>
                </c:pt>
                <c:pt idx="31">
                  <c:v>-8.0000000000000043E-2</c:v>
                </c:pt>
                <c:pt idx="32">
                  <c:v>-1.9999999999999879E-2</c:v>
                </c:pt>
                <c:pt idx="33">
                  <c:v>-9.9999999999999922E-2</c:v>
                </c:pt>
                <c:pt idx="34">
                  <c:v>2.9999999999999992E-2</c:v>
                </c:pt>
                <c:pt idx="35">
                  <c:v>-7.000000000000009E-2</c:v>
                </c:pt>
                <c:pt idx="36">
                  <c:v>9.9999999999999395E-3</c:v>
                </c:pt>
                <c:pt idx="37">
                  <c:v>-5.9999999999999984E-2</c:v>
                </c:pt>
                <c:pt idx="38">
                  <c:v>1.0000000000000113E-2</c:v>
                </c:pt>
                <c:pt idx="39">
                  <c:v>-2.9999999999999992E-2</c:v>
                </c:pt>
                <c:pt idx="40">
                  <c:v>2.0000000000000052E-2</c:v>
                </c:pt>
                <c:pt idx="41">
                  <c:v>-2.9999999999999992E-2</c:v>
                </c:pt>
                <c:pt idx="42">
                  <c:v>-2.0000000000000052E-2</c:v>
                </c:pt>
                <c:pt idx="43">
                  <c:v>0</c:v>
                </c:pt>
                <c:pt idx="44">
                  <c:v>2.9999999999999992E-2</c:v>
                </c:pt>
                <c:pt idx="45">
                  <c:v>2.9999999999999992E-2</c:v>
                </c:pt>
                <c:pt idx="46">
                  <c:v>0.21999999999999997</c:v>
                </c:pt>
                <c:pt idx="47">
                  <c:v>-1.0000000000000113E-2</c:v>
                </c:pt>
                <c:pt idx="48">
                  <c:v>7.0000000000000007E-2</c:v>
                </c:pt>
                <c:pt idx="49">
                  <c:v>0</c:v>
                </c:pt>
                <c:pt idx="50">
                  <c:v>9.9999999999999395E-3</c:v>
                </c:pt>
                <c:pt idx="51">
                  <c:v>-2.9999999999999992E-2</c:v>
                </c:pt>
                <c:pt idx="52">
                  <c:v>0</c:v>
                </c:pt>
                <c:pt idx="53">
                  <c:v>-6.0000000000000067E-2</c:v>
                </c:pt>
                <c:pt idx="54">
                  <c:v>-3.0000000000000079E-2</c:v>
                </c:pt>
                <c:pt idx="55">
                  <c:v>-7.9999999999999946E-2</c:v>
                </c:pt>
                <c:pt idx="56">
                  <c:v>1.0000000000000026E-2</c:v>
                </c:pt>
                <c:pt idx="57">
                  <c:v>-8.0000000000000043E-2</c:v>
                </c:pt>
                <c:pt idx="58">
                  <c:v>-6.9999999999999923E-2</c:v>
                </c:pt>
                <c:pt idx="59">
                  <c:v>-7.0000000000000007E-2</c:v>
                </c:pt>
                <c:pt idx="60">
                  <c:v>-0.10000000000000009</c:v>
                </c:pt>
                <c:pt idx="61">
                  <c:v>0</c:v>
                </c:pt>
                <c:pt idx="62">
                  <c:v>-4.9999999999999961E-2</c:v>
                </c:pt>
                <c:pt idx="63">
                  <c:v>-7.0000000000000007E-2</c:v>
                </c:pt>
                <c:pt idx="64">
                  <c:v>-8.9999999999999969E-2</c:v>
                </c:pt>
                <c:pt idx="65">
                  <c:v>-0.36</c:v>
                </c:pt>
                <c:pt idx="66">
                  <c:v>-1.0000000000000026E-2</c:v>
                </c:pt>
                <c:pt idx="67">
                  <c:v>-5.0000000000000044E-2</c:v>
                </c:pt>
                <c:pt idx="68">
                  <c:v>-4.0000000000000022E-2</c:v>
                </c:pt>
                <c:pt idx="69">
                  <c:v>8.0000000000000043E-2</c:v>
                </c:pt>
                <c:pt idx="70">
                  <c:v>-4.0000000000000022E-2</c:v>
                </c:pt>
                <c:pt idx="71">
                  <c:v>-4.0000000000000022E-2</c:v>
                </c:pt>
                <c:pt idx="72">
                  <c:v>2.9999999999999992E-2</c:v>
                </c:pt>
                <c:pt idx="73">
                  <c:v>-8.9999999999999969E-2</c:v>
                </c:pt>
              </c:numCache>
            </c:numRef>
          </c:val>
          <c:extLst>
            <c:ext xmlns:c16="http://schemas.microsoft.com/office/drawing/2014/chart" uri="{C3380CC4-5D6E-409C-BE32-E72D297353CC}">
              <c16:uniqueId val="{0000004A-ED53-439C-ADBE-93DBFEB60661}"/>
            </c:ext>
          </c:extLst>
        </c:ser>
        <c:dLbls>
          <c:dLblPos val="outEnd"/>
          <c:showLegendKey val="0"/>
          <c:showVal val="1"/>
          <c:showCatName val="0"/>
          <c:showSerName val="0"/>
          <c:showPercent val="0"/>
          <c:showBubbleSize val="0"/>
        </c:dLbls>
        <c:gapWidth val="150"/>
        <c:axId val="390901248"/>
        <c:axId val="389533056"/>
      </c:barChart>
      <c:scatterChart>
        <c:scatterStyle val="lineMarker"/>
        <c:varyColors val="0"/>
        <c:ser>
          <c:idx val="1"/>
          <c:order val="1"/>
          <c:tx>
            <c:strRef>
              <c:f>市区町村別_透析患者数!$B$79</c:f>
              <c:strCache>
                <c:ptCount val="1"/>
                <c:pt idx="0">
                  <c:v>広域連合全体</c:v>
                </c:pt>
              </c:strCache>
            </c:strRef>
          </c:tx>
          <c:spPr>
            <a:ln w="28575">
              <a:solidFill>
                <a:srgbClr val="BE4B48"/>
              </a:solidFill>
            </a:ln>
          </c:spPr>
          <c:marker>
            <c:symbol val="none"/>
          </c:marker>
          <c:dLbls>
            <c:dLbl>
              <c:idx val="0"/>
              <c:layout>
                <c:manualLayout>
                  <c:x val="-0.14234661835748794"/>
                  <c:y val="-0.90008730158730155"/>
                </c:manualLayout>
              </c:layout>
              <c:tx>
                <c:rich>
                  <a:bodyPr/>
                  <a:lstStyle/>
                  <a:p>
                    <a:fld id="{87FE9497-C530-47D9-956B-52E8984098AB}" type="SERIESNAME">
                      <a:rPr lang="ja-JP" altLang="en-US"/>
                      <a:pPr/>
                      <a:t>[系列名]</a:t>
                    </a:fld>
                    <a:r>
                      <a:rPr lang="ja-JP" altLang="en-US" baseline="0"/>
                      <a:t>
</a:t>
                    </a:r>
                    <a:fld id="{B0AE4E2C-00AF-4B20-BA29-C7FC6A50A750}" type="XVALUE">
                      <a:rPr lang="en-US" altLang="ja-JP" baseline="0">
                        <a:solidFill>
                          <a:srgbClr val="FF0000"/>
                        </a:solidFill>
                      </a:rPr>
                      <a:pPr/>
                      <a:t>[X 値]</a:t>
                    </a:fld>
                    <a:endParaRPr lang="ja-JP" altLang="en-US" baseline="0"/>
                  </a:p>
                </c:rich>
              </c:tx>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4B-ED53-439C-ADBE-93DBFEB60661}"/>
                </c:ext>
              </c:extLst>
            </c:dLbl>
            <c:numFmt formatCode="#,##0.00_ ;[Red]\-#,##0.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市区町村別_透析患者数!$AP$5:$AP$78</c:f>
              <c:numCache>
                <c:formatCode>General</c:formatCode>
                <c:ptCount val="74"/>
                <c:pt idx="0">
                  <c:v>-1.9999999999999879E-2</c:v>
                </c:pt>
                <c:pt idx="1">
                  <c:v>-1.9999999999999879E-2</c:v>
                </c:pt>
                <c:pt idx="2">
                  <c:v>-1.9999999999999879E-2</c:v>
                </c:pt>
                <c:pt idx="3">
                  <c:v>-1.9999999999999879E-2</c:v>
                </c:pt>
                <c:pt idx="4">
                  <c:v>-1.9999999999999879E-2</c:v>
                </c:pt>
                <c:pt idx="5">
                  <c:v>-1.9999999999999879E-2</c:v>
                </c:pt>
                <c:pt idx="6">
                  <c:v>-1.9999999999999879E-2</c:v>
                </c:pt>
                <c:pt idx="7">
                  <c:v>-1.9999999999999879E-2</c:v>
                </c:pt>
                <c:pt idx="8">
                  <c:v>-1.9999999999999879E-2</c:v>
                </c:pt>
                <c:pt idx="9">
                  <c:v>-1.9999999999999879E-2</c:v>
                </c:pt>
                <c:pt idx="10">
                  <c:v>-1.9999999999999879E-2</c:v>
                </c:pt>
                <c:pt idx="11">
                  <c:v>-1.9999999999999879E-2</c:v>
                </c:pt>
                <c:pt idx="12">
                  <c:v>-1.9999999999999879E-2</c:v>
                </c:pt>
                <c:pt idx="13">
                  <c:v>-1.9999999999999879E-2</c:v>
                </c:pt>
                <c:pt idx="14">
                  <c:v>-1.9999999999999879E-2</c:v>
                </c:pt>
                <c:pt idx="15">
                  <c:v>-1.9999999999999879E-2</c:v>
                </c:pt>
                <c:pt idx="16">
                  <c:v>-1.9999999999999879E-2</c:v>
                </c:pt>
                <c:pt idx="17">
                  <c:v>-1.9999999999999879E-2</c:v>
                </c:pt>
                <c:pt idx="18">
                  <c:v>-1.9999999999999879E-2</c:v>
                </c:pt>
                <c:pt idx="19">
                  <c:v>-1.9999999999999879E-2</c:v>
                </c:pt>
                <c:pt idx="20">
                  <c:v>-1.9999999999999879E-2</c:v>
                </c:pt>
                <c:pt idx="21">
                  <c:v>-1.9999999999999879E-2</c:v>
                </c:pt>
                <c:pt idx="22">
                  <c:v>-1.9999999999999879E-2</c:v>
                </c:pt>
                <c:pt idx="23">
                  <c:v>-1.9999999999999879E-2</c:v>
                </c:pt>
                <c:pt idx="24">
                  <c:v>-1.9999999999999879E-2</c:v>
                </c:pt>
                <c:pt idx="25">
                  <c:v>-1.9999999999999879E-2</c:v>
                </c:pt>
                <c:pt idx="26">
                  <c:v>-1.9999999999999879E-2</c:v>
                </c:pt>
                <c:pt idx="27">
                  <c:v>-1.9999999999999879E-2</c:v>
                </c:pt>
                <c:pt idx="28">
                  <c:v>-1.9999999999999879E-2</c:v>
                </c:pt>
                <c:pt idx="29">
                  <c:v>-1.9999999999999879E-2</c:v>
                </c:pt>
                <c:pt idx="30">
                  <c:v>-1.9999999999999879E-2</c:v>
                </c:pt>
                <c:pt idx="31">
                  <c:v>-1.9999999999999879E-2</c:v>
                </c:pt>
                <c:pt idx="32">
                  <c:v>-1.9999999999999879E-2</c:v>
                </c:pt>
                <c:pt idx="33">
                  <c:v>-1.9999999999999879E-2</c:v>
                </c:pt>
                <c:pt idx="34">
                  <c:v>-1.9999999999999879E-2</c:v>
                </c:pt>
                <c:pt idx="35">
                  <c:v>-1.9999999999999879E-2</c:v>
                </c:pt>
                <c:pt idx="36">
                  <c:v>-1.9999999999999879E-2</c:v>
                </c:pt>
                <c:pt idx="37">
                  <c:v>-1.9999999999999879E-2</c:v>
                </c:pt>
                <c:pt idx="38">
                  <c:v>-1.9999999999999879E-2</c:v>
                </c:pt>
                <c:pt idx="39">
                  <c:v>-1.9999999999999879E-2</c:v>
                </c:pt>
                <c:pt idx="40">
                  <c:v>-1.9999999999999879E-2</c:v>
                </c:pt>
                <c:pt idx="41">
                  <c:v>-1.9999999999999879E-2</c:v>
                </c:pt>
                <c:pt idx="42">
                  <c:v>-1.9999999999999879E-2</c:v>
                </c:pt>
                <c:pt idx="43">
                  <c:v>-1.9999999999999879E-2</c:v>
                </c:pt>
                <c:pt idx="44">
                  <c:v>-1.9999999999999879E-2</c:v>
                </c:pt>
                <c:pt idx="45">
                  <c:v>-1.9999999999999879E-2</c:v>
                </c:pt>
                <c:pt idx="46">
                  <c:v>-1.9999999999999879E-2</c:v>
                </c:pt>
                <c:pt idx="47">
                  <c:v>-1.9999999999999879E-2</c:v>
                </c:pt>
                <c:pt idx="48">
                  <c:v>-1.9999999999999879E-2</c:v>
                </c:pt>
                <c:pt idx="49">
                  <c:v>-1.9999999999999879E-2</c:v>
                </c:pt>
                <c:pt idx="50">
                  <c:v>-1.9999999999999879E-2</c:v>
                </c:pt>
                <c:pt idx="51">
                  <c:v>-1.9999999999999879E-2</c:v>
                </c:pt>
                <c:pt idx="52">
                  <c:v>-1.9999999999999879E-2</c:v>
                </c:pt>
                <c:pt idx="53">
                  <c:v>-1.9999999999999879E-2</c:v>
                </c:pt>
                <c:pt idx="54">
                  <c:v>-1.9999999999999879E-2</c:v>
                </c:pt>
                <c:pt idx="55">
                  <c:v>-1.9999999999999879E-2</c:v>
                </c:pt>
                <c:pt idx="56">
                  <c:v>-1.9999999999999879E-2</c:v>
                </c:pt>
                <c:pt idx="57">
                  <c:v>-1.9999999999999879E-2</c:v>
                </c:pt>
                <c:pt idx="58">
                  <c:v>-1.9999999999999879E-2</c:v>
                </c:pt>
                <c:pt idx="59">
                  <c:v>-1.9999999999999879E-2</c:v>
                </c:pt>
                <c:pt idx="60">
                  <c:v>-1.9999999999999879E-2</c:v>
                </c:pt>
                <c:pt idx="61">
                  <c:v>-1.9999999999999879E-2</c:v>
                </c:pt>
                <c:pt idx="62">
                  <c:v>-1.9999999999999879E-2</c:v>
                </c:pt>
                <c:pt idx="63">
                  <c:v>-1.9999999999999879E-2</c:v>
                </c:pt>
                <c:pt idx="64">
                  <c:v>-1.9999999999999879E-2</c:v>
                </c:pt>
                <c:pt idx="65">
                  <c:v>-1.9999999999999879E-2</c:v>
                </c:pt>
                <c:pt idx="66">
                  <c:v>-1.9999999999999879E-2</c:v>
                </c:pt>
                <c:pt idx="67">
                  <c:v>-1.9999999999999879E-2</c:v>
                </c:pt>
                <c:pt idx="68">
                  <c:v>-1.9999999999999879E-2</c:v>
                </c:pt>
                <c:pt idx="69">
                  <c:v>-1.9999999999999879E-2</c:v>
                </c:pt>
                <c:pt idx="70">
                  <c:v>-1.9999999999999879E-2</c:v>
                </c:pt>
                <c:pt idx="71">
                  <c:v>-1.9999999999999879E-2</c:v>
                </c:pt>
                <c:pt idx="72">
                  <c:v>-1.9999999999999879E-2</c:v>
                </c:pt>
                <c:pt idx="73">
                  <c:v>-1.9999999999999879E-2</c:v>
                </c:pt>
              </c:numCache>
            </c:numRef>
          </c:xVal>
          <c:yVal>
            <c:numRef>
              <c:f>市区町村別_透析患者数!$AQ$5:$AQ$78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4C-ED53-439C-ADBE-93DBFEB60661}"/>
            </c:ext>
          </c:extLst>
        </c:ser>
        <c:dLbls>
          <c:showLegendKey val="0"/>
          <c:showVal val="1"/>
          <c:showCatName val="0"/>
          <c:showSerName val="0"/>
          <c:showPercent val="0"/>
          <c:showBubbleSize val="0"/>
        </c:dLbls>
        <c:axId val="389534208"/>
        <c:axId val="389533632"/>
      </c:scatterChart>
      <c:catAx>
        <c:axId val="390901248"/>
        <c:scaling>
          <c:orientation val="maxMin"/>
        </c:scaling>
        <c:delete val="0"/>
        <c:axPos val="l"/>
        <c:numFmt formatCode="General" sourceLinked="0"/>
        <c:majorTickMark val="none"/>
        <c:minorTickMark val="none"/>
        <c:tickLblPos val="low"/>
        <c:spPr>
          <a:ln>
            <a:solidFill>
              <a:srgbClr val="7F7F7F"/>
            </a:solidFill>
          </a:ln>
        </c:spPr>
        <c:crossAx val="389533056"/>
        <c:crosses val="autoZero"/>
        <c:auto val="1"/>
        <c:lblAlgn val="ctr"/>
        <c:lblOffset val="100"/>
        <c:noMultiLvlLbl val="0"/>
      </c:catAx>
      <c:valAx>
        <c:axId val="389533056"/>
        <c:scaling>
          <c:orientation val="minMax"/>
        </c:scaling>
        <c:delete val="0"/>
        <c:axPos val="t"/>
        <c:majorGridlines>
          <c:spPr>
            <a:ln>
              <a:solidFill>
                <a:srgbClr val="D9D9D9"/>
              </a:solidFill>
            </a:ln>
          </c:spPr>
        </c:majorGridlines>
        <c:title>
          <c:tx>
            <c:rich>
              <a:bodyPr/>
              <a:lstStyle/>
              <a:p>
                <a:pPr>
                  <a:defRPr/>
                </a:pPr>
                <a:r>
                  <a:rPr lang="en-US" altLang="ja-JP"/>
                  <a:t>(pt)</a:t>
                </a:r>
              </a:p>
            </c:rich>
          </c:tx>
          <c:layout>
            <c:manualLayout>
              <c:xMode val="edge"/>
              <c:yMode val="edge"/>
              <c:x val="0.92351557971014486"/>
              <c:y val="3.683714285714286E-2"/>
            </c:manualLayout>
          </c:layout>
          <c:overlay val="0"/>
        </c:title>
        <c:numFmt formatCode="#,##0.00_ ;[Red]\-#,##0.00\ " sourceLinked="0"/>
        <c:majorTickMark val="out"/>
        <c:minorTickMark val="none"/>
        <c:tickLblPos val="nextTo"/>
        <c:spPr>
          <a:ln>
            <a:solidFill>
              <a:srgbClr val="7F7F7F"/>
            </a:solidFill>
          </a:ln>
        </c:spPr>
        <c:crossAx val="390901248"/>
        <c:crosses val="autoZero"/>
        <c:crossBetween val="between"/>
      </c:valAx>
      <c:valAx>
        <c:axId val="389533632"/>
        <c:scaling>
          <c:orientation val="minMax"/>
          <c:max val="50"/>
          <c:min val="0"/>
        </c:scaling>
        <c:delete val="1"/>
        <c:axPos val="r"/>
        <c:numFmt formatCode="General" sourceLinked="1"/>
        <c:majorTickMark val="out"/>
        <c:minorTickMark val="none"/>
        <c:tickLblPos val="nextTo"/>
        <c:crossAx val="389534208"/>
        <c:crosses val="max"/>
        <c:crossBetween val="midCat"/>
      </c:valAx>
      <c:valAx>
        <c:axId val="389534208"/>
        <c:scaling>
          <c:orientation val="minMax"/>
        </c:scaling>
        <c:delete val="1"/>
        <c:axPos val="b"/>
        <c:numFmt formatCode="General" sourceLinked="1"/>
        <c:majorTickMark val="out"/>
        <c:minorTickMark val="none"/>
        <c:tickLblPos val="nextTo"/>
        <c:crossAx val="389533632"/>
        <c:crosses val="autoZero"/>
        <c:crossBetween val="midCat"/>
      </c:valAx>
      <c:spPr>
        <a:ln>
          <a:solidFill>
            <a:srgbClr val="7F7F7F"/>
          </a:solidFill>
        </a:ln>
      </c:spPr>
    </c:plotArea>
    <c:legend>
      <c:legendPos val="r"/>
      <c:layout>
        <c:manualLayout>
          <c:xMode val="edge"/>
          <c:yMode val="edge"/>
          <c:x val="0.20801231884057972"/>
          <c:y val="1.1458412698412699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83912644155212E-2"/>
          <c:y val="4.8121124578245349E-2"/>
          <c:w val="0.90574730135307024"/>
          <c:h val="0.86629968719700889"/>
        </c:manualLayout>
      </c:layout>
      <c:ofPieChart>
        <c:ofPieType val="pie"/>
        <c:varyColors val="1"/>
        <c:ser>
          <c:idx val="0"/>
          <c:order val="0"/>
          <c:dPt>
            <c:idx val="1"/>
            <c:bubble3D val="0"/>
            <c:spPr>
              <a:solidFill>
                <a:schemeClr val="accent6">
                  <a:lumMod val="60000"/>
                  <a:lumOff val="40000"/>
                </a:schemeClr>
              </a:solidFill>
            </c:spPr>
            <c:extLst>
              <c:ext xmlns:c16="http://schemas.microsoft.com/office/drawing/2014/chart" uri="{C3380CC4-5D6E-409C-BE32-E72D297353CC}">
                <c16:uniqueId val="{00000001-7991-455B-97BC-C850ECCC4A3F}"/>
              </c:ext>
            </c:extLst>
          </c:dPt>
          <c:dPt>
            <c:idx val="3"/>
            <c:bubble3D val="0"/>
            <c:spPr>
              <a:solidFill>
                <a:schemeClr val="accent5">
                  <a:lumMod val="60000"/>
                  <a:lumOff val="40000"/>
                </a:schemeClr>
              </a:solidFill>
            </c:spPr>
            <c:extLst>
              <c:ext xmlns:c16="http://schemas.microsoft.com/office/drawing/2014/chart" uri="{C3380CC4-5D6E-409C-BE32-E72D297353CC}">
                <c16:uniqueId val="{00000003-7991-455B-97BC-C850ECCC4A3F}"/>
              </c:ext>
            </c:extLst>
          </c:dPt>
          <c:dPt>
            <c:idx val="6"/>
            <c:bubble3D val="0"/>
            <c:spPr>
              <a:solidFill>
                <a:schemeClr val="tx2">
                  <a:lumMod val="40000"/>
                  <a:lumOff val="60000"/>
                </a:schemeClr>
              </a:solidFill>
            </c:spPr>
            <c:extLst>
              <c:ext xmlns:c16="http://schemas.microsoft.com/office/drawing/2014/chart" uri="{C3380CC4-5D6E-409C-BE32-E72D297353CC}">
                <c16:uniqueId val="{00000005-7991-455B-97BC-C850ECCC4A3F}"/>
              </c:ext>
            </c:extLst>
          </c:dPt>
          <c:dPt>
            <c:idx val="7"/>
            <c:bubble3D val="0"/>
            <c:spPr>
              <a:solidFill>
                <a:schemeClr val="accent4">
                  <a:lumMod val="40000"/>
                  <a:lumOff val="60000"/>
                </a:schemeClr>
              </a:solidFill>
            </c:spPr>
            <c:extLst>
              <c:ext xmlns:c16="http://schemas.microsoft.com/office/drawing/2014/chart" uri="{C3380CC4-5D6E-409C-BE32-E72D297353CC}">
                <c16:uniqueId val="{00000007-7991-455B-97BC-C850ECCC4A3F}"/>
              </c:ext>
            </c:extLst>
          </c:dPt>
          <c:dPt>
            <c:idx val="8"/>
            <c:bubble3D val="0"/>
            <c:spPr>
              <a:solidFill>
                <a:schemeClr val="accent2">
                  <a:lumMod val="60000"/>
                  <a:lumOff val="40000"/>
                </a:schemeClr>
              </a:solidFill>
            </c:spPr>
            <c:extLst>
              <c:ext xmlns:c16="http://schemas.microsoft.com/office/drawing/2014/chart" uri="{C3380CC4-5D6E-409C-BE32-E72D297353CC}">
                <c16:uniqueId val="{00000009-7991-455B-97BC-C850ECCC4A3F}"/>
              </c:ext>
            </c:extLst>
          </c:dPt>
          <c:dLbls>
            <c:dLbl>
              <c:idx val="0"/>
              <c:layout>
                <c:manualLayout>
                  <c:x val="0.28057310068343166"/>
                  <c:y val="0.12528916279831209"/>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1284604564444083"/>
                      <c:h val="0.14656015517521512"/>
                    </c:manualLayout>
                  </c15:layout>
                </c:ext>
                <c:ext xmlns:c16="http://schemas.microsoft.com/office/drawing/2014/chart" uri="{C3380CC4-5D6E-409C-BE32-E72D297353CC}">
                  <c16:uniqueId val="{0000000A-7991-455B-97BC-C850ECCC4A3F}"/>
                </c:ext>
              </c:extLst>
            </c:dLbl>
            <c:dLbl>
              <c:idx val="1"/>
              <c:layout>
                <c:manualLayout>
                  <c:x val="-0.1167543170050694"/>
                  <c:y val="0.20854850890117604"/>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2240926985159684"/>
                      <c:h val="0.14111334674714957"/>
                    </c:manualLayout>
                  </c15:layout>
                </c:ext>
                <c:ext xmlns:c16="http://schemas.microsoft.com/office/drawing/2014/chart" uri="{C3380CC4-5D6E-409C-BE32-E72D297353CC}">
                  <c16:uniqueId val="{00000001-7991-455B-97BC-C850ECCC4A3F}"/>
                </c:ext>
              </c:extLst>
            </c:dLbl>
            <c:dLbl>
              <c:idx val="2"/>
              <c:layout>
                <c:manualLayout>
                  <c:x val="0.14694601823488485"/>
                  <c:y val="0.13783050378204029"/>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2623455953445922"/>
                      <c:h val="0.14114048179010236"/>
                    </c:manualLayout>
                  </c15:layout>
                </c:ext>
                <c:ext xmlns:c16="http://schemas.microsoft.com/office/drawing/2014/chart" uri="{C3380CC4-5D6E-409C-BE32-E72D297353CC}">
                  <c16:uniqueId val="{0000000B-7991-455B-97BC-C850ECCC4A3F}"/>
                </c:ext>
              </c:extLst>
            </c:dLbl>
            <c:dLbl>
              <c:idx val="3"/>
              <c:layout>
                <c:manualLayout>
                  <c:x val="-5.1694121403248784E-3"/>
                  <c:y val="0.1270145771607125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0137017659585362"/>
                      <c:h val="0.17579958374867505"/>
                    </c:manualLayout>
                  </c15:layout>
                </c:ext>
                <c:ext xmlns:c16="http://schemas.microsoft.com/office/drawing/2014/chart" uri="{C3380CC4-5D6E-409C-BE32-E72D297353CC}">
                  <c16:uniqueId val="{00000003-7991-455B-97BC-C850ECCC4A3F}"/>
                </c:ext>
              </c:extLst>
            </c:dLbl>
            <c:dLbl>
              <c:idx val="4"/>
              <c:layout>
                <c:manualLayout>
                  <c:x val="0.14901205116852057"/>
                  <c:y val="8.5560079637932593E-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3579778374161525"/>
                      <c:h val="0.13574782025486251"/>
                    </c:manualLayout>
                  </c15:layout>
                </c:ext>
                <c:ext xmlns:c16="http://schemas.microsoft.com/office/drawing/2014/chart" uri="{C3380CC4-5D6E-409C-BE32-E72D297353CC}">
                  <c16:uniqueId val="{0000000C-7991-455B-97BC-C850ECCC4A3F}"/>
                </c:ext>
              </c:extLst>
            </c:dLbl>
            <c:dLbl>
              <c:idx val="5"/>
              <c:layout>
                <c:manualLayout>
                  <c:x val="0"/>
                  <c:y val="-3.4513353353379447E-3"/>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9.1806952388697627E-2"/>
                      <c:h val="0.17062374245472836"/>
                    </c:manualLayout>
                  </c15:layout>
                </c:ext>
                <c:ext xmlns:c16="http://schemas.microsoft.com/office/drawing/2014/chart" uri="{C3380CC4-5D6E-409C-BE32-E72D297353CC}">
                  <c16:uniqueId val="{0000000D-7991-455B-97BC-C850ECCC4A3F}"/>
                </c:ext>
              </c:extLst>
            </c:dLbl>
            <c:dLbl>
              <c:idx val="6"/>
              <c:layout>
                <c:manualLayout>
                  <c:x val="-3.3567218171029672E-2"/>
                  <c:y val="7.7597025723897192E-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7.0767859132954414E-2"/>
                      <c:h val="0.13735747820254859"/>
                    </c:manualLayout>
                  </c15:layout>
                </c:ext>
                <c:ext xmlns:c16="http://schemas.microsoft.com/office/drawing/2014/chart" uri="{C3380CC4-5D6E-409C-BE32-E72D297353CC}">
                  <c16:uniqueId val="{00000005-7991-455B-97BC-C850ECCC4A3F}"/>
                </c:ext>
              </c:extLst>
            </c:dLbl>
            <c:dLbl>
              <c:idx val="7"/>
              <c:layout>
                <c:manualLayout>
                  <c:x val="9.0765389260875726E-2"/>
                  <c:y val="3.8129776031517189E-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180484396131337"/>
                      <c:h val="0.15184439973172364"/>
                    </c:manualLayout>
                  </c15:layout>
                </c:ext>
                <c:ext xmlns:c16="http://schemas.microsoft.com/office/drawing/2014/chart" uri="{C3380CC4-5D6E-409C-BE32-E72D297353CC}">
                  <c16:uniqueId val="{00000007-7991-455B-97BC-C850ECCC4A3F}"/>
                </c:ext>
              </c:extLst>
            </c:dLbl>
            <c:dLbl>
              <c:idx val="8"/>
              <c:layout>
                <c:manualLayout>
                  <c:x val="-0.20915283387700639"/>
                  <c:y val="-2.2636607043837829E-3"/>
                </c:manualLayout>
              </c:layout>
              <c:tx>
                <c:rich>
                  <a:bodyPr wrap="square" lIns="38100" tIns="19050" rIns="38100" bIns="19050" anchor="ctr">
                    <a:noAutofit/>
                  </a:bodyPr>
                  <a:lstStyle/>
                  <a:p>
                    <a:pPr>
                      <a:defRPr/>
                    </a:pPr>
                    <a:r>
                      <a:rPr lang="ja-JP" altLang="en-US" baseline="0"/>
                      <a:t>生活習慣病を</a:t>
                    </a:r>
                  </a:p>
                  <a:p>
                    <a:pPr>
                      <a:defRPr/>
                    </a:pPr>
                    <a:r>
                      <a:rPr lang="ja-JP" altLang="en-US" baseline="0"/>
                      <a:t>起因とする疾病
</a:t>
                    </a:r>
                    <a:fld id="{A2D8E8C3-3AF8-4259-8097-BDA07DCDAD25}" type="VALUE">
                      <a:rPr lang="en-US" altLang="ja-JP" baseline="0"/>
                      <a:pPr>
                        <a:defRPr/>
                      </a:pPr>
                      <a:t>[値]</a:t>
                    </a:fld>
                    <a:r>
                      <a:rPr lang="en-US" altLang="ja-JP" baseline="0"/>
                      <a:t>
</a:t>
                    </a:r>
                    <a:fld id="{32C770E4-D9CC-4A5D-8B77-F419B7F70B1C}" type="PERCENTAGE">
                      <a:rPr lang="en-US" altLang="ja-JP" baseline="0"/>
                      <a:pPr>
                        <a:defRPr/>
                      </a:pPr>
                      <a:t>[パーセンテージ]</a:t>
                    </a:fld>
                    <a:endParaRPr lang="en-US" altLang="ja-JP" baseline="0"/>
                  </a:p>
                </c:rich>
              </c:tx>
              <c:numFmt formatCode="0.0%" sourceLinked="0"/>
              <c:spPr>
                <a:noFill/>
                <a:ln>
                  <a:noFill/>
                </a:ln>
                <a:effectLst/>
              </c:sp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6222089692500927"/>
                      <c:h val="0.15989268947015425"/>
                    </c:manualLayout>
                  </c15:layout>
                  <c15:dlblFieldTable/>
                  <c15:showDataLabelsRange val="0"/>
                </c:ext>
                <c:ext xmlns:c16="http://schemas.microsoft.com/office/drawing/2014/chart" uri="{C3380CC4-5D6E-409C-BE32-E72D297353CC}">
                  <c16:uniqueId val="{00000009-7991-455B-97BC-C850ECCC4A3F}"/>
                </c:ext>
              </c:extLst>
            </c:dLbl>
            <c:numFmt formatCode="0.0%" sourceLinked="0"/>
            <c:spPr>
              <a:noFill/>
              <a:ln>
                <a:noFill/>
              </a:ln>
              <a:effectLst/>
            </c:sp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透析の起因!$C$8:$C$15</c:f>
              <c:strCache>
                <c:ptCount val="8"/>
                <c:pt idx="0">
                  <c:v>糖尿病性腎症　
Ⅰ型糖尿病</c:v>
                </c:pt>
                <c:pt idx="1">
                  <c:v>糖尿病性腎症　
Ⅱ型糖尿病</c:v>
                </c:pt>
                <c:pt idx="2">
                  <c:v>糸球体腎炎　
IgA腎症</c:v>
                </c:pt>
                <c:pt idx="3">
                  <c:v>糸球体腎炎　
その他</c:v>
                </c:pt>
                <c:pt idx="4">
                  <c:v>腎硬化症　
本態性高血圧</c:v>
                </c:pt>
                <c:pt idx="5">
                  <c:v>腎硬化症　
その他</c:v>
                </c:pt>
                <c:pt idx="6">
                  <c:v>痛風腎</c:v>
                </c:pt>
                <c:pt idx="7">
                  <c:v>起因が特定
できない患者</c:v>
                </c:pt>
              </c:strCache>
            </c:strRef>
          </c:cat>
          <c:val>
            <c:numRef>
              <c:f>透析の起因!$D$8:$D$15</c:f>
              <c:numCache>
                <c:formatCode>General</c:formatCode>
                <c:ptCount val="8"/>
                <c:pt idx="0">
                  <c:v>63</c:v>
                </c:pt>
                <c:pt idx="1">
                  <c:v>7901</c:v>
                </c:pt>
                <c:pt idx="2">
                  <c:v>36</c:v>
                </c:pt>
                <c:pt idx="3">
                  <c:v>602</c:v>
                </c:pt>
                <c:pt idx="4">
                  <c:v>722</c:v>
                </c:pt>
                <c:pt idx="5">
                  <c:v>20</c:v>
                </c:pt>
                <c:pt idx="6">
                  <c:v>14</c:v>
                </c:pt>
                <c:pt idx="7">
                  <c:v>2783</c:v>
                </c:pt>
              </c:numCache>
            </c:numRef>
          </c:val>
          <c:extLst>
            <c:ext xmlns:c16="http://schemas.microsoft.com/office/drawing/2014/chart" uri="{C3380CC4-5D6E-409C-BE32-E72D297353CC}">
              <c16:uniqueId val="{0000000E-7991-455B-97BC-C850ECCC4A3F}"/>
            </c:ext>
          </c:extLst>
        </c:ser>
        <c:dLbls>
          <c:showLegendKey val="0"/>
          <c:showVal val="1"/>
          <c:showCatName val="0"/>
          <c:showSerName val="0"/>
          <c:showPercent val="0"/>
          <c:showBubbleSize val="0"/>
          <c:showLeaderLines val="1"/>
        </c:dLbls>
        <c:gapWidth val="100"/>
        <c:splitType val="cust"/>
        <c:custSplit>
          <c:secondPiePt val="1"/>
          <c:secondPiePt val="4"/>
          <c:secondPiePt val="6"/>
        </c:custSplit>
        <c:secondPieSize val="75"/>
        <c:serLines/>
      </c:ofPieChart>
      <c:spPr>
        <a:noFill/>
        <a:ln w="25400">
          <a:noFill/>
        </a:ln>
      </c:spPr>
    </c:plotArea>
    <c:plotVisOnly val="1"/>
    <c:dispBlanksAs val="zero"/>
    <c:showDLblsOverMax val="0"/>
  </c:chart>
  <c:spPr>
    <a:ln>
      <a:solidFill>
        <a:srgbClr val="7F7F7F"/>
      </a:solidFill>
    </a:ln>
  </c:spPr>
  <c:txPr>
    <a:bodyPr/>
    <a:lstStyle/>
    <a:p>
      <a:pPr>
        <a:defRPr sz="800">
          <a:latin typeface="ＭＳ Ｐ明朝" pitchFamily="18" charset="-128"/>
          <a:ea typeface="ＭＳ Ｐ明朝" pitchFamily="18" charset="-128"/>
        </a:defRPr>
      </a:pPr>
      <a:endParaRPr lang="ja-JP"/>
    </a:p>
  </c:txPr>
  <c:printSettings>
    <c:headerFooter/>
    <c:pageMargins b="0.75000000000000255" l="0.70000000000000062" r="0.70000000000000062" t="0.75000000000000255" header="0.30000000000000032" footer="0.30000000000000032"/>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1207729468598"/>
          <c:y val="6.9803492063492067E-2"/>
          <c:w val="0.80318816425120776"/>
          <c:h val="0.91713182910959656"/>
        </c:manualLayout>
      </c:layout>
      <c:barChart>
        <c:barDir val="bar"/>
        <c:grouping val="clustered"/>
        <c:varyColors val="0"/>
        <c:ser>
          <c:idx val="0"/>
          <c:order val="0"/>
          <c:tx>
            <c:strRef>
              <c:f>市区町村別_新規透析患者数!$AD$3</c:f>
              <c:strCache>
                <c:ptCount val="1"/>
                <c:pt idx="0">
                  <c:v>患者割合(被保険者数に占める割合)</c:v>
                </c:pt>
              </c:strCache>
            </c:strRef>
          </c:tx>
          <c:spPr>
            <a:solidFill>
              <a:schemeClr val="accent4">
                <a:lumMod val="60000"/>
                <a:lumOff val="40000"/>
              </a:schemeClr>
            </a:solidFill>
            <a:ln>
              <a:noFill/>
            </a:ln>
          </c:spPr>
          <c:invertIfNegative val="0"/>
          <c:dLbls>
            <c:dLbl>
              <c:idx val="26"/>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7B1-407E-B4B9-F37E0A916AF2}"/>
                </c:ext>
              </c:extLst>
            </c:dLbl>
            <c:dLbl>
              <c:idx val="27"/>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7B1-407E-B4B9-F37E0A916AF2}"/>
                </c:ext>
              </c:extLst>
            </c:dLbl>
            <c:dLbl>
              <c:idx val="28"/>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7B1-407E-B4B9-F37E0A916AF2}"/>
                </c:ext>
              </c:extLst>
            </c:dLbl>
            <c:dLbl>
              <c:idx val="29"/>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7B1-407E-B4B9-F37E0A916AF2}"/>
                </c:ext>
              </c:extLst>
            </c:dLbl>
            <c:dLbl>
              <c:idx val="30"/>
              <c:layout>
                <c:manualLayout>
                  <c:x val="3.067632850241433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7B1-407E-B4B9-F37E0A916AF2}"/>
                </c:ext>
              </c:extLst>
            </c:dLbl>
            <c:dLbl>
              <c:idx val="31"/>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7B1-407E-B4B9-F37E0A916AF2}"/>
                </c:ext>
              </c:extLst>
            </c:dLbl>
            <c:dLbl>
              <c:idx val="32"/>
              <c:layout>
                <c:manualLayout>
                  <c:x val="1.3804347826086957E-2"/>
                  <c:y val="1.5873015880407322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7B1-407E-B4B9-F37E0A916AF2}"/>
                </c:ext>
              </c:extLst>
            </c:dLbl>
            <c:dLbl>
              <c:idx val="33"/>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7B1-407E-B4B9-F37E0A916AF2}"/>
                </c:ext>
              </c:extLst>
            </c:dLbl>
            <c:dLbl>
              <c:idx val="34"/>
              <c:layout>
                <c:manualLayout>
                  <c:x val="2.147342995169070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7B1-407E-B4B9-F37E0A916AF2}"/>
                </c:ext>
              </c:extLst>
            </c:dLbl>
            <c:dLbl>
              <c:idx val="35"/>
              <c:layout>
                <c:manualLayout>
                  <c:x val="2.607487922705302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7B1-407E-B4B9-F37E0A916AF2}"/>
                </c:ext>
              </c:extLst>
            </c:dLbl>
            <c:dLbl>
              <c:idx val="36"/>
              <c:layout>
                <c:manualLayout>
                  <c:x val="3.06763285024154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B1-407E-B4B9-F37E0A916AF2}"/>
                </c:ext>
              </c:extLst>
            </c:dLbl>
            <c:dLbl>
              <c:idx val="37"/>
              <c:layout>
                <c:manualLayout>
                  <c:x val="3.374396135265700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7B1-407E-B4B9-F37E0A916AF2}"/>
                </c:ext>
              </c:extLst>
            </c:dLbl>
            <c:dLbl>
              <c:idx val="38"/>
              <c:layout>
                <c:manualLayout>
                  <c:x val="3.374396135265689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B1-407E-B4B9-F37E0A916AF2}"/>
                </c:ext>
              </c:extLst>
            </c:dLbl>
            <c:dLbl>
              <c:idx val="39"/>
              <c:layout>
                <c:manualLayout>
                  <c:x val="3.374396135265689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B1-407E-B4B9-F37E0A916AF2}"/>
                </c:ext>
              </c:extLst>
            </c:dLbl>
            <c:dLbl>
              <c:idx val="40"/>
              <c:layout>
                <c:manualLayout>
                  <c:x val="3.83454106280193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B1-407E-B4B9-F37E0A916AF2}"/>
                </c:ext>
              </c:extLst>
            </c:dLbl>
            <c:dLbl>
              <c:idx val="41"/>
              <c:layout>
                <c:manualLayout>
                  <c:x val="3.9879227053140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B1-407E-B4B9-F37E0A916AF2}"/>
                </c:ext>
              </c:extLst>
            </c:dLbl>
            <c:dLbl>
              <c:idx val="42"/>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B1-407E-B4B9-F37E0A916AF2}"/>
                </c:ext>
              </c:extLst>
            </c:dLbl>
            <c:dLbl>
              <c:idx val="43"/>
              <c:layout>
                <c:manualLayout>
                  <c:x val="-3.0676328502416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B1-407E-B4B9-F37E0A916AF2}"/>
                </c:ext>
              </c:extLst>
            </c:dLbl>
            <c:dLbl>
              <c:idx val="44"/>
              <c:layout>
                <c:manualLayout>
                  <c:x val="-3.067632850241489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B1-407E-B4B9-F37E0A916AF2}"/>
                </c:ext>
              </c:extLst>
            </c:dLbl>
            <c:dLbl>
              <c:idx val="45"/>
              <c:layout>
                <c:manualLayout>
                  <c:x val="-3.067632850241489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B1-407E-B4B9-F37E0A916AF2}"/>
                </c:ext>
              </c:extLst>
            </c:dLbl>
            <c:dLbl>
              <c:idx val="46"/>
              <c:layout>
                <c:manualLayout>
                  <c:x val="-3.067632850241489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B1-407E-B4B9-F37E0A916AF2}"/>
                </c:ext>
              </c:extLst>
            </c:dLbl>
            <c:numFmt formatCode="0.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市区町村別_新規透析患者数!$AD$5:$AD$78</c:f>
              <c:strCache>
                <c:ptCount val="74"/>
                <c:pt idx="0">
                  <c:v>岬町</c:v>
                </c:pt>
                <c:pt idx="1">
                  <c:v>豊能町</c:v>
                </c:pt>
                <c:pt idx="2">
                  <c:v>大正区</c:v>
                </c:pt>
                <c:pt idx="3">
                  <c:v>旭区</c:v>
                </c:pt>
                <c:pt idx="4">
                  <c:v>東成区</c:v>
                </c:pt>
                <c:pt idx="5">
                  <c:v>都島区</c:v>
                </c:pt>
                <c:pt idx="6">
                  <c:v>中央区</c:v>
                </c:pt>
                <c:pt idx="7">
                  <c:v>東大阪市</c:v>
                </c:pt>
                <c:pt idx="8">
                  <c:v>岸和田市</c:v>
                </c:pt>
                <c:pt idx="9">
                  <c:v>此花区</c:v>
                </c:pt>
                <c:pt idx="10">
                  <c:v>高石市</c:v>
                </c:pt>
                <c:pt idx="11">
                  <c:v>阪南市</c:v>
                </c:pt>
                <c:pt idx="12">
                  <c:v>茨木市</c:v>
                </c:pt>
                <c:pt idx="13">
                  <c:v>柏原市</c:v>
                </c:pt>
                <c:pt idx="14">
                  <c:v>堺市堺区</c:v>
                </c:pt>
                <c:pt idx="15">
                  <c:v>池田市</c:v>
                </c:pt>
                <c:pt idx="16">
                  <c:v>西淀川区</c:v>
                </c:pt>
                <c:pt idx="17">
                  <c:v>大東市</c:v>
                </c:pt>
                <c:pt idx="18">
                  <c:v>福島区</c:v>
                </c:pt>
                <c:pt idx="19">
                  <c:v>大阪狭山市</c:v>
                </c:pt>
                <c:pt idx="20">
                  <c:v>寝屋川市</c:v>
                </c:pt>
                <c:pt idx="21">
                  <c:v>淀川区</c:v>
                </c:pt>
                <c:pt idx="22">
                  <c:v>堺市美原区</c:v>
                </c:pt>
                <c:pt idx="23">
                  <c:v>富田林市</c:v>
                </c:pt>
                <c:pt idx="24">
                  <c:v>住之江区</c:v>
                </c:pt>
                <c:pt idx="25">
                  <c:v>天王寺区</c:v>
                </c:pt>
                <c:pt idx="26">
                  <c:v>大阪市</c:v>
                </c:pt>
                <c:pt idx="27">
                  <c:v>高槻市</c:v>
                </c:pt>
                <c:pt idx="28">
                  <c:v>河南町</c:v>
                </c:pt>
                <c:pt idx="29">
                  <c:v>豊中市</c:v>
                </c:pt>
                <c:pt idx="30">
                  <c:v>東淀川区</c:v>
                </c:pt>
                <c:pt idx="31">
                  <c:v>泉大津市</c:v>
                </c:pt>
                <c:pt idx="32">
                  <c:v>西区</c:v>
                </c:pt>
                <c:pt idx="33">
                  <c:v>和泉市</c:v>
                </c:pt>
                <c:pt idx="34">
                  <c:v>八尾市</c:v>
                </c:pt>
                <c:pt idx="35">
                  <c:v>港区</c:v>
                </c:pt>
                <c:pt idx="36">
                  <c:v>熊取町</c:v>
                </c:pt>
                <c:pt idx="37">
                  <c:v>摂津市</c:v>
                </c:pt>
                <c:pt idx="38">
                  <c:v>堺市南区</c:v>
                </c:pt>
                <c:pt idx="39">
                  <c:v>枚方市</c:v>
                </c:pt>
                <c:pt idx="40">
                  <c:v>堺市</c:v>
                </c:pt>
                <c:pt idx="41">
                  <c:v>門真市</c:v>
                </c:pt>
                <c:pt idx="42">
                  <c:v>生野区</c:v>
                </c:pt>
                <c:pt idx="43">
                  <c:v>平野区</c:v>
                </c:pt>
                <c:pt idx="44">
                  <c:v>貝塚市</c:v>
                </c:pt>
                <c:pt idx="45">
                  <c:v>島本町</c:v>
                </c:pt>
                <c:pt idx="46">
                  <c:v>太子町</c:v>
                </c:pt>
                <c:pt idx="47">
                  <c:v>堺市西区</c:v>
                </c:pt>
                <c:pt idx="48">
                  <c:v>交野市</c:v>
                </c:pt>
                <c:pt idx="49">
                  <c:v>河内長野市</c:v>
                </c:pt>
                <c:pt idx="50">
                  <c:v>羽曳野市</c:v>
                </c:pt>
                <c:pt idx="51">
                  <c:v>四條畷市</c:v>
                </c:pt>
                <c:pt idx="52">
                  <c:v>城東区</c:v>
                </c:pt>
                <c:pt idx="53">
                  <c:v>堺市中区</c:v>
                </c:pt>
                <c:pt idx="54">
                  <c:v>吹田市</c:v>
                </c:pt>
                <c:pt idx="55">
                  <c:v>箕面市</c:v>
                </c:pt>
                <c:pt idx="56">
                  <c:v>阿倍野区</c:v>
                </c:pt>
                <c:pt idx="57">
                  <c:v>松原市</c:v>
                </c:pt>
                <c:pt idx="58">
                  <c:v>東住吉区</c:v>
                </c:pt>
                <c:pt idx="59">
                  <c:v>守口市</c:v>
                </c:pt>
                <c:pt idx="60">
                  <c:v>住吉区</c:v>
                </c:pt>
                <c:pt idx="61">
                  <c:v>堺市北区</c:v>
                </c:pt>
                <c:pt idx="62">
                  <c:v>西成区</c:v>
                </c:pt>
                <c:pt idx="63">
                  <c:v>泉佐野市</c:v>
                </c:pt>
                <c:pt idx="64">
                  <c:v>藤井寺市</c:v>
                </c:pt>
                <c:pt idx="65">
                  <c:v>鶴見区</c:v>
                </c:pt>
                <c:pt idx="66">
                  <c:v>北区</c:v>
                </c:pt>
                <c:pt idx="67">
                  <c:v>忠岡町</c:v>
                </c:pt>
                <c:pt idx="68">
                  <c:v>泉南市</c:v>
                </c:pt>
                <c:pt idx="69">
                  <c:v>堺市東区</c:v>
                </c:pt>
                <c:pt idx="70">
                  <c:v>浪速区</c:v>
                </c:pt>
                <c:pt idx="71">
                  <c:v>能勢町</c:v>
                </c:pt>
                <c:pt idx="72">
                  <c:v>田尻町</c:v>
                </c:pt>
                <c:pt idx="73">
                  <c:v>千早赤阪村</c:v>
                </c:pt>
              </c:strCache>
            </c:strRef>
          </c:cat>
          <c:val>
            <c:numRef>
              <c:f>市区町村別_新規透析患者数!$AE$5:$AE$78</c:f>
              <c:numCache>
                <c:formatCode>0.00%</c:formatCode>
                <c:ptCount val="74"/>
                <c:pt idx="0">
                  <c:v>0.21875</c:v>
                </c:pt>
                <c:pt idx="1">
                  <c:v>0.21052631578947367</c:v>
                </c:pt>
                <c:pt idx="2">
                  <c:v>0.15862068965517243</c:v>
                </c:pt>
                <c:pt idx="3">
                  <c:v>0.15760869565217392</c:v>
                </c:pt>
                <c:pt idx="4">
                  <c:v>0.15315315315315314</c:v>
                </c:pt>
                <c:pt idx="5">
                  <c:v>0.14388489208633093</c:v>
                </c:pt>
                <c:pt idx="6">
                  <c:v>0.14285714285714285</c:v>
                </c:pt>
                <c:pt idx="7">
                  <c:v>0.14285714285714285</c:v>
                </c:pt>
                <c:pt idx="8">
                  <c:v>0.1415929203539823</c:v>
                </c:pt>
                <c:pt idx="9">
                  <c:v>0.14117647058823529</c:v>
                </c:pt>
                <c:pt idx="10">
                  <c:v>0.13846153846153847</c:v>
                </c:pt>
                <c:pt idx="11">
                  <c:v>0.13513513513513514</c:v>
                </c:pt>
                <c:pt idx="12">
                  <c:v>0.13354037267080746</c:v>
                </c:pt>
                <c:pt idx="13">
                  <c:v>0.13207547169811321</c:v>
                </c:pt>
                <c:pt idx="14">
                  <c:v>0.13043478260869565</c:v>
                </c:pt>
                <c:pt idx="15">
                  <c:v>0.12820512820512819</c:v>
                </c:pt>
                <c:pt idx="16">
                  <c:v>0.12781954887218044</c:v>
                </c:pt>
                <c:pt idx="17">
                  <c:v>0.12442396313364056</c:v>
                </c:pt>
                <c:pt idx="18">
                  <c:v>0.12359550561797752</c:v>
                </c:pt>
                <c:pt idx="19">
                  <c:v>0.12222222222222222</c:v>
                </c:pt>
                <c:pt idx="20">
                  <c:v>0.12039312039312039</c:v>
                </c:pt>
                <c:pt idx="21">
                  <c:v>0.11983471074380166</c:v>
                </c:pt>
                <c:pt idx="22">
                  <c:v>0.11940298507462686</c:v>
                </c:pt>
                <c:pt idx="23">
                  <c:v>0.11764705882352941</c:v>
                </c:pt>
                <c:pt idx="24">
                  <c:v>0.1164021164021164</c:v>
                </c:pt>
                <c:pt idx="25">
                  <c:v>0.11627906976744186</c:v>
                </c:pt>
                <c:pt idx="26">
                  <c:v>0.11600992008817856</c:v>
                </c:pt>
                <c:pt idx="27">
                  <c:v>0.11538461538461539</c:v>
                </c:pt>
                <c:pt idx="28">
                  <c:v>0.11538461538461539</c:v>
                </c:pt>
                <c:pt idx="29">
                  <c:v>0.11466165413533834</c:v>
                </c:pt>
                <c:pt idx="30">
                  <c:v>0.11440677966101695</c:v>
                </c:pt>
                <c:pt idx="31">
                  <c:v>0.11235955056179775</c:v>
                </c:pt>
                <c:pt idx="32">
                  <c:v>0.1111111111111111</c:v>
                </c:pt>
                <c:pt idx="33">
                  <c:v>0.11020408163265306</c:v>
                </c:pt>
                <c:pt idx="34">
                  <c:v>0.10810810810810811</c:v>
                </c:pt>
                <c:pt idx="35">
                  <c:v>0.10687022900763359</c:v>
                </c:pt>
                <c:pt idx="36">
                  <c:v>0.10526315789473684</c:v>
                </c:pt>
                <c:pt idx="37">
                  <c:v>0.1044776119402985</c:v>
                </c:pt>
                <c:pt idx="38">
                  <c:v>0.10434782608695652</c:v>
                </c:pt>
                <c:pt idx="39">
                  <c:v>0.10416666666666667</c:v>
                </c:pt>
                <c:pt idx="40">
                  <c:v>0.10260586319218241</c:v>
                </c:pt>
                <c:pt idx="41">
                  <c:v>0.10196078431372549</c:v>
                </c:pt>
                <c:pt idx="42">
                  <c:v>0.10091743119266056</c:v>
                </c:pt>
                <c:pt idx="43">
                  <c:v>0.10062893081761007</c:v>
                </c:pt>
                <c:pt idx="44">
                  <c:v>0.1</c:v>
                </c:pt>
                <c:pt idx="45">
                  <c:v>0.1</c:v>
                </c:pt>
                <c:pt idx="46">
                  <c:v>0.1</c:v>
                </c:pt>
                <c:pt idx="47">
                  <c:v>9.9378881987577633E-2</c:v>
                </c:pt>
                <c:pt idx="48">
                  <c:v>9.9173553719008267E-2</c:v>
                </c:pt>
                <c:pt idx="49">
                  <c:v>9.8901098901098897E-2</c:v>
                </c:pt>
                <c:pt idx="50">
                  <c:v>9.815950920245399E-2</c:v>
                </c:pt>
                <c:pt idx="51">
                  <c:v>9.7826086956521743E-2</c:v>
                </c:pt>
                <c:pt idx="52">
                  <c:v>9.7744360902255634E-2</c:v>
                </c:pt>
                <c:pt idx="53">
                  <c:v>9.7435897435897437E-2</c:v>
                </c:pt>
                <c:pt idx="54">
                  <c:v>9.6916299559471369E-2</c:v>
                </c:pt>
                <c:pt idx="55">
                  <c:v>9.5238095238095233E-2</c:v>
                </c:pt>
                <c:pt idx="56">
                  <c:v>9.420289855072464E-2</c:v>
                </c:pt>
                <c:pt idx="57">
                  <c:v>9.375E-2</c:v>
                </c:pt>
                <c:pt idx="58">
                  <c:v>9.0497737556561084E-2</c:v>
                </c:pt>
                <c:pt idx="59">
                  <c:v>8.7999999999999995E-2</c:v>
                </c:pt>
                <c:pt idx="60">
                  <c:v>8.5000000000000006E-2</c:v>
                </c:pt>
                <c:pt idx="61">
                  <c:v>8.461538461538462E-2</c:v>
                </c:pt>
                <c:pt idx="62">
                  <c:v>8.4507042253521125E-2</c:v>
                </c:pt>
                <c:pt idx="63">
                  <c:v>8.3333333333333329E-2</c:v>
                </c:pt>
                <c:pt idx="64">
                  <c:v>7.8431372549019607E-2</c:v>
                </c:pt>
                <c:pt idx="65">
                  <c:v>7.586206896551724E-2</c:v>
                </c:pt>
                <c:pt idx="66">
                  <c:v>7.4324324324324328E-2</c:v>
                </c:pt>
                <c:pt idx="67">
                  <c:v>6.8965517241379309E-2</c:v>
                </c:pt>
                <c:pt idx="68">
                  <c:v>6.8627450980392163E-2</c:v>
                </c:pt>
                <c:pt idx="69">
                  <c:v>6.5789473684210523E-2</c:v>
                </c:pt>
                <c:pt idx="70">
                  <c:v>5.9701492537313432E-2</c:v>
                </c:pt>
                <c:pt idx="71">
                  <c:v>3.7037037037037035E-2</c:v>
                </c:pt>
                <c:pt idx="72">
                  <c:v>0</c:v>
                </c:pt>
                <c:pt idx="73">
                  <c:v>0</c:v>
                </c:pt>
              </c:numCache>
            </c:numRef>
          </c:val>
          <c:extLst>
            <c:ext xmlns:c16="http://schemas.microsoft.com/office/drawing/2014/chart" uri="{C3380CC4-5D6E-409C-BE32-E72D297353CC}">
              <c16:uniqueId val="{00000000-ED8B-456D-8A7D-74B4BCFB7B5E}"/>
            </c:ext>
          </c:extLst>
        </c:ser>
        <c:dLbls>
          <c:dLblPos val="outEnd"/>
          <c:showLegendKey val="0"/>
          <c:showVal val="1"/>
          <c:showCatName val="0"/>
          <c:showSerName val="0"/>
          <c:showPercent val="0"/>
          <c:showBubbleSize val="0"/>
        </c:dLbls>
        <c:gapWidth val="150"/>
        <c:axId val="390901248"/>
        <c:axId val="389533056"/>
      </c:barChart>
      <c:scatterChart>
        <c:scatterStyle val="lineMarker"/>
        <c:varyColors val="0"/>
        <c:ser>
          <c:idx val="1"/>
          <c:order val="1"/>
          <c:tx>
            <c:v>広域連合全体</c:v>
          </c:tx>
          <c:spPr>
            <a:ln w="28575">
              <a:solidFill>
                <a:srgbClr val="BE4B48"/>
              </a:solidFill>
            </a:ln>
          </c:spPr>
          <c:marker>
            <c:symbol val="none"/>
          </c:marker>
          <c:dLbls>
            <c:dLbl>
              <c:idx val="0"/>
              <c:layout>
                <c:manualLayout>
                  <c:x val="1.3804347826086957E-2"/>
                  <c:y val="-0.8970634920634921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D8B-456D-8A7D-74B4BCFB7B5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市区町村別_新規透析患者数!$AG$5:$AG$78</c:f>
              <c:numCache>
                <c:formatCode>0.00%</c:formatCode>
                <c:ptCount val="74"/>
                <c:pt idx="0">
                  <c:v>0.11605304340663866</c:v>
                </c:pt>
                <c:pt idx="1">
                  <c:v>0.11605304340663866</c:v>
                </c:pt>
                <c:pt idx="2">
                  <c:v>0.11605304340663866</c:v>
                </c:pt>
                <c:pt idx="3">
                  <c:v>0.11605304340663866</c:v>
                </c:pt>
                <c:pt idx="4">
                  <c:v>0.11605304340663866</c:v>
                </c:pt>
                <c:pt idx="5">
                  <c:v>0.11605304340663866</c:v>
                </c:pt>
                <c:pt idx="6">
                  <c:v>0.11605304340663866</c:v>
                </c:pt>
                <c:pt idx="7">
                  <c:v>0.11605304340663866</c:v>
                </c:pt>
                <c:pt idx="8">
                  <c:v>0.11605304340663866</c:v>
                </c:pt>
                <c:pt idx="9">
                  <c:v>0.11605304340663866</c:v>
                </c:pt>
                <c:pt idx="10">
                  <c:v>0.11605304340663866</c:v>
                </c:pt>
                <c:pt idx="11">
                  <c:v>0.11605304340663866</c:v>
                </c:pt>
                <c:pt idx="12">
                  <c:v>0.11605304340663866</c:v>
                </c:pt>
                <c:pt idx="13">
                  <c:v>0.11605304340663866</c:v>
                </c:pt>
                <c:pt idx="14">
                  <c:v>0.11605304340663866</c:v>
                </c:pt>
                <c:pt idx="15">
                  <c:v>0.11605304340663866</c:v>
                </c:pt>
                <c:pt idx="16">
                  <c:v>0.11605304340663866</c:v>
                </c:pt>
                <c:pt idx="17">
                  <c:v>0.11605304340663866</c:v>
                </c:pt>
                <c:pt idx="18">
                  <c:v>0.11605304340663866</c:v>
                </c:pt>
                <c:pt idx="19">
                  <c:v>0.11605304340663866</c:v>
                </c:pt>
                <c:pt idx="20">
                  <c:v>0.11605304340663866</c:v>
                </c:pt>
                <c:pt idx="21">
                  <c:v>0.11605304340663866</c:v>
                </c:pt>
                <c:pt idx="22">
                  <c:v>0.11605304340663866</c:v>
                </c:pt>
                <c:pt idx="23">
                  <c:v>0.11605304340663866</c:v>
                </c:pt>
                <c:pt idx="24">
                  <c:v>0.11605304340663866</c:v>
                </c:pt>
                <c:pt idx="25">
                  <c:v>0.11605304340663866</c:v>
                </c:pt>
                <c:pt idx="26">
                  <c:v>0.11605304340663866</c:v>
                </c:pt>
                <c:pt idx="27">
                  <c:v>0.11605304340663866</c:v>
                </c:pt>
                <c:pt idx="28">
                  <c:v>0.11605304340663866</c:v>
                </c:pt>
                <c:pt idx="29">
                  <c:v>0.11605304340663866</c:v>
                </c:pt>
                <c:pt idx="30">
                  <c:v>0.11605304340663866</c:v>
                </c:pt>
                <c:pt idx="31">
                  <c:v>0.11605304340663866</c:v>
                </c:pt>
                <c:pt idx="32">
                  <c:v>0.11605304340663866</c:v>
                </c:pt>
                <c:pt idx="33">
                  <c:v>0.11605304340663866</c:v>
                </c:pt>
                <c:pt idx="34">
                  <c:v>0.11605304340663866</c:v>
                </c:pt>
                <c:pt idx="35">
                  <c:v>0.11605304340663866</c:v>
                </c:pt>
                <c:pt idx="36">
                  <c:v>0.11605304340663866</c:v>
                </c:pt>
                <c:pt idx="37">
                  <c:v>0.11605304340663866</c:v>
                </c:pt>
                <c:pt idx="38">
                  <c:v>0.11605304340663866</c:v>
                </c:pt>
                <c:pt idx="39">
                  <c:v>0.11605304340663866</c:v>
                </c:pt>
                <c:pt idx="40">
                  <c:v>0.11605304340663866</c:v>
                </c:pt>
                <c:pt idx="41">
                  <c:v>0.11605304340663866</c:v>
                </c:pt>
                <c:pt idx="42">
                  <c:v>0.11605304340663866</c:v>
                </c:pt>
                <c:pt idx="43">
                  <c:v>0.11605304340663866</c:v>
                </c:pt>
                <c:pt idx="44">
                  <c:v>0.11605304340663866</c:v>
                </c:pt>
                <c:pt idx="45">
                  <c:v>0.11605304340663866</c:v>
                </c:pt>
                <c:pt idx="46">
                  <c:v>0.11605304340663866</c:v>
                </c:pt>
                <c:pt idx="47">
                  <c:v>0.11605304340663866</c:v>
                </c:pt>
                <c:pt idx="48">
                  <c:v>0.11605304340663866</c:v>
                </c:pt>
                <c:pt idx="49">
                  <c:v>0.11605304340663866</c:v>
                </c:pt>
                <c:pt idx="50">
                  <c:v>0.11605304340663866</c:v>
                </c:pt>
                <c:pt idx="51">
                  <c:v>0.11605304340663866</c:v>
                </c:pt>
                <c:pt idx="52">
                  <c:v>0.11605304340663866</c:v>
                </c:pt>
                <c:pt idx="53">
                  <c:v>0.11605304340663866</c:v>
                </c:pt>
                <c:pt idx="54">
                  <c:v>0.11605304340663866</c:v>
                </c:pt>
                <c:pt idx="55">
                  <c:v>0.11605304340663866</c:v>
                </c:pt>
                <c:pt idx="56">
                  <c:v>0.11605304340663866</c:v>
                </c:pt>
                <c:pt idx="57">
                  <c:v>0.11605304340663866</c:v>
                </c:pt>
                <c:pt idx="58">
                  <c:v>0.11605304340663866</c:v>
                </c:pt>
                <c:pt idx="59">
                  <c:v>0.11605304340663866</c:v>
                </c:pt>
                <c:pt idx="60">
                  <c:v>0.11605304340663866</c:v>
                </c:pt>
                <c:pt idx="61">
                  <c:v>0.11605304340663866</c:v>
                </c:pt>
                <c:pt idx="62">
                  <c:v>0.11605304340663866</c:v>
                </c:pt>
                <c:pt idx="63">
                  <c:v>0.11605304340663866</c:v>
                </c:pt>
                <c:pt idx="64">
                  <c:v>0.11605304340663866</c:v>
                </c:pt>
                <c:pt idx="65">
                  <c:v>0.11605304340663866</c:v>
                </c:pt>
                <c:pt idx="66">
                  <c:v>0.11605304340663866</c:v>
                </c:pt>
                <c:pt idx="67">
                  <c:v>0.11605304340663866</c:v>
                </c:pt>
                <c:pt idx="68">
                  <c:v>0.11605304340663866</c:v>
                </c:pt>
                <c:pt idx="69">
                  <c:v>0.11605304340663866</c:v>
                </c:pt>
                <c:pt idx="70">
                  <c:v>0.11605304340663866</c:v>
                </c:pt>
                <c:pt idx="71">
                  <c:v>0.11605304340663866</c:v>
                </c:pt>
                <c:pt idx="72">
                  <c:v>0.11605304340663866</c:v>
                </c:pt>
                <c:pt idx="73">
                  <c:v>0.11605304340663866</c:v>
                </c:pt>
              </c:numCache>
            </c:numRef>
          </c:xVal>
          <c:yVal>
            <c:numRef>
              <c:f>市区町村別_新規透析患者数!$AH$5:$AH$78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02-ED8B-456D-8A7D-74B4BCFB7B5E}"/>
            </c:ext>
          </c:extLst>
        </c:ser>
        <c:dLbls>
          <c:showLegendKey val="0"/>
          <c:showVal val="1"/>
          <c:showCatName val="0"/>
          <c:showSerName val="0"/>
          <c:showPercent val="0"/>
          <c:showBubbleSize val="0"/>
        </c:dLbls>
        <c:axId val="389534208"/>
        <c:axId val="389533632"/>
      </c:scatterChart>
      <c:catAx>
        <c:axId val="390901248"/>
        <c:scaling>
          <c:orientation val="maxMin"/>
        </c:scaling>
        <c:delete val="0"/>
        <c:axPos val="l"/>
        <c:numFmt formatCode="General" sourceLinked="0"/>
        <c:majorTickMark val="none"/>
        <c:minorTickMark val="none"/>
        <c:tickLblPos val="nextTo"/>
        <c:spPr>
          <a:ln>
            <a:solidFill>
              <a:srgbClr val="7F7F7F"/>
            </a:solidFill>
          </a:ln>
        </c:spPr>
        <c:crossAx val="389533056"/>
        <c:crosses val="autoZero"/>
        <c:auto val="1"/>
        <c:lblAlgn val="ctr"/>
        <c:lblOffset val="100"/>
        <c:noMultiLvlLbl val="0"/>
      </c:catAx>
      <c:valAx>
        <c:axId val="389533056"/>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2351557971014486"/>
              <c:y val="3.683714285714286E-2"/>
            </c:manualLayout>
          </c:layout>
          <c:overlay val="0"/>
        </c:title>
        <c:numFmt formatCode="0.00%" sourceLinked="0"/>
        <c:majorTickMark val="out"/>
        <c:minorTickMark val="none"/>
        <c:tickLblPos val="nextTo"/>
        <c:spPr>
          <a:ln>
            <a:solidFill>
              <a:srgbClr val="7F7F7F"/>
            </a:solidFill>
          </a:ln>
        </c:spPr>
        <c:crossAx val="390901248"/>
        <c:crosses val="autoZero"/>
        <c:crossBetween val="between"/>
      </c:valAx>
      <c:valAx>
        <c:axId val="389533632"/>
        <c:scaling>
          <c:orientation val="minMax"/>
          <c:max val="50"/>
          <c:min val="0"/>
        </c:scaling>
        <c:delete val="1"/>
        <c:axPos val="r"/>
        <c:numFmt formatCode="General" sourceLinked="1"/>
        <c:majorTickMark val="out"/>
        <c:minorTickMark val="none"/>
        <c:tickLblPos val="nextTo"/>
        <c:crossAx val="389534208"/>
        <c:crosses val="max"/>
        <c:crossBetween val="midCat"/>
      </c:valAx>
      <c:valAx>
        <c:axId val="389534208"/>
        <c:scaling>
          <c:orientation val="minMax"/>
        </c:scaling>
        <c:delete val="1"/>
        <c:axPos val="b"/>
        <c:numFmt formatCode="0.00%" sourceLinked="1"/>
        <c:majorTickMark val="out"/>
        <c:minorTickMark val="none"/>
        <c:tickLblPos val="nextTo"/>
        <c:crossAx val="389533632"/>
        <c:crosses val="autoZero"/>
        <c:crossBetween val="midCat"/>
      </c:valAx>
      <c:spPr>
        <a:ln>
          <a:solidFill>
            <a:srgbClr val="7F7F7F"/>
          </a:solidFill>
        </a:ln>
      </c:spPr>
    </c:plotArea>
    <c:legend>
      <c:legendPos val="r"/>
      <c:layout>
        <c:manualLayout>
          <c:xMode val="edge"/>
          <c:yMode val="edge"/>
          <c:x val="0.20801231884057972"/>
          <c:y val="1.1458412698412699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0316989361837"/>
          <c:y val="0.1037037037037037"/>
          <c:w val="0.83713517694346162"/>
          <c:h val="0.69942147856517944"/>
        </c:manualLayout>
      </c:layout>
      <c:barChart>
        <c:barDir val="col"/>
        <c:grouping val="clustered"/>
        <c:varyColors val="0"/>
        <c:ser>
          <c:idx val="3"/>
          <c:order val="0"/>
          <c:tx>
            <c:strRef>
              <c:f>透析患者の生活習慣病!$M$18</c:f>
              <c:strCache>
                <c:ptCount val="1"/>
                <c:pt idx="0">
                  <c:v>割合(透析患者(実人数)に占める割合)</c:v>
                </c:pt>
              </c:strCache>
            </c:strRef>
          </c:tx>
          <c:spPr>
            <a:solidFill>
              <a:srgbClr val="FFC000"/>
            </a:solidFill>
          </c:spPr>
          <c:invertIfNegative val="0"/>
          <c:dLbls>
            <c:dLbl>
              <c:idx val="0"/>
              <c:layout>
                <c:manualLayout>
                  <c:x val="0"/>
                  <c:y val="1.13378684807256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88-4C4F-9B90-02CD6669E830}"/>
                </c:ext>
              </c:extLst>
            </c:dLbl>
            <c:dLbl>
              <c:idx val="1"/>
              <c:layout>
                <c:manualLayout>
                  <c:x val="0"/>
                  <c:y val="1.13378684807256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88-4C4F-9B90-02CD6669E830}"/>
                </c:ext>
              </c:extLst>
            </c:dLbl>
            <c:dLbl>
              <c:idx val="2"/>
              <c:layout>
                <c:manualLayout>
                  <c:x val="0"/>
                  <c:y val="1.13378684807256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88-4C4F-9B90-02CD6669E830}"/>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透析患者の生活習慣病!$B$6:$B$8</c:f>
              <c:strCache>
                <c:ptCount val="3"/>
                <c:pt idx="0">
                  <c:v>糖尿病</c:v>
                </c:pt>
                <c:pt idx="1">
                  <c:v>脂質異常症</c:v>
                </c:pt>
                <c:pt idx="2">
                  <c:v>高血圧性疾患</c:v>
                </c:pt>
              </c:strCache>
            </c:strRef>
          </c:cat>
          <c:val>
            <c:numRef>
              <c:f>透析患者の生活習慣病!$D$6:$D$8</c:f>
              <c:numCache>
                <c:formatCode>0.0%</c:formatCode>
                <c:ptCount val="3"/>
                <c:pt idx="0">
                  <c:v>0.72852318589901988</c:v>
                </c:pt>
                <c:pt idx="1">
                  <c:v>0.64574581994893332</c:v>
                </c:pt>
                <c:pt idx="2">
                  <c:v>0.96137056255662634</c:v>
                </c:pt>
              </c:numCache>
            </c:numRef>
          </c:val>
          <c:extLst>
            <c:ext xmlns:c16="http://schemas.microsoft.com/office/drawing/2014/chart" uri="{C3380CC4-5D6E-409C-BE32-E72D297353CC}">
              <c16:uniqueId val="{00000002-65E7-425D-8B53-0FF1902E668D}"/>
            </c:ext>
          </c:extLst>
        </c:ser>
        <c:dLbls>
          <c:showLegendKey val="0"/>
          <c:showVal val="0"/>
          <c:showCatName val="0"/>
          <c:showSerName val="0"/>
          <c:showPercent val="0"/>
          <c:showBubbleSize val="0"/>
        </c:dLbls>
        <c:gapWidth val="150"/>
        <c:axId val="452350464"/>
        <c:axId val="391406144"/>
      </c:barChart>
      <c:catAx>
        <c:axId val="452350464"/>
        <c:scaling>
          <c:orientation val="minMax"/>
        </c:scaling>
        <c:delete val="0"/>
        <c:axPos val="b"/>
        <c:numFmt formatCode="General" sourceLinked="0"/>
        <c:majorTickMark val="out"/>
        <c:minorTickMark val="none"/>
        <c:tickLblPos val="nextTo"/>
        <c:spPr>
          <a:ln>
            <a:solidFill>
              <a:srgbClr val="7F7F7F"/>
            </a:solidFill>
          </a:ln>
        </c:spPr>
        <c:txPr>
          <a:bodyPr rot="0" vert="eaVert"/>
          <a:lstStyle/>
          <a:p>
            <a:pPr>
              <a:defRPr/>
            </a:pPr>
            <a:endParaRPr lang="ja-JP"/>
          </a:p>
        </c:txPr>
        <c:crossAx val="391406144"/>
        <c:crosses val="autoZero"/>
        <c:auto val="1"/>
        <c:lblAlgn val="ctr"/>
        <c:lblOffset val="100"/>
        <c:noMultiLvlLbl val="0"/>
      </c:catAx>
      <c:valAx>
        <c:axId val="391406144"/>
        <c:scaling>
          <c:orientation val="minMax"/>
          <c:max val="1"/>
        </c:scaling>
        <c:delete val="0"/>
        <c:axPos val="l"/>
        <c:majorGridlines>
          <c:spPr>
            <a:ln>
              <a:solidFill>
                <a:srgbClr val="D9D9D9"/>
              </a:solidFill>
            </a:ln>
          </c:spPr>
        </c:majorGridlines>
        <c:title>
          <c:tx>
            <c:rich>
              <a:bodyPr rot="0" vert="horz"/>
              <a:lstStyle/>
              <a:p>
                <a:pPr>
                  <a:defRPr/>
                </a:pPr>
                <a:r>
                  <a:rPr lang="en-US" altLang="ja-JP"/>
                  <a:t>(%)</a:t>
                </a:r>
                <a:endParaRPr lang="ja-JP"/>
              </a:p>
            </c:rich>
          </c:tx>
          <c:layout>
            <c:manualLayout>
              <c:xMode val="edge"/>
              <c:yMode val="edge"/>
              <c:x val="5.0967335694608422E-2"/>
              <c:y val="2.517370224555264E-2"/>
            </c:manualLayout>
          </c:layout>
          <c:overlay val="0"/>
        </c:title>
        <c:numFmt formatCode="0.0%" sourceLinked="1"/>
        <c:majorTickMark val="out"/>
        <c:minorTickMark val="none"/>
        <c:tickLblPos val="nextTo"/>
        <c:spPr>
          <a:ln>
            <a:solidFill>
              <a:srgbClr val="7F7F7F"/>
            </a:solidFill>
          </a:ln>
        </c:spPr>
        <c:crossAx val="452350464"/>
        <c:crosses val="autoZero"/>
        <c:crossBetween val="between"/>
      </c:valAx>
    </c:plotArea>
    <c:legend>
      <c:legendPos val="t"/>
      <c:overlay val="0"/>
      <c:spPr>
        <a:ln>
          <a:solidFill>
            <a:srgbClr val="7F7F7F"/>
          </a:solidFill>
        </a:ln>
      </c:sp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7004405286343"/>
          <c:y val="7.8162778672273808E-2"/>
          <c:w val="0.78222148800783164"/>
          <c:h val="0.91713182910959656"/>
        </c:manualLayout>
      </c:layout>
      <c:barChart>
        <c:barDir val="bar"/>
        <c:grouping val="clustered"/>
        <c:varyColors val="0"/>
        <c:ser>
          <c:idx val="0"/>
          <c:order val="0"/>
          <c:tx>
            <c:strRef>
              <c:f>市区町村別_重症化予防対象者分析!$S$3</c:f>
              <c:strCache>
                <c:ptCount val="1"/>
                <c:pt idx="0">
                  <c:v>指導対象者割合(被保険者数に占める割合)</c:v>
                </c:pt>
              </c:strCache>
            </c:strRef>
          </c:tx>
          <c:spPr>
            <a:solidFill>
              <a:schemeClr val="accent4">
                <a:lumMod val="60000"/>
                <a:lumOff val="40000"/>
              </a:schemeClr>
            </a:solidFill>
            <a:ln>
              <a:noFill/>
            </a:ln>
          </c:spPr>
          <c:invertIfNegative val="0"/>
          <c:dLbls>
            <c:dLbl>
              <c:idx val="35"/>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ED7-450E-99FF-EB82AE0E465B}"/>
                </c:ext>
              </c:extLst>
            </c:dLbl>
            <c:dLbl>
              <c:idx val="36"/>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ED7-450E-99FF-EB82AE0E465B}"/>
                </c:ext>
              </c:extLst>
            </c:dLbl>
            <c:dLbl>
              <c:idx val="37"/>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ED7-450E-99FF-EB82AE0E465B}"/>
                </c:ext>
              </c:extLst>
            </c:dLbl>
            <c:dLbl>
              <c:idx val="38"/>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ED7-450E-99FF-EB82AE0E465B}"/>
                </c:ext>
              </c:extLst>
            </c:dLbl>
            <c:dLbl>
              <c:idx val="39"/>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ED7-450E-99FF-EB82AE0E465B}"/>
                </c:ext>
              </c:extLst>
            </c:dLbl>
            <c:dLbl>
              <c:idx val="40"/>
              <c:layout>
                <c:manualLayout>
                  <c:x val="1.073671497584529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D7-450E-99FF-EB82AE0E465B}"/>
                </c:ext>
              </c:extLst>
            </c:dLbl>
            <c:dLbl>
              <c:idx val="41"/>
              <c:layout>
                <c:manualLayout>
                  <c:x val="1.38043478260868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ED7-450E-99FF-EB82AE0E465B}"/>
                </c:ext>
              </c:extLst>
            </c:dLbl>
            <c:dLbl>
              <c:idx val="42"/>
              <c:layout>
                <c:manualLayout>
                  <c:x val="1.533816425120761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D7-450E-99FF-EB82AE0E465B}"/>
                </c:ext>
              </c:extLst>
            </c:dLbl>
            <c:dLbl>
              <c:idx val="43"/>
              <c:layout>
                <c:manualLayout>
                  <c:x val="2.30072463768114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D7-450E-99FF-EB82AE0E465B}"/>
                </c:ext>
              </c:extLst>
            </c:dLbl>
            <c:dLbl>
              <c:idx val="44"/>
              <c:layout>
                <c:manualLayout>
                  <c:x val="2.30072463768114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ED7-450E-99FF-EB82AE0E465B}"/>
                </c:ext>
              </c:extLst>
            </c:dLbl>
            <c:dLbl>
              <c:idx val="45"/>
              <c:layout>
                <c:manualLayout>
                  <c:x val="2.7608695652173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D7-450E-99FF-EB82AE0E465B}"/>
                </c:ext>
              </c:extLst>
            </c:dLbl>
            <c:dLbl>
              <c:idx val="46"/>
              <c:layout>
                <c:manualLayout>
                  <c:x val="2.914251207729457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D7-450E-99FF-EB82AE0E465B}"/>
                </c:ext>
              </c:extLst>
            </c:dLbl>
            <c:dLbl>
              <c:idx val="47"/>
              <c:layout>
                <c:manualLayout>
                  <c:x val="3.374396135265700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D7-450E-99FF-EB82AE0E465B}"/>
                </c:ext>
              </c:extLst>
            </c:dLbl>
            <c:dLbl>
              <c:idx val="48"/>
              <c:layout>
                <c:manualLayout>
                  <c:x val="3.52777777777776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D7-450E-99FF-EB82AE0E465B}"/>
                </c:ext>
              </c:extLst>
            </c:dLbl>
            <c:dLbl>
              <c:idx val="49"/>
              <c:layout>
                <c:manualLayout>
                  <c:x val="3.52777777777777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D7-450E-99FF-EB82AE0E465B}"/>
                </c:ext>
              </c:extLst>
            </c:dLbl>
            <c:dLbl>
              <c:idx val="50"/>
              <c:layout>
                <c:manualLayout>
                  <c:x val="3.52777777777777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D7-450E-99FF-EB82AE0E465B}"/>
                </c:ext>
              </c:extLst>
            </c:dLbl>
            <c:dLbl>
              <c:idx val="51"/>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D7-450E-99FF-EB82AE0E465B}"/>
                </c:ext>
              </c:extLst>
            </c:dLbl>
            <c:spPr>
              <a:noFill/>
              <a:ln>
                <a:noFill/>
              </a:ln>
              <a:effectLst/>
            </c:spPr>
            <c:txPr>
              <a:bodyPr wrap="square" lIns="38100" tIns="19050" rIns="38100" bIns="19050" anchor="ctr">
                <a:spAutoFit/>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市区町村別_重症化予防対象者分析!$S$5:$S$78</c:f>
              <c:strCache>
                <c:ptCount val="74"/>
                <c:pt idx="0">
                  <c:v>豊能町</c:v>
                </c:pt>
                <c:pt idx="1">
                  <c:v>堺市美原区</c:v>
                </c:pt>
                <c:pt idx="2">
                  <c:v>熊取町</c:v>
                </c:pt>
                <c:pt idx="3">
                  <c:v>富田林市</c:v>
                </c:pt>
                <c:pt idx="4">
                  <c:v>太子町</c:v>
                </c:pt>
                <c:pt idx="5">
                  <c:v>田尻町</c:v>
                </c:pt>
                <c:pt idx="6">
                  <c:v>貝塚市</c:v>
                </c:pt>
                <c:pt idx="7">
                  <c:v>摂津市</c:v>
                </c:pt>
                <c:pt idx="8">
                  <c:v>寝屋川市</c:v>
                </c:pt>
                <c:pt idx="9">
                  <c:v>泉南市</c:v>
                </c:pt>
                <c:pt idx="10">
                  <c:v>河南町</c:v>
                </c:pt>
                <c:pt idx="11">
                  <c:v>泉佐野市</c:v>
                </c:pt>
                <c:pt idx="12">
                  <c:v>河内長野市</c:v>
                </c:pt>
                <c:pt idx="13">
                  <c:v>柏原市</c:v>
                </c:pt>
                <c:pt idx="14">
                  <c:v>阪南市</c:v>
                </c:pt>
                <c:pt idx="15">
                  <c:v>東大阪市</c:v>
                </c:pt>
                <c:pt idx="16">
                  <c:v>大阪狭山市</c:v>
                </c:pt>
                <c:pt idx="17">
                  <c:v>大東市</c:v>
                </c:pt>
                <c:pt idx="18">
                  <c:v>和泉市</c:v>
                </c:pt>
                <c:pt idx="19">
                  <c:v>吹田市</c:v>
                </c:pt>
                <c:pt idx="20">
                  <c:v>此花区</c:v>
                </c:pt>
                <c:pt idx="21">
                  <c:v>藤井寺市</c:v>
                </c:pt>
                <c:pt idx="22">
                  <c:v>大正区</c:v>
                </c:pt>
                <c:pt idx="23">
                  <c:v>高槻市</c:v>
                </c:pt>
                <c:pt idx="24">
                  <c:v>泉大津市</c:v>
                </c:pt>
                <c:pt idx="25">
                  <c:v>西淀川区</c:v>
                </c:pt>
                <c:pt idx="26">
                  <c:v>池田市</c:v>
                </c:pt>
                <c:pt idx="27">
                  <c:v>門真市</c:v>
                </c:pt>
                <c:pt idx="28">
                  <c:v>忠岡町</c:v>
                </c:pt>
                <c:pt idx="29">
                  <c:v>八尾市</c:v>
                </c:pt>
                <c:pt idx="30">
                  <c:v>羽曳野市</c:v>
                </c:pt>
                <c:pt idx="31">
                  <c:v>堺市西区</c:v>
                </c:pt>
                <c:pt idx="32">
                  <c:v>岸和田市</c:v>
                </c:pt>
                <c:pt idx="33">
                  <c:v>堺市中区</c:v>
                </c:pt>
                <c:pt idx="34">
                  <c:v>守口市</c:v>
                </c:pt>
                <c:pt idx="35">
                  <c:v>堺市北区</c:v>
                </c:pt>
                <c:pt idx="36">
                  <c:v>東淀川区</c:v>
                </c:pt>
                <c:pt idx="37">
                  <c:v>堺市</c:v>
                </c:pt>
                <c:pt idx="38">
                  <c:v>箕面市</c:v>
                </c:pt>
                <c:pt idx="39">
                  <c:v>鶴見区</c:v>
                </c:pt>
                <c:pt idx="40">
                  <c:v>能勢町</c:v>
                </c:pt>
                <c:pt idx="41">
                  <c:v>枚方市</c:v>
                </c:pt>
                <c:pt idx="42">
                  <c:v>平野区</c:v>
                </c:pt>
                <c:pt idx="43">
                  <c:v>茨木市</c:v>
                </c:pt>
                <c:pt idx="44">
                  <c:v>堺市東区</c:v>
                </c:pt>
                <c:pt idx="45">
                  <c:v>堺市堺区</c:v>
                </c:pt>
                <c:pt idx="46">
                  <c:v>住之江区</c:v>
                </c:pt>
                <c:pt idx="47">
                  <c:v>交野市</c:v>
                </c:pt>
                <c:pt idx="48">
                  <c:v>四條畷市</c:v>
                </c:pt>
                <c:pt idx="49">
                  <c:v>千早赤阪村</c:v>
                </c:pt>
                <c:pt idx="50">
                  <c:v>松原市</c:v>
                </c:pt>
                <c:pt idx="51">
                  <c:v>堺市南区</c:v>
                </c:pt>
                <c:pt idx="52">
                  <c:v>淀川区</c:v>
                </c:pt>
                <c:pt idx="53">
                  <c:v>高石市</c:v>
                </c:pt>
                <c:pt idx="54">
                  <c:v>大阪市</c:v>
                </c:pt>
                <c:pt idx="55">
                  <c:v>旭区</c:v>
                </c:pt>
                <c:pt idx="56">
                  <c:v>島本町</c:v>
                </c:pt>
                <c:pt idx="57">
                  <c:v>西区</c:v>
                </c:pt>
                <c:pt idx="58">
                  <c:v>豊中市</c:v>
                </c:pt>
                <c:pt idx="59">
                  <c:v>西成区</c:v>
                </c:pt>
                <c:pt idx="60">
                  <c:v>都島区</c:v>
                </c:pt>
                <c:pt idx="61">
                  <c:v>福島区</c:v>
                </c:pt>
                <c:pt idx="62">
                  <c:v>東住吉区</c:v>
                </c:pt>
                <c:pt idx="63">
                  <c:v>港区</c:v>
                </c:pt>
                <c:pt idx="64">
                  <c:v>東成区</c:v>
                </c:pt>
                <c:pt idx="65">
                  <c:v>阿倍野区</c:v>
                </c:pt>
                <c:pt idx="66">
                  <c:v>城東区</c:v>
                </c:pt>
                <c:pt idx="67">
                  <c:v>北区</c:v>
                </c:pt>
                <c:pt idx="68">
                  <c:v>岬町</c:v>
                </c:pt>
                <c:pt idx="69">
                  <c:v>住吉区</c:v>
                </c:pt>
                <c:pt idx="70">
                  <c:v>生野区</c:v>
                </c:pt>
                <c:pt idx="71">
                  <c:v>浪速区</c:v>
                </c:pt>
                <c:pt idx="72">
                  <c:v>中央区</c:v>
                </c:pt>
                <c:pt idx="73">
                  <c:v>天王寺区</c:v>
                </c:pt>
              </c:strCache>
            </c:strRef>
          </c:cat>
          <c:val>
            <c:numRef>
              <c:f>市区町村別_重症化予防対象者分析!$T$5:$T$78</c:f>
              <c:numCache>
                <c:formatCode>0.00%</c:formatCode>
                <c:ptCount val="74"/>
                <c:pt idx="0">
                  <c:v>5.2017937219730942E-2</c:v>
                </c:pt>
                <c:pt idx="1">
                  <c:v>5.027932960893855E-2</c:v>
                </c:pt>
                <c:pt idx="2">
                  <c:v>4.9687010954616591E-2</c:v>
                </c:pt>
                <c:pt idx="3">
                  <c:v>4.9403747870528106E-2</c:v>
                </c:pt>
                <c:pt idx="4">
                  <c:v>4.9367088607594936E-2</c:v>
                </c:pt>
                <c:pt idx="5">
                  <c:v>4.7889610389610392E-2</c:v>
                </c:pt>
                <c:pt idx="6">
                  <c:v>4.6421374729457419E-2</c:v>
                </c:pt>
                <c:pt idx="7">
                  <c:v>4.631828978622328E-2</c:v>
                </c:pt>
                <c:pt idx="8">
                  <c:v>4.6169344930954835E-2</c:v>
                </c:pt>
                <c:pt idx="9">
                  <c:v>4.5966140168353355E-2</c:v>
                </c:pt>
                <c:pt idx="10">
                  <c:v>4.5686900958466455E-2</c:v>
                </c:pt>
                <c:pt idx="11">
                  <c:v>4.5639078051335775E-2</c:v>
                </c:pt>
                <c:pt idx="12">
                  <c:v>4.5425667090216011E-2</c:v>
                </c:pt>
                <c:pt idx="13">
                  <c:v>4.5212548120239171E-2</c:v>
                </c:pt>
                <c:pt idx="14">
                  <c:v>4.49843408939926E-2</c:v>
                </c:pt>
                <c:pt idx="15">
                  <c:v>4.4911428896559573E-2</c:v>
                </c:pt>
                <c:pt idx="16">
                  <c:v>4.4835078016985976E-2</c:v>
                </c:pt>
                <c:pt idx="17">
                  <c:v>4.4749555047037884E-2</c:v>
                </c:pt>
                <c:pt idx="18">
                  <c:v>4.4448489261012011E-2</c:v>
                </c:pt>
                <c:pt idx="19">
                  <c:v>4.3810568659718413E-2</c:v>
                </c:pt>
                <c:pt idx="20">
                  <c:v>4.37720625315179E-2</c:v>
                </c:pt>
                <c:pt idx="21">
                  <c:v>4.3612856232359103E-2</c:v>
                </c:pt>
                <c:pt idx="22">
                  <c:v>4.3450595400418145E-2</c:v>
                </c:pt>
                <c:pt idx="23">
                  <c:v>4.3273546131678817E-2</c:v>
                </c:pt>
                <c:pt idx="24">
                  <c:v>4.2732764747690118E-2</c:v>
                </c:pt>
                <c:pt idx="25">
                  <c:v>4.2695810564663025E-2</c:v>
                </c:pt>
                <c:pt idx="26">
                  <c:v>4.196525826979304E-2</c:v>
                </c:pt>
                <c:pt idx="27">
                  <c:v>4.1862976050255199E-2</c:v>
                </c:pt>
                <c:pt idx="28">
                  <c:v>4.1582830315224681E-2</c:v>
                </c:pt>
                <c:pt idx="29">
                  <c:v>4.1392157753646235E-2</c:v>
                </c:pt>
                <c:pt idx="30">
                  <c:v>4.1274764858915347E-2</c:v>
                </c:pt>
                <c:pt idx="31">
                  <c:v>4.126553883540518E-2</c:v>
                </c:pt>
                <c:pt idx="32">
                  <c:v>4.1118908767421171E-2</c:v>
                </c:pt>
                <c:pt idx="33">
                  <c:v>4.0857230958988591E-2</c:v>
                </c:pt>
                <c:pt idx="34">
                  <c:v>4.0398199016894544E-2</c:v>
                </c:pt>
                <c:pt idx="35">
                  <c:v>3.9771053406843143E-2</c:v>
                </c:pt>
                <c:pt idx="36">
                  <c:v>3.9655247464414747E-2</c:v>
                </c:pt>
                <c:pt idx="37">
                  <c:v>3.9529243937232526E-2</c:v>
                </c:pt>
                <c:pt idx="38">
                  <c:v>3.9434828040525192E-2</c:v>
                </c:pt>
                <c:pt idx="39">
                  <c:v>3.9222192726307406E-2</c:v>
                </c:pt>
                <c:pt idx="40">
                  <c:v>3.888888888888889E-2</c:v>
                </c:pt>
                <c:pt idx="41">
                  <c:v>3.8682074805928016E-2</c:v>
                </c:pt>
                <c:pt idx="42">
                  <c:v>3.8634670811878623E-2</c:v>
                </c:pt>
                <c:pt idx="43">
                  <c:v>3.805156767657368E-2</c:v>
                </c:pt>
                <c:pt idx="44">
                  <c:v>3.7946289488441649E-2</c:v>
                </c:pt>
                <c:pt idx="45">
                  <c:v>3.7640598706934723E-2</c:v>
                </c:pt>
                <c:pt idx="46">
                  <c:v>3.7564448809231522E-2</c:v>
                </c:pt>
                <c:pt idx="47">
                  <c:v>3.715728715728716E-2</c:v>
                </c:pt>
                <c:pt idx="48">
                  <c:v>3.7093111279333839E-2</c:v>
                </c:pt>
                <c:pt idx="49">
                  <c:v>3.7037037037037035E-2</c:v>
                </c:pt>
                <c:pt idx="50">
                  <c:v>3.6975257158743398E-2</c:v>
                </c:pt>
                <c:pt idx="51">
                  <c:v>3.6922663802363052E-2</c:v>
                </c:pt>
                <c:pt idx="52">
                  <c:v>3.6296935692706082E-2</c:v>
                </c:pt>
                <c:pt idx="53">
                  <c:v>3.5992422647863606E-2</c:v>
                </c:pt>
                <c:pt idx="54">
                  <c:v>3.5523766554314072E-2</c:v>
                </c:pt>
                <c:pt idx="55">
                  <c:v>3.5453597497393116E-2</c:v>
                </c:pt>
                <c:pt idx="56">
                  <c:v>3.5449146250927988E-2</c:v>
                </c:pt>
                <c:pt idx="57">
                  <c:v>3.5411855273287142E-2</c:v>
                </c:pt>
                <c:pt idx="58">
                  <c:v>3.5037224035632163E-2</c:v>
                </c:pt>
                <c:pt idx="59">
                  <c:v>3.4786312650859012E-2</c:v>
                </c:pt>
                <c:pt idx="60">
                  <c:v>3.4605020564458945E-2</c:v>
                </c:pt>
                <c:pt idx="61">
                  <c:v>3.438169315747943E-2</c:v>
                </c:pt>
                <c:pt idx="62">
                  <c:v>3.3972000573367099E-2</c:v>
                </c:pt>
                <c:pt idx="63">
                  <c:v>3.3949856144677354E-2</c:v>
                </c:pt>
                <c:pt idx="64">
                  <c:v>3.3433605500644607E-2</c:v>
                </c:pt>
                <c:pt idx="65">
                  <c:v>3.3405954974582423E-2</c:v>
                </c:pt>
                <c:pt idx="66">
                  <c:v>3.3108667376138108E-2</c:v>
                </c:pt>
                <c:pt idx="67">
                  <c:v>3.2493508316373078E-2</c:v>
                </c:pt>
                <c:pt idx="68">
                  <c:v>3.2311062431544357E-2</c:v>
                </c:pt>
                <c:pt idx="69">
                  <c:v>3.2147888827221111E-2</c:v>
                </c:pt>
                <c:pt idx="70">
                  <c:v>3.1914353848495614E-2</c:v>
                </c:pt>
                <c:pt idx="71">
                  <c:v>3.0104480255002657E-2</c:v>
                </c:pt>
                <c:pt idx="72">
                  <c:v>2.996566434294038E-2</c:v>
                </c:pt>
                <c:pt idx="73">
                  <c:v>2.5629546726357023E-2</c:v>
                </c:pt>
              </c:numCache>
            </c:numRef>
          </c:val>
          <c:extLst>
            <c:ext xmlns:c16="http://schemas.microsoft.com/office/drawing/2014/chart" uri="{C3380CC4-5D6E-409C-BE32-E72D297353CC}">
              <c16:uniqueId val="{00000017-5BCD-4C0B-94DC-8EF38F6B2704}"/>
            </c:ext>
          </c:extLst>
        </c:ser>
        <c:dLbls>
          <c:dLblPos val="outEnd"/>
          <c:showLegendKey val="0"/>
          <c:showVal val="1"/>
          <c:showCatName val="0"/>
          <c:showSerName val="0"/>
          <c:showPercent val="0"/>
          <c:showBubbleSize val="0"/>
        </c:dLbls>
        <c:gapWidth val="150"/>
        <c:axId val="457509376"/>
        <c:axId val="457085440"/>
      </c:barChart>
      <c:scatterChart>
        <c:scatterStyle val="lineMarker"/>
        <c:varyColors val="0"/>
        <c:ser>
          <c:idx val="1"/>
          <c:order val="1"/>
          <c:tx>
            <c:v>広域連合全体</c:v>
          </c:tx>
          <c:spPr>
            <a:ln w="28575">
              <a:solidFill>
                <a:srgbClr val="BE4B48"/>
              </a:solidFill>
            </a:ln>
          </c:spPr>
          <c:marker>
            <c:symbol val="none"/>
          </c:marker>
          <c:dLbls>
            <c:dLbl>
              <c:idx val="0"/>
              <c:layout>
                <c:manualLayout>
                  <c:x val="-6.1352657004830917E-3"/>
                  <c:y val="-0.89403968253968258"/>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274D-4520-91D3-6AE77B29E9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市区町村別_重症化予防対象者分析!$X$5:$X$78</c:f>
              <c:numCache>
                <c:formatCode>0.00%</c:formatCode>
                <c:ptCount val="74"/>
                <c:pt idx="0">
                  <c:v>4.0042494016647084E-2</c:v>
                </c:pt>
                <c:pt idx="1">
                  <c:v>4.0042494016647084E-2</c:v>
                </c:pt>
                <c:pt idx="2">
                  <c:v>4.0042494016647084E-2</c:v>
                </c:pt>
                <c:pt idx="3">
                  <c:v>4.0042494016647084E-2</c:v>
                </c:pt>
                <c:pt idx="4">
                  <c:v>4.0042494016647084E-2</c:v>
                </c:pt>
                <c:pt idx="5">
                  <c:v>4.0042494016647084E-2</c:v>
                </c:pt>
                <c:pt idx="6">
                  <c:v>4.0042494016647084E-2</c:v>
                </c:pt>
                <c:pt idx="7">
                  <c:v>4.0042494016647084E-2</c:v>
                </c:pt>
                <c:pt idx="8">
                  <c:v>4.0042494016647084E-2</c:v>
                </c:pt>
                <c:pt idx="9">
                  <c:v>4.0042494016647084E-2</c:v>
                </c:pt>
                <c:pt idx="10">
                  <c:v>4.0042494016647084E-2</c:v>
                </c:pt>
                <c:pt idx="11">
                  <c:v>4.0042494016647084E-2</c:v>
                </c:pt>
                <c:pt idx="12">
                  <c:v>4.0042494016647084E-2</c:v>
                </c:pt>
                <c:pt idx="13">
                  <c:v>4.0042494016647084E-2</c:v>
                </c:pt>
                <c:pt idx="14">
                  <c:v>4.0042494016647084E-2</c:v>
                </c:pt>
                <c:pt idx="15">
                  <c:v>4.0042494016647084E-2</c:v>
                </c:pt>
                <c:pt idx="16">
                  <c:v>4.0042494016647084E-2</c:v>
                </c:pt>
                <c:pt idx="17">
                  <c:v>4.0042494016647084E-2</c:v>
                </c:pt>
                <c:pt idx="18">
                  <c:v>4.0042494016647084E-2</c:v>
                </c:pt>
                <c:pt idx="19">
                  <c:v>4.0042494016647084E-2</c:v>
                </c:pt>
                <c:pt idx="20">
                  <c:v>4.0042494016647084E-2</c:v>
                </c:pt>
                <c:pt idx="21">
                  <c:v>4.0042494016647084E-2</c:v>
                </c:pt>
                <c:pt idx="22">
                  <c:v>4.0042494016647084E-2</c:v>
                </c:pt>
                <c:pt idx="23">
                  <c:v>4.0042494016647084E-2</c:v>
                </c:pt>
                <c:pt idx="24">
                  <c:v>4.0042494016647084E-2</c:v>
                </c:pt>
                <c:pt idx="25">
                  <c:v>4.0042494016647084E-2</c:v>
                </c:pt>
                <c:pt idx="26">
                  <c:v>4.0042494016647084E-2</c:v>
                </c:pt>
                <c:pt idx="27">
                  <c:v>4.0042494016647084E-2</c:v>
                </c:pt>
                <c:pt idx="28">
                  <c:v>4.0042494016647084E-2</c:v>
                </c:pt>
                <c:pt idx="29">
                  <c:v>4.0042494016647084E-2</c:v>
                </c:pt>
                <c:pt idx="30">
                  <c:v>4.0042494016647084E-2</c:v>
                </c:pt>
                <c:pt idx="31">
                  <c:v>4.0042494016647084E-2</c:v>
                </c:pt>
                <c:pt idx="32">
                  <c:v>4.0042494016647084E-2</c:v>
                </c:pt>
                <c:pt idx="33">
                  <c:v>4.0042494016647084E-2</c:v>
                </c:pt>
                <c:pt idx="34">
                  <c:v>4.0042494016647084E-2</c:v>
                </c:pt>
                <c:pt idx="35">
                  <c:v>4.0042494016647084E-2</c:v>
                </c:pt>
                <c:pt idx="36">
                  <c:v>4.0042494016647084E-2</c:v>
                </c:pt>
                <c:pt idx="37">
                  <c:v>4.0042494016647084E-2</c:v>
                </c:pt>
                <c:pt idx="38">
                  <c:v>4.0042494016647084E-2</c:v>
                </c:pt>
                <c:pt idx="39">
                  <c:v>4.0042494016647084E-2</c:v>
                </c:pt>
                <c:pt idx="40">
                  <c:v>4.0042494016647084E-2</c:v>
                </c:pt>
                <c:pt idx="41">
                  <c:v>4.0042494016647084E-2</c:v>
                </c:pt>
                <c:pt idx="42">
                  <c:v>4.0042494016647084E-2</c:v>
                </c:pt>
                <c:pt idx="43">
                  <c:v>4.0042494016647084E-2</c:v>
                </c:pt>
                <c:pt idx="44">
                  <c:v>4.0042494016647084E-2</c:v>
                </c:pt>
                <c:pt idx="45">
                  <c:v>4.0042494016647084E-2</c:v>
                </c:pt>
                <c:pt idx="46">
                  <c:v>4.0042494016647084E-2</c:v>
                </c:pt>
                <c:pt idx="47">
                  <c:v>4.0042494016647084E-2</c:v>
                </c:pt>
                <c:pt idx="48">
                  <c:v>4.0042494016647084E-2</c:v>
                </c:pt>
                <c:pt idx="49">
                  <c:v>4.0042494016647084E-2</c:v>
                </c:pt>
                <c:pt idx="50">
                  <c:v>4.0042494016647084E-2</c:v>
                </c:pt>
                <c:pt idx="51">
                  <c:v>4.0042494016647084E-2</c:v>
                </c:pt>
                <c:pt idx="52">
                  <c:v>4.0042494016647084E-2</c:v>
                </c:pt>
                <c:pt idx="53">
                  <c:v>4.0042494016647084E-2</c:v>
                </c:pt>
                <c:pt idx="54">
                  <c:v>4.0042494016647084E-2</c:v>
                </c:pt>
                <c:pt idx="55">
                  <c:v>4.0042494016647084E-2</c:v>
                </c:pt>
                <c:pt idx="56">
                  <c:v>4.0042494016647084E-2</c:v>
                </c:pt>
                <c:pt idx="57">
                  <c:v>4.0042494016647084E-2</c:v>
                </c:pt>
                <c:pt idx="58">
                  <c:v>4.0042494016647084E-2</c:v>
                </c:pt>
                <c:pt idx="59">
                  <c:v>4.0042494016647084E-2</c:v>
                </c:pt>
                <c:pt idx="60">
                  <c:v>4.0042494016647084E-2</c:v>
                </c:pt>
                <c:pt idx="61">
                  <c:v>4.0042494016647084E-2</c:v>
                </c:pt>
                <c:pt idx="62">
                  <c:v>4.0042494016647084E-2</c:v>
                </c:pt>
                <c:pt idx="63">
                  <c:v>4.0042494016647084E-2</c:v>
                </c:pt>
                <c:pt idx="64">
                  <c:v>4.0042494016647084E-2</c:v>
                </c:pt>
                <c:pt idx="65">
                  <c:v>4.0042494016647084E-2</c:v>
                </c:pt>
                <c:pt idx="66">
                  <c:v>4.0042494016647084E-2</c:v>
                </c:pt>
                <c:pt idx="67">
                  <c:v>4.0042494016647084E-2</c:v>
                </c:pt>
                <c:pt idx="68">
                  <c:v>4.0042494016647084E-2</c:v>
                </c:pt>
                <c:pt idx="69">
                  <c:v>4.0042494016647084E-2</c:v>
                </c:pt>
                <c:pt idx="70">
                  <c:v>4.0042494016647084E-2</c:v>
                </c:pt>
                <c:pt idx="71">
                  <c:v>4.0042494016647084E-2</c:v>
                </c:pt>
                <c:pt idx="72">
                  <c:v>4.0042494016647084E-2</c:v>
                </c:pt>
                <c:pt idx="73">
                  <c:v>4.0042494016647084E-2</c:v>
                </c:pt>
              </c:numCache>
            </c:numRef>
          </c:xVal>
          <c:yVal>
            <c:numRef>
              <c:f>市区町村別_重症化予防対象者分析!$AA$5:$AA$78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18-5BCD-4C0B-94DC-8EF38F6B2704}"/>
            </c:ext>
          </c:extLst>
        </c:ser>
        <c:dLbls>
          <c:showLegendKey val="0"/>
          <c:showVal val="1"/>
          <c:showCatName val="0"/>
          <c:showSerName val="0"/>
          <c:showPercent val="0"/>
          <c:showBubbleSize val="0"/>
        </c:dLbls>
        <c:axId val="457086592"/>
        <c:axId val="457086016"/>
      </c:scatterChart>
      <c:catAx>
        <c:axId val="457509376"/>
        <c:scaling>
          <c:orientation val="maxMin"/>
        </c:scaling>
        <c:delete val="0"/>
        <c:axPos val="l"/>
        <c:numFmt formatCode="General" sourceLinked="0"/>
        <c:majorTickMark val="none"/>
        <c:minorTickMark val="none"/>
        <c:tickLblPos val="nextTo"/>
        <c:spPr>
          <a:ln>
            <a:solidFill>
              <a:srgbClr val="7F7F7F"/>
            </a:solidFill>
          </a:ln>
        </c:spPr>
        <c:crossAx val="457085440"/>
        <c:crosses val="autoZero"/>
        <c:auto val="1"/>
        <c:lblAlgn val="ctr"/>
        <c:lblOffset val="100"/>
        <c:noMultiLvlLbl val="0"/>
      </c:catAx>
      <c:valAx>
        <c:axId val="457085440"/>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8886625061184543"/>
              <c:y val="2.7983940972222222E-2"/>
            </c:manualLayout>
          </c:layout>
          <c:overlay val="0"/>
        </c:title>
        <c:numFmt formatCode="0.00%" sourceLinked="0"/>
        <c:majorTickMark val="out"/>
        <c:minorTickMark val="none"/>
        <c:tickLblPos val="nextTo"/>
        <c:spPr>
          <a:ln>
            <a:solidFill>
              <a:srgbClr val="7F7F7F"/>
            </a:solidFill>
          </a:ln>
        </c:spPr>
        <c:crossAx val="457509376"/>
        <c:crosses val="autoZero"/>
        <c:crossBetween val="between"/>
      </c:valAx>
      <c:valAx>
        <c:axId val="457086016"/>
        <c:scaling>
          <c:orientation val="minMax"/>
          <c:max val="50"/>
          <c:min val="0"/>
        </c:scaling>
        <c:delete val="1"/>
        <c:axPos val="r"/>
        <c:numFmt formatCode="General" sourceLinked="1"/>
        <c:majorTickMark val="out"/>
        <c:minorTickMark val="none"/>
        <c:tickLblPos val="nextTo"/>
        <c:crossAx val="457086592"/>
        <c:crosses val="max"/>
        <c:crossBetween val="midCat"/>
      </c:valAx>
      <c:valAx>
        <c:axId val="457086592"/>
        <c:scaling>
          <c:orientation val="minMax"/>
        </c:scaling>
        <c:delete val="1"/>
        <c:axPos val="b"/>
        <c:numFmt formatCode="0.00%" sourceLinked="1"/>
        <c:majorTickMark val="out"/>
        <c:minorTickMark val="none"/>
        <c:tickLblPos val="nextTo"/>
        <c:crossAx val="457086016"/>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7004405286343"/>
          <c:y val="7.8162778672273808E-2"/>
          <c:w val="0.78222148800783164"/>
          <c:h val="0.91713182910959656"/>
        </c:manualLayout>
      </c:layout>
      <c:barChart>
        <c:barDir val="bar"/>
        <c:grouping val="clustered"/>
        <c:varyColors val="0"/>
        <c:ser>
          <c:idx val="0"/>
          <c:order val="0"/>
          <c:tx>
            <c:strRef>
              <c:f>市区町村別_重症化予防対象者分析!$V$4</c:f>
              <c:strCache>
                <c:ptCount val="1"/>
                <c:pt idx="0">
                  <c:v>前年度との差分(指導対象者割合(被保険者数に占める割合))</c:v>
                </c:pt>
              </c:strCache>
            </c:strRef>
          </c:tx>
          <c:spPr>
            <a:solidFill>
              <a:schemeClr val="accent1"/>
            </a:solidFill>
            <a:ln>
              <a:noFill/>
            </a:ln>
          </c:spPr>
          <c:invertIfNegative val="0"/>
          <c:dLbls>
            <c:dLbl>
              <c:idx val="0"/>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A3-4134-BAAF-0FD86E46D851}"/>
                </c:ext>
              </c:extLst>
            </c:dLbl>
            <c:dLbl>
              <c:idx val="10"/>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DA3-4134-BAAF-0FD86E46D851}"/>
                </c:ext>
              </c:extLst>
            </c:dLbl>
            <c:dLbl>
              <c:idx val="11"/>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A3-4134-BAAF-0FD86E46D851}"/>
                </c:ext>
              </c:extLst>
            </c:dLbl>
            <c:dLbl>
              <c:idx val="12"/>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DA3-4134-BAAF-0FD86E46D851}"/>
                </c:ext>
              </c:extLst>
            </c:dLbl>
            <c:dLbl>
              <c:idx val="13"/>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A3-4134-BAAF-0FD86E46D851}"/>
                </c:ext>
              </c:extLst>
            </c:dLbl>
            <c:dLbl>
              <c:idx val="15"/>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DA3-4134-BAAF-0FD86E46D851}"/>
                </c:ext>
              </c:extLst>
            </c:dLbl>
            <c:dLbl>
              <c:idx val="24"/>
              <c:layout>
                <c:manualLayout>
                  <c:x val="1.533816425120761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A3-4134-BAAF-0FD86E46D851}"/>
                </c:ext>
              </c:extLst>
            </c:dLbl>
            <c:dLbl>
              <c:idx val="29"/>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3-4134-BAAF-0FD86E46D851}"/>
                </c:ext>
              </c:extLst>
            </c:dLbl>
            <c:dLbl>
              <c:idx val="34"/>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DA3-4134-BAAF-0FD86E46D851}"/>
                </c:ext>
              </c:extLst>
            </c:dLbl>
            <c:dLbl>
              <c:idx val="37"/>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A3-4134-BAAF-0FD86E46D851}"/>
                </c:ext>
              </c:extLst>
            </c:dLbl>
            <c:dLbl>
              <c:idx val="38"/>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3-4134-BAAF-0FD86E46D851}"/>
                </c:ext>
              </c:extLst>
            </c:dLbl>
            <c:dLbl>
              <c:idx val="48"/>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A3-4134-BAAF-0FD86E46D851}"/>
                </c:ext>
              </c:extLst>
            </c:dLbl>
            <c:dLbl>
              <c:idx val="54"/>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A3-4134-BAAF-0FD86E46D851}"/>
                </c:ext>
              </c:extLst>
            </c:dLbl>
            <c:dLbl>
              <c:idx val="55"/>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DA3-4134-BAAF-0FD86E46D851}"/>
                </c:ext>
              </c:extLst>
            </c:dLbl>
            <c:dLbl>
              <c:idx val="56"/>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A3-4134-BAAF-0FD86E46D851}"/>
                </c:ext>
              </c:extLst>
            </c:dLbl>
            <c:dLbl>
              <c:idx val="57"/>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A3-4134-BAAF-0FD86E46D851}"/>
                </c:ext>
              </c:extLst>
            </c:dLbl>
            <c:dLbl>
              <c:idx val="58"/>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A3-4134-BAAF-0FD86E46D851}"/>
                </c:ext>
              </c:extLst>
            </c:dLbl>
            <c:dLbl>
              <c:idx val="59"/>
              <c:layout>
                <c:manualLayout>
                  <c:x val="1.9939613526570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A3-4134-BAAF-0FD86E46D851}"/>
                </c:ext>
              </c:extLst>
            </c:dLbl>
            <c:dLbl>
              <c:idx val="64"/>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A3-4134-BAAF-0FD86E46D851}"/>
                </c:ext>
              </c:extLst>
            </c:dLbl>
            <c:dLbl>
              <c:idx val="65"/>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A3-4134-BAAF-0FD86E46D851}"/>
                </c:ext>
              </c:extLst>
            </c:dLbl>
            <c:dLbl>
              <c:idx val="7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A3-4134-BAAF-0FD86E46D851}"/>
                </c:ext>
              </c:extLst>
            </c:dLbl>
            <c:numFmt formatCode="#,##0.00_ ;[Red]\-#,##0.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市区町村別_重症化予防対象者分析!$S$5:$S$78</c:f>
              <c:strCache>
                <c:ptCount val="74"/>
                <c:pt idx="0">
                  <c:v>豊能町</c:v>
                </c:pt>
                <c:pt idx="1">
                  <c:v>堺市美原区</c:v>
                </c:pt>
                <c:pt idx="2">
                  <c:v>熊取町</c:v>
                </c:pt>
                <c:pt idx="3">
                  <c:v>富田林市</c:v>
                </c:pt>
                <c:pt idx="4">
                  <c:v>太子町</c:v>
                </c:pt>
                <c:pt idx="5">
                  <c:v>田尻町</c:v>
                </c:pt>
                <c:pt idx="6">
                  <c:v>貝塚市</c:v>
                </c:pt>
                <c:pt idx="7">
                  <c:v>摂津市</c:v>
                </c:pt>
                <c:pt idx="8">
                  <c:v>寝屋川市</c:v>
                </c:pt>
                <c:pt idx="9">
                  <c:v>泉南市</c:v>
                </c:pt>
                <c:pt idx="10">
                  <c:v>河南町</c:v>
                </c:pt>
                <c:pt idx="11">
                  <c:v>泉佐野市</c:v>
                </c:pt>
                <c:pt idx="12">
                  <c:v>河内長野市</c:v>
                </c:pt>
                <c:pt idx="13">
                  <c:v>柏原市</c:v>
                </c:pt>
                <c:pt idx="14">
                  <c:v>阪南市</c:v>
                </c:pt>
                <c:pt idx="15">
                  <c:v>東大阪市</c:v>
                </c:pt>
                <c:pt idx="16">
                  <c:v>大阪狭山市</c:v>
                </c:pt>
                <c:pt idx="17">
                  <c:v>大東市</c:v>
                </c:pt>
                <c:pt idx="18">
                  <c:v>和泉市</c:v>
                </c:pt>
                <c:pt idx="19">
                  <c:v>吹田市</c:v>
                </c:pt>
                <c:pt idx="20">
                  <c:v>此花区</c:v>
                </c:pt>
                <c:pt idx="21">
                  <c:v>藤井寺市</c:v>
                </c:pt>
                <c:pt idx="22">
                  <c:v>大正区</c:v>
                </c:pt>
                <c:pt idx="23">
                  <c:v>高槻市</c:v>
                </c:pt>
                <c:pt idx="24">
                  <c:v>泉大津市</c:v>
                </c:pt>
                <c:pt idx="25">
                  <c:v>西淀川区</c:v>
                </c:pt>
                <c:pt idx="26">
                  <c:v>池田市</c:v>
                </c:pt>
                <c:pt idx="27">
                  <c:v>門真市</c:v>
                </c:pt>
                <c:pt idx="28">
                  <c:v>忠岡町</c:v>
                </c:pt>
                <c:pt idx="29">
                  <c:v>八尾市</c:v>
                </c:pt>
                <c:pt idx="30">
                  <c:v>羽曳野市</c:v>
                </c:pt>
                <c:pt idx="31">
                  <c:v>堺市西区</c:v>
                </c:pt>
                <c:pt idx="32">
                  <c:v>岸和田市</c:v>
                </c:pt>
                <c:pt idx="33">
                  <c:v>堺市中区</c:v>
                </c:pt>
                <c:pt idx="34">
                  <c:v>守口市</c:v>
                </c:pt>
                <c:pt idx="35">
                  <c:v>堺市北区</c:v>
                </c:pt>
                <c:pt idx="36">
                  <c:v>東淀川区</c:v>
                </c:pt>
                <c:pt idx="37">
                  <c:v>堺市</c:v>
                </c:pt>
                <c:pt idx="38">
                  <c:v>箕面市</c:v>
                </c:pt>
                <c:pt idx="39">
                  <c:v>鶴見区</c:v>
                </c:pt>
                <c:pt idx="40">
                  <c:v>能勢町</c:v>
                </c:pt>
                <c:pt idx="41">
                  <c:v>枚方市</c:v>
                </c:pt>
                <c:pt idx="42">
                  <c:v>平野区</c:v>
                </c:pt>
                <c:pt idx="43">
                  <c:v>茨木市</c:v>
                </c:pt>
                <c:pt idx="44">
                  <c:v>堺市東区</c:v>
                </c:pt>
                <c:pt idx="45">
                  <c:v>堺市堺区</c:v>
                </c:pt>
                <c:pt idx="46">
                  <c:v>住之江区</c:v>
                </c:pt>
                <c:pt idx="47">
                  <c:v>交野市</c:v>
                </c:pt>
                <c:pt idx="48">
                  <c:v>四條畷市</c:v>
                </c:pt>
                <c:pt idx="49">
                  <c:v>千早赤阪村</c:v>
                </c:pt>
                <c:pt idx="50">
                  <c:v>松原市</c:v>
                </c:pt>
                <c:pt idx="51">
                  <c:v>堺市南区</c:v>
                </c:pt>
                <c:pt idx="52">
                  <c:v>淀川区</c:v>
                </c:pt>
                <c:pt idx="53">
                  <c:v>高石市</c:v>
                </c:pt>
                <c:pt idx="54">
                  <c:v>大阪市</c:v>
                </c:pt>
                <c:pt idx="55">
                  <c:v>旭区</c:v>
                </c:pt>
                <c:pt idx="56">
                  <c:v>島本町</c:v>
                </c:pt>
                <c:pt idx="57">
                  <c:v>西区</c:v>
                </c:pt>
                <c:pt idx="58">
                  <c:v>豊中市</c:v>
                </c:pt>
                <c:pt idx="59">
                  <c:v>西成区</c:v>
                </c:pt>
                <c:pt idx="60">
                  <c:v>都島区</c:v>
                </c:pt>
                <c:pt idx="61">
                  <c:v>福島区</c:v>
                </c:pt>
                <c:pt idx="62">
                  <c:v>東住吉区</c:v>
                </c:pt>
                <c:pt idx="63">
                  <c:v>港区</c:v>
                </c:pt>
                <c:pt idx="64">
                  <c:v>東成区</c:v>
                </c:pt>
                <c:pt idx="65">
                  <c:v>阿倍野区</c:v>
                </c:pt>
                <c:pt idx="66">
                  <c:v>城東区</c:v>
                </c:pt>
                <c:pt idx="67">
                  <c:v>北区</c:v>
                </c:pt>
                <c:pt idx="68">
                  <c:v>岬町</c:v>
                </c:pt>
                <c:pt idx="69">
                  <c:v>住吉区</c:v>
                </c:pt>
                <c:pt idx="70">
                  <c:v>生野区</c:v>
                </c:pt>
                <c:pt idx="71">
                  <c:v>浪速区</c:v>
                </c:pt>
                <c:pt idx="72">
                  <c:v>中央区</c:v>
                </c:pt>
                <c:pt idx="73">
                  <c:v>天王寺区</c:v>
                </c:pt>
              </c:strCache>
            </c:strRef>
          </c:cat>
          <c:val>
            <c:numRef>
              <c:f>市区町村別_重症化予防対象者分析!$V$5:$V$78</c:f>
              <c:numCache>
                <c:formatCode>General</c:formatCode>
                <c:ptCount val="74"/>
                <c:pt idx="0">
                  <c:v>2.9999999999999472E-2</c:v>
                </c:pt>
                <c:pt idx="1">
                  <c:v>0.27999999999999969</c:v>
                </c:pt>
                <c:pt idx="2">
                  <c:v>0.13999999999999985</c:v>
                </c:pt>
                <c:pt idx="3">
                  <c:v>0.25999999999999979</c:v>
                </c:pt>
                <c:pt idx="4">
                  <c:v>-3.0000000000000165E-2</c:v>
                </c:pt>
                <c:pt idx="5">
                  <c:v>0.44999999999999973</c:v>
                </c:pt>
                <c:pt idx="6">
                  <c:v>0.27999999999999969</c:v>
                </c:pt>
                <c:pt idx="7">
                  <c:v>0.23000000000000034</c:v>
                </c:pt>
                <c:pt idx="8">
                  <c:v>0.15999999999999973</c:v>
                </c:pt>
                <c:pt idx="9">
                  <c:v>-1.9999999999999879E-2</c:v>
                </c:pt>
                <c:pt idx="10">
                  <c:v>8.9999999999999802E-2</c:v>
                </c:pt>
                <c:pt idx="11">
                  <c:v>1.9999999999999879E-2</c:v>
                </c:pt>
                <c:pt idx="12">
                  <c:v>0.11999999999999997</c:v>
                </c:pt>
                <c:pt idx="13">
                  <c:v>9.9999999999995925E-3</c:v>
                </c:pt>
                <c:pt idx="14">
                  <c:v>0.56999999999999962</c:v>
                </c:pt>
                <c:pt idx="15">
                  <c:v>6.0000000000000331E-2</c:v>
                </c:pt>
                <c:pt idx="16">
                  <c:v>-3.0000000000000165E-2</c:v>
                </c:pt>
                <c:pt idx="17">
                  <c:v>0.38999999999999935</c:v>
                </c:pt>
                <c:pt idx="18">
                  <c:v>-6.9999999999999923E-2</c:v>
                </c:pt>
                <c:pt idx="19">
                  <c:v>-3.0000000000000165E-2</c:v>
                </c:pt>
                <c:pt idx="20">
                  <c:v>-0.15000000000000013</c:v>
                </c:pt>
                <c:pt idx="21">
                  <c:v>-0.15999999999999973</c:v>
                </c:pt>
                <c:pt idx="22">
                  <c:v>0.26999999999999941</c:v>
                </c:pt>
                <c:pt idx="23">
                  <c:v>0.11999999999999997</c:v>
                </c:pt>
                <c:pt idx="24">
                  <c:v>4.0000000000000452E-2</c:v>
                </c:pt>
                <c:pt idx="25">
                  <c:v>0.1800000000000003</c:v>
                </c:pt>
                <c:pt idx="26">
                  <c:v>-6.9999999999999923E-2</c:v>
                </c:pt>
                <c:pt idx="27">
                  <c:v>-8.000000000000021E-2</c:v>
                </c:pt>
                <c:pt idx="28">
                  <c:v>0.24999999999999953</c:v>
                </c:pt>
                <c:pt idx="29">
                  <c:v>9.9999999999995925E-3</c:v>
                </c:pt>
                <c:pt idx="30">
                  <c:v>-1.9999999999999879E-2</c:v>
                </c:pt>
                <c:pt idx="31">
                  <c:v>0.26000000000000051</c:v>
                </c:pt>
                <c:pt idx="32">
                  <c:v>0.19999999999999948</c:v>
                </c:pt>
                <c:pt idx="33">
                  <c:v>0.17</c:v>
                </c:pt>
                <c:pt idx="34">
                  <c:v>0.10999999999999968</c:v>
                </c:pt>
                <c:pt idx="35">
                  <c:v>0.15000000000000013</c:v>
                </c:pt>
                <c:pt idx="36">
                  <c:v>0.25999999999999979</c:v>
                </c:pt>
                <c:pt idx="37">
                  <c:v>0.13000000000000025</c:v>
                </c:pt>
                <c:pt idx="38">
                  <c:v>9.9999999999995925E-3</c:v>
                </c:pt>
                <c:pt idx="39">
                  <c:v>0.1799999999999996</c:v>
                </c:pt>
                <c:pt idx="40">
                  <c:v>-0.28999999999999998</c:v>
                </c:pt>
                <c:pt idx="41">
                  <c:v>0.15000000000000013</c:v>
                </c:pt>
                <c:pt idx="42">
                  <c:v>-0.10000000000000009</c:v>
                </c:pt>
                <c:pt idx="43">
                  <c:v>0.11999999999999997</c:v>
                </c:pt>
                <c:pt idx="44">
                  <c:v>0.14000000000000054</c:v>
                </c:pt>
                <c:pt idx="45">
                  <c:v>-3.0000000000000165E-2</c:v>
                </c:pt>
                <c:pt idx="46">
                  <c:v>0.13000000000000025</c:v>
                </c:pt>
                <c:pt idx="47">
                  <c:v>0.34999999999999964</c:v>
                </c:pt>
                <c:pt idx="48">
                  <c:v>0</c:v>
                </c:pt>
                <c:pt idx="49">
                  <c:v>-0.39000000000000007</c:v>
                </c:pt>
                <c:pt idx="50">
                  <c:v>-0.13000000000000025</c:v>
                </c:pt>
                <c:pt idx="51">
                  <c:v>8.000000000000021E-2</c:v>
                </c:pt>
                <c:pt idx="52">
                  <c:v>-4.0000000000000452E-2</c:v>
                </c:pt>
                <c:pt idx="53">
                  <c:v>-6.0000000000000331E-2</c:v>
                </c:pt>
                <c:pt idx="54">
                  <c:v>2.9999999999999472E-2</c:v>
                </c:pt>
                <c:pt idx="55">
                  <c:v>9.9999999999999395E-2</c:v>
                </c:pt>
                <c:pt idx="56">
                  <c:v>3.0000000000000165E-2</c:v>
                </c:pt>
                <c:pt idx="57">
                  <c:v>1.9999999999999879E-2</c:v>
                </c:pt>
                <c:pt idx="58">
                  <c:v>3.0000000000000165E-2</c:v>
                </c:pt>
                <c:pt idx="59">
                  <c:v>2.9999999999999472E-2</c:v>
                </c:pt>
                <c:pt idx="60">
                  <c:v>-0.10000000000000009</c:v>
                </c:pt>
                <c:pt idx="61">
                  <c:v>0.23999999999999994</c:v>
                </c:pt>
                <c:pt idx="62">
                  <c:v>-0.10000000000000009</c:v>
                </c:pt>
                <c:pt idx="63">
                  <c:v>-6.9999999999999923E-2</c:v>
                </c:pt>
                <c:pt idx="64">
                  <c:v>5.0000000000000044E-2</c:v>
                </c:pt>
                <c:pt idx="65">
                  <c:v>5.0000000000000044E-2</c:v>
                </c:pt>
                <c:pt idx="66">
                  <c:v>0.13999999999999985</c:v>
                </c:pt>
                <c:pt idx="67">
                  <c:v>0.15000000000000013</c:v>
                </c:pt>
                <c:pt idx="68">
                  <c:v>0.28000000000000036</c:v>
                </c:pt>
                <c:pt idx="69">
                  <c:v>-8.000000000000021E-2</c:v>
                </c:pt>
                <c:pt idx="70">
                  <c:v>9.9999999999995925E-3</c:v>
                </c:pt>
                <c:pt idx="71">
                  <c:v>0.20999999999999977</c:v>
                </c:pt>
                <c:pt idx="72">
                  <c:v>-7.000000000000027E-2</c:v>
                </c:pt>
                <c:pt idx="73">
                  <c:v>-0.25999999999999979</c:v>
                </c:pt>
              </c:numCache>
            </c:numRef>
          </c:val>
          <c:extLst>
            <c:ext xmlns:c16="http://schemas.microsoft.com/office/drawing/2014/chart" uri="{C3380CC4-5D6E-409C-BE32-E72D297353CC}">
              <c16:uniqueId val="{00000016-A57E-46C4-9DEE-07AD2A20347D}"/>
            </c:ext>
          </c:extLst>
        </c:ser>
        <c:dLbls>
          <c:dLblPos val="outEnd"/>
          <c:showLegendKey val="0"/>
          <c:showVal val="1"/>
          <c:showCatName val="0"/>
          <c:showSerName val="0"/>
          <c:showPercent val="0"/>
          <c:showBubbleSize val="0"/>
        </c:dLbls>
        <c:gapWidth val="150"/>
        <c:axId val="457509376"/>
        <c:axId val="457085440"/>
      </c:barChart>
      <c:scatterChart>
        <c:scatterStyle val="lineMarker"/>
        <c:varyColors val="0"/>
        <c:ser>
          <c:idx val="1"/>
          <c:order val="1"/>
          <c:tx>
            <c:strRef>
              <c:f>市区町村別_重症化予防対象者分析!$B$79</c:f>
              <c:strCache>
                <c:ptCount val="1"/>
                <c:pt idx="0">
                  <c:v>広域連合全体</c:v>
                </c:pt>
              </c:strCache>
            </c:strRef>
          </c:tx>
          <c:spPr>
            <a:ln w="28575">
              <a:solidFill>
                <a:srgbClr val="BE4B48"/>
              </a:solidFill>
            </a:ln>
          </c:spPr>
          <c:marker>
            <c:symbol val="none"/>
          </c:marker>
          <c:dLbls>
            <c:dLbl>
              <c:idx val="0"/>
              <c:layout>
                <c:manualLayout>
                  <c:x val="0.17608990291500651"/>
                  <c:y val="-0.8940203968253968"/>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A57E-46C4-9DEE-07AD2A20347D}"/>
                </c:ext>
              </c:extLst>
            </c:dLbl>
            <c:numFmt formatCode="#,##0.00_ ;[Red]\-#,##0.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市区町村別_重症化予防対象者分析!$Z$5:$Z$78</c:f>
              <c:numCache>
                <c:formatCode>General</c:formatCode>
                <c:ptCount val="74"/>
                <c:pt idx="0">
                  <c:v>6.9999999999999923E-2</c:v>
                </c:pt>
                <c:pt idx="1">
                  <c:v>6.9999999999999923E-2</c:v>
                </c:pt>
                <c:pt idx="2">
                  <c:v>6.9999999999999923E-2</c:v>
                </c:pt>
                <c:pt idx="3">
                  <c:v>6.9999999999999923E-2</c:v>
                </c:pt>
                <c:pt idx="4">
                  <c:v>6.9999999999999923E-2</c:v>
                </c:pt>
                <c:pt idx="5">
                  <c:v>6.9999999999999923E-2</c:v>
                </c:pt>
                <c:pt idx="6">
                  <c:v>6.9999999999999923E-2</c:v>
                </c:pt>
                <c:pt idx="7">
                  <c:v>6.9999999999999923E-2</c:v>
                </c:pt>
                <c:pt idx="8">
                  <c:v>6.9999999999999923E-2</c:v>
                </c:pt>
                <c:pt idx="9">
                  <c:v>6.9999999999999923E-2</c:v>
                </c:pt>
                <c:pt idx="10">
                  <c:v>6.9999999999999923E-2</c:v>
                </c:pt>
                <c:pt idx="11">
                  <c:v>6.9999999999999923E-2</c:v>
                </c:pt>
                <c:pt idx="12">
                  <c:v>6.9999999999999923E-2</c:v>
                </c:pt>
                <c:pt idx="13">
                  <c:v>6.9999999999999923E-2</c:v>
                </c:pt>
                <c:pt idx="14">
                  <c:v>6.9999999999999923E-2</c:v>
                </c:pt>
                <c:pt idx="15">
                  <c:v>6.9999999999999923E-2</c:v>
                </c:pt>
                <c:pt idx="16">
                  <c:v>6.9999999999999923E-2</c:v>
                </c:pt>
                <c:pt idx="17">
                  <c:v>6.9999999999999923E-2</c:v>
                </c:pt>
                <c:pt idx="18">
                  <c:v>6.9999999999999923E-2</c:v>
                </c:pt>
                <c:pt idx="19">
                  <c:v>6.9999999999999923E-2</c:v>
                </c:pt>
                <c:pt idx="20">
                  <c:v>6.9999999999999923E-2</c:v>
                </c:pt>
                <c:pt idx="21">
                  <c:v>6.9999999999999923E-2</c:v>
                </c:pt>
                <c:pt idx="22">
                  <c:v>6.9999999999999923E-2</c:v>
                </c:pt>
                <c:pt idx="23">
                  <c:v>6.9999999999999923E-2</c:v>
                </c:pt>
                <c:pt idx="24">
                  <c:v>6.9999999999999923E-2</c:v>
                </c:pt>
                <c:pt idx="25">
                  <c:v>6.9999999999999923E-2</c:v>
                </c:pt>
                <c:pt idx="26">
                  <c:v>6.9999999999999923E-2</c:v>
                </c:pt>
                <c:pt idx="27">
                  <c:v>6.9999999999999923E-2</c:v>
                </c:pt>
                <c:pt idx="28">
                  <c:v>6.9999999999999923E-2</c:v>
                </c:pt>
                <c:pt idx="29">
                  <c:v>6.9999999999999923E-2</c:v>
                </c:pt>
                <c:pt idx="30">
                  <c:v>6.9999999999999923E-2</c:v>
                </c:pt>
                <c:pt idx="31">
                  <c:v>6.9999999999999923E-2</c:v>
                </c:pt>
                <c:pt idx="32">
                  <c:v>6.9999999999999923E-2</c:v>
                </c:pt>
                <c:pt idx="33">
                  <c:v>6.9999999999999923E-2</c:v>
                </c:pt>
                <c:pt idx="34">
                  <c:v>6.9999999999999923E-2</c:v>
                </c:pt>
                <c:pt idx="35">
                  <c:v>6.9999999999999923E-2</c:v>
                </c:pt>
                <c:pt idx="36">
                  <c:v>6.9999999999999923E-2</c:v>
                </c:pt>
                <c:pt idx="37">
                  <c:v>6.9999999999999923E-2</c:v>
                </c:pt>
                <c:pt idx="38">
                  <c:v>6.9999999999999923E-2</c:v>
                </c:pt>
                <c:pt idx="39">
                  <c:v>6.9999999999999923E-2</c:v>
                </c:pt>
                <c:pt idx="40">
                  <c:v>6.9999999999999923E-2</c:v>
                </c:pt>
                <c:pt idx="41">
                  <c:v>6.9999999999999923E-2</c:v>
                </c:pt>
                <c:pt idx="42">
                  <c:v>6.9999999999999923E-2</c:v>
                </c:pt>
                <c:pt idx="43">
                  <c:v>6.9999999999999923E-2</c:v>
                </c:pt>
                <c:pt idx="44">
                  <c:v>6.9999999999999923E-2</c:v>
                </c:pt>
                <c:pt idx="45">
                  <c:v>6.9999999999999923E-2</c:v>
                </c:pt>
                <c:pt idx="46">
                  <c:v>6.9999999999999923E-2</c:v>
                </c:pt>
                <c:pt idx="47">
                  <c:v>6.9999999999999923E-2</c:v>
                </c:pt>
                <c:pt idx="48">
                  <c:v>6.9999999999999923E-2</c:v>
                </c:pt>
                <c:pt idx="49">
                  <c:v>6.9999999999999923E-2</c:v>
                </c:pt>
                <c:pt idx="50">
                  <c:v>6.9999999999999923E-2</c:v>
                </c:pt>
                <c:pt idx="51">
                  <c:v>6.9999999999999923E-2</c:v>
                </c:pt>
                <c:pt idx="52">
                  <c:v>6.9999999999999923E-2</c:v>
                </c:pt>
                <c:pt idx="53">
                  <c:v>6.9999999999999923E-2</c:v>
                </c:pt>
                <c:pt idx="54">
                  <c:v>6.9999999999999923E-2</c:v>
                </c:pt>
                <c:pt idx="55">
                  <c:v>6.9999999999999923E-2</c:v>
                </c:pt>
                <c:pt idx="56">
                  <c:v>6.9999999999999923E-2</c:v>
                </c:pt>
                <c:pt idx="57">
                  <c:v>6.9999999999999923E-2</c:v>
                </c:pt>
                <c:pt idx="58">
                  <c:v>6.9999999999999923E-2</c:v>
                </c:pt>
                <c:pt idx="59">
                  <c:v>6.9999999999999923E-2</c:v>
                </c:pt>
                <c:pt idx="60">
                  <c:v>6.9999999999999923E-2</c:v>
                </c:pt>
                <c:pt idx="61">
                  <c:v>6.9999999999999923E-2</c:v>
                </c:pt>
                <c:pt idx="62">
                  <c:v>6.9999999999999923E-2</c:v>
                </c:pt>
                <c:pt idx="63">
                  <c:v>6.9999999999999923E-2</c:v>
                </c:pt>
                <c:pt idx="64">
                  <c:v>6.9999999999999923E-2</c:v>
                </c:pt>
                <c:pt idx="65">
                  <c:v>6.9999999999999923E-2</c:v>
                </c:pt>
                <c:pt idx="66">
                  <c:v>6.9999999999999923E-2</c:v>
                </c:pt>
                <c:pt idx="67">
                  <c:v>6.9999999999999923E-2</c:v>
                </c:pt>
                <c:pt idx="68">
                  <c:v>6.9999999999999923E-2</c:v>
                </c:pt>
                <c:pt idx="69">
                  <c:v>6.9999999999999923E-2</c:v>
                </c:pt>
                <c:pt idx="70">
                  <c:v>6.9999999999999923E-2</c:v>
                </c:pt>
                <c:pt idx="71">
                  <c:v>6.9999999999999923E-2</c:v>
                </c:pt>
                <c:pt idx="72">
                  <c:v>6.9999999999999923E-2</c:v>
                </c:pt>
                <c:pt idx="73">
                  <c:v>6.9999999999999923E-2</c:v>
                </c:pt>
              </c:numCache>
            </c:numRef>
          </c:xVal>
          <c:yVal>
            <c:numRef>
              <c:f>市区町村別_重症化予防対象者分析!$AA$5:$AA$78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18-A57E-46C4-9DEE-07AD2A20347D}"/>
            </c:ext>
          </c:extLst>
        </c:ser>
        <c:dLbls>
          <c:showLegendKey val="0"/>
          <c:showVal val="1"/>
          <c:showCatName val="0"/>
          <c:showSerName val="0"/>
          <c:showPercent val="0"/>
          <c:showBubbleSize val="0"/>
        </c:dLbls>
        <c:axId val="457086592"/>
        <c:axId val="457086016"/>
      </c:scatterChart>
      <c:catAx>
        <c:axId val="457509376"/>
        <c:scaling>
          <c:orientation val="maxMin"/>
        </c:scaling>
        <c:delete val="0"/>
        <c:axPos val="l"/>
        <c:numFmt formatCode="General" sourceLinked="0"/>
        <c:majorTickMark val="none"/>
        <c:minorTickMark val="none"/>
        <c:tickLblPos val="low"/>
        <c:spPr>
          <a:ln>
            <a:solidFill>
              <a:srgbClr val="7F7F7F"/>
            </a:solidFill>
          </a:ln>
        </c:spPr>
        <c:crossAx val="457085440"/>
        <c:crosses val="autoZero"/>
        <c:auto val="1"/>
        <c:lblAlgn val="ctr"/>
        <c:lblOffset val="100"/>
        <c:noMultiLvlLbl val="0"/>
      </c:catAx>
      <c:valAx>
        <c:axId val="457085440"/>
        <c:scaling>
          <c:orientation val="minMax"/>
        </c:scaling>
        <c:delete val="0"/>
        <c:axPos val="t"/>
        <c:majorGridlines>
          <c:spPr>
            <a:ln>
              <a:solidFill>
                <a:srgbClr val="D9D9D9"/>
              </a:solidFill>
            </a:ln>
          </c:spPr>
        </c:majorGridlines>
        <c:title>
          <c:tx>
            <c:rich>
              <a:bodyPr/>
              <a:lstStyle/>
              <a:p>
                <a:pPr>
                  <a:defRPr/>
                </a:pPr>
                <a:r>
                  <a:rPr lang="en-US"/>
                  <a:t>(pt)</a:t>
                </a:r>
                <a:endParaRPr lang="ja-JP"/>
              </a:p>
            </c:rich>
          </c:tx>
          <c:layout>
            <c:manualLayout>
              <c:xMode val="edge"/>
              <c:yMode val="edge"/>
              <c:x val="0.88886625061184543"/>
              <c:y val="2.7983940972222222E-2"/>
            </c:manualLayout>
          </c:layout>
          <c:overlay val="0"/>
        </c:title>
        <c:numFmt formatCode="#,##0.00_ ;[Red]\-#,##0.00\ " sourceLinked="0"/>
        <c:majorTickMark val="out"/>
        <c:minorTickMark val="none"/>
        <c:tickLblPos val="nextTo"/>
        <c:spPr>
          <a:ln>
            <a:solidFill>
              <a:srgbClr val="7F7F7F"/>
            </a:solidFill>
          </a:ln>
        </c:spPr>
        <c:crossAx val="457509376"/>
        <c:crosses val="autoZero"/>
        <c:crossBetween val="between"/>
      </c:valAx>
      <c:valAx>
        <c:axId val="457086016"/>
        <c:scaling>
          <c:orientation val="minMax"/>
          <c:max val="50"/>
          <c:min val="0"/>
        </c:scaling>
        <c:delete val="1"/>
        <c:axPos val="r"/>
        <c:numFmt formatCode="General" sourceLinked="1"/>
        <c:majorTickMark val="out"/>
        <c:minorTickMark val="none"/>
        <c:tickLblPos val="nextTo"/>
        <c:crossAx val="457086592"/>
        <c:crosses val="max"/>
        <c:crossBetween val="midCat"/>
      </c:valAx>
      <c:valAx>
        <c:axId val="457086592"/>
        <c:scaling>
          <c:orientation val="minMax"/>
        </c:scaling>
        <c:delete val="1"/>
        <c:axPos val="b"/>
        <c:numFmt formatCode="General" sourceLinked="1"/>
        <c:majorTickMark val="out"/>
        <c:minorTickMark val="none"/>
        <c:tickLblPos val="nextTo"/>
        <c:crossAx val="457086016"/>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15</xdr:col>
      <xdr:colOff>465375</xdr:colOff>
      <xdr:row>116</xdr:row>
      <xdr:rowOff>85050</xdr:rowOff>
    </xdr:to>
    <xdr:graphicFrame macro="">
      <xdr:nvGraphicFramePr>
        <xdr:cNvPr id="6" name="レセプト情報分析　医療費及び有病率の年齢別による推移">
          <a:extLst>
            <a:ext uri="{FF2B5EF4-FFF2-40B4-BE49-F238E27FC236}">
              <a16:creationId xmlns:a16="http://schemas.microsoft.com/office/drawing/2014/main" id="{D62FF7B6-C9A5-480A-A4CE-A636482F7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6</xdr:col>
      <xdr:colOff>82605</xdr:colOff>
      <xdr:row>40</xdr:row>
      <xdr:rowOff>133350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47625</xdr:colOff>
      <xdr:row>2</xdr:row>
      <xdr:rowOff>0</xdr:rowOff>
    </xdr:from>
    <xdr:to>
      <xdr:col>17</xdr:col>
      <xdr:colOff>364725</xdr:colOff>
      <xdr:row>75</xdr:row>
      <xdr:rowOff>84150</xdr:rowOff>
    </xdr:to>
    <xdr:graphicFrame macro="">
      <xdr:nvGraphicFramePr>
        <xdr:cNvPr id="3" name="グラフ 2">
          <a:extLst>
            <a:ext uri="{FF2B5EF4-FFF2-40B4-BE49-F238E27FC236}">
              <a16:creationId xmlns:a16="http://schemas.microsoft.com/office/drawing/2014/main" id="{C1B93FCA-4094-4988-8CE9-1EE58A6CC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1533525</xdr:colOff>
      <xdr:row>14</xdr:row>
      <xdr:rowOff>9526</xdr:rowOff>
    </xdr:from>
    <xdr:to>
      <xdr:col>3</xdr:col>
      <xdr:colOff>0</xdr:colOff>
      <xdr:row>15</xdr:row>
      <xdr:rowOff>28575</xdr:rowOff>
    </xdr:to>
    <xdr:sp macro="" textlink="">
      <xdr:nvSpPr>
        <xdr:cNvPr id="2" name="正方形/長方形 1">
          <a:extLst>
            <a:ext uri="{FF2B5EF4-FFF2-40B4-BE49-F238E27FC236}">
              <a16:creationId xmlns:a16="http://schemas.microsoft.com/office/drawing/2014/main" id="{F3FF004D-8CFE-495D-8036-EA8CD21C4195}"/>
            </a:ext>
          </a:extLst>
        </xdr:cNvPr>
        <xdr:cNvSpPr/>
      </xdr:nvSpPr>
      <xdr:spPr>
        <a:xfrm>
          <a:off x="2057400" y="2409826"/>
          <a:ext cx="0" cy="190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latin typeface="ＭＳ Ｐ明朝" pitchFamily="18" charset="-128"/>
              <a:ea typeface="ＭＳ Ｐ明朝" pitchFamily="18" charset="-128"/>
            </a:rPr>
            <a:t>※</a:t>
          </a:r>
        </a:p>
      </xdr:txBody>
    </xdr:sp>
    <xdr:clientData/>
  </xdr:twoCellAnchor>
  <xdr:twoCellAnchor>
    <xdr:from>
      <xdr:col>1</xdr:col>
      <xdr:colOff>0</xdr:colOff>
      <xdr:row>27</xdr:row>
      <xdr:rowOff>0</xdr:rowOff>
    </xdr:from>
    <xdr:to>
      <xdr:col>8</xdr:col>
      <xdr:colOff>544020</xdr:colOff>
      <xdr:row>59</xdr:row>
      <xdr:rowOff>0</xdr:rowOff>
    </xdr:to>
    <xdr:graphicFrame macro="">
      <xdr:nvGraphicFramePr>
        <xdr:cNvPr id="3" name="グラフ 2">
          <a:extLst>
            <a:ext uri="{FF2B5EF4-FFF2-40B4-BE49-F238E27FC236}">
              <a16:creationId xmlns:a16="http://schemas.microsoft.com/office/drawing/2014/main" id="{775673AD-400E-4870-85ED-1EB0A8F40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0.85702</cdr:x>
      <cdr:y>0</cdr:y>
    </cdr:from>
    <cdr:to>
      <cdr:x>1</cdr:x>
      <cdr:y>0.11027</cdr:y>
    </cdr:to>
    <cdr:sp macro="" textlink="">
      <cdr:nvSpPr>
        <cdr:cNvPr id="2" name="正方形/長方形 1"/>
        <cdr:cNvSpPr/>
      </cdr:nvSpPr>
      <cdr:spPr>
        <a:xfrm xmlns:a="http://schemas.openxmlformats.org/drawingml/2006/main">
          <a:off x="6286500" y="0"/>
          <a:ext cx="854029" cy="371728"/>
        </a:xfrm>
        <a:prstGeom xmlns:a="http://schemas.openxmlformats.org/drawingml/2006/main" prst="rect">
          <a:avLst/>
        </a:prstGeom>
        <a:noFill xmlns:a="http://schemas.openxmlformats.org/drawingml/2006/main"/>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r"/>
          <a:endParaRPr lang="ja-JP" sz="900">
            <a:solidFill>
              <a:sysClr val="windowText" lastClr="000000"/>
            </a:solidFill>
            <a:latin typeface="ＭＳ Ｐ明朝" pitchFamily="18" charset="-128"/>
            <a:ea typeface="ＭＳ Ｐ明朝" pitchFamily="18" charset="-128"/>
          </a:endParaRPr>
        </a:p>
      </cdr:txBody>
    </cdr:sp>
  </cdr:relSizeAnchor>
  <cdr:relSizeAnchor xmlns:cdr="http://schemas.openxmlformats.org/drawingml/2006/chartDrawing">
    <cdr:from>
      <cdr:x>0.85702</cdr:x>
      <cdr:y>0</cdr:y>
    </cdr:from>
    <cdr:to>
      <cdr:x>1</cdr:x>
      <cdr:y>0.11027</cdr:y>
    </cdr:to>
    <cdr:sp macro="" textlink="">
      <cdr:nvSpPr>
        <cdr:cNvPr id="3" name="正方形/長方形 1"/>
        <cdr:cNvSpPr/>
      </cdr:nvSpPr>
      <cdr:spPr>
        <a:xfrm xmlns:a="http://schemas.openxmlformats.org/drawingml/2006/main">
          <a:off x="6286500" y="0"/>
          <a:ext cx="854029" cy="371728"/>
        </a:xfrm>
        <a:prstGeom xmlns:a="http://schemas.openxmlformats.org/drawingml/2006/main" prst="rect">
          <a:avLst/>
        </a:prstGeom>
        <a:noFill xmlns:a="http://schemas.openxmlformats.org/drawingml/2006/main"/>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r"/>
          <a:r>
            <a:rPr lang="ja-JP" altLang="en-US" sz="900">
              <a:solidFill>
                <a:sysClr val="windowText" lastClr="000000"/>
              </a:solidFill>
              <a:latin typeface="ＭＳ Ｐ明朝" pitchFamily="18" charset="-128"/>
              <a:ea typeface="ＭＳ Ｐ明朝" pitchFamily="18" charset="-128"/>
            </a:rPr>
            <a:t>上段：</a:t>
          </a:r>
          <a:r>
            <a:rPr lang="en-US" altLang="ja-JP" sz="900">
              <a:solidFill>
                <a:sysClr val="windowText" lastClr="000000"/>
              </a:solidFill>
              <a:latin typeface="ＭＳ Ｐ明朝" pitchFamily="18" charset="-128"/>
              <a:ea typeface="ＭＳ Ｐ明朝" pitchFamily="18" charset="-128"/>
            </a:rPr>
            <a:t>(</a:t>
          </a:r>
          <a:r>
            <a:rPr lang="ja-JP" altLang="en-US" sz="900">
              <a:solidFill>
                <a:sysClr val="windowText" lastClr="000000"/>
              </a:solidFill>
              <a:latin typeface="ＭＳ Ｐ明朝" pitchFamily="18" charset="-128"/>
              <a:ea typeface="ＭＳ Ｐ明朝" pitchFamily="18" charset="-128"/>
            </a:rPr>
            <a:t>人</a:t>
          </a:r>
          <a:r>
            <a:rPr lang="en-US" altLang="ja-JP" sz="900">
              <a:solidFill>
                <a:sysClr val="windowText" lastClr="000000"/>
              </a:solidFill>
              <a:latin typeface="ＭＳ Ｐ明朝" pitchFamily="18" charset="-128"/>
              <a:ea typeface="ＭＳ Ｐ明朝" pitchFamily="18" charset="-128"/>
            </a:rPr>
            <a:t>)</a:t>
          </a:r>
        </a:p>
        <a:p xmlns:a="http://schemas.openxmlformats.org/drawingml/2006/main">
          <a:pPr algn="r"/>
          <a:endParaRPr lang="ja-JP" sz="900">
            <a:solidFill>
              <a:sysClr val="windowText" lastClr="000000"/>
            </a:solidFill>
            <a:latin typeface="ＭＳ Ｐ明朝" pitchFamily="18" charset="-128"/>
            <a:ea typeface="ＭＳ Ｐ明朝" pitchFamily="18" charset="-128"/>
          </a:endParaRPr>
        </a:p>
      </cdr:txBody>
    </cdr:sp>
  </cdr:relSizeAnchor>
  <cdr:relSizeAnchor xmlns:cdr="http://schemas.openxmlformats.org/drawingml/2006/chartDrawing">
    <cdr:from>
      <cdr:x>0.85702</cdr:x>
      <cdr:y>0</cdr:y>
    </cdr:from>
    <cdr:to>
      <cdr:x>1</cdr:x>
      <cdr:y>0.11027</cdr:y>
    </cdr:to>
    <cdr:sp macro="" textlink="">
      <cdr:nvSpPr>
        <cdr:cNvPr id="4" name="正方形/長方形 1"/>
        <cdr:cNvSpPr/>
      </cdr:nvSpPr>
      <cdr:spPr>
        <a:xfrm xmlns:a="http://schemas.openxmlformats.org/drawingml/2006/main">
          <a:off x="6286500" y="0"/>
          <a:ext cx="854029" cy="371728"/>
        </a:xfrm>
        <a:prstGeom xmlns:a="http://schemas.openxmlformats.org/drawingml/2006/main" prst="rect">
          <a:avLst/>
        </a:prstGeom>
        <a:noFill xmlns:a="http://schemas.openxmlformats.org/drawingml/2006/main"/>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r"/>
          <a:endParaRPr lang="ja-JP" sz="900">
            <a:solidFill>
              <a:sysClr val="windowText" lastClr="000000"/>
            </a:solidFill>
            <a:latin typeface="ＭＳ Ｐ明朝" pitchFamily="18" charset="-128"/>
            <a:ea typeface="ＭＳ Ｐ明朝" pitchFamily="18" charset="-128"/>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E7C0542E-BF7E-4207-ACF3-92C83B0EE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9</xdr:col>
      <xdr:colOff>521970</xdr:colOff>
      <xdr:row>48</xdr:row>
      <xdr:rowOff>114300</xdr:rowOff>
    </xdr:to>
    <xdr:graphicFrame macro="">
      <xdr:nvGraphicFramePr>
        <xdr:cNvPr id="2" name="グラフ1">
          <a:extLst>
            <a:ext uri="{FF2B5EF4-FFF2-40B4-BE49-F238E27FC236}">
              <a16:creationId xmlns:a16="http://schemas.microsoft.com/office/drawing/2014/main" id="{0236CECF-9F1F-4DB1-B016-A360E261A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7326</xdr:colOff>
      <xdr:row>43</xdr:row>
      <xdr:rowOff>9197</xdr:rowOff>
    </xdr:from>
    <xdr:to>
      <xdr:col>23</xdr:col>
      <xdr:colOff>101826</xdr:colOff>
      <xdr:row>50</xdr:row>
      <xdr:rowOff>130012</xdr:rowOff>
    </xdr:to>
    <xdr:sp macro="" textlink="">
      <xdr:nvSpPr>
        <xdr:cNvPr id="2" name="台形 1">
          <a:extLst>
            <a:ext uri="{FF2B5EF4-FFF2-40B4-BE49-F238E27FC236}">
              <a16:creationId xmlns:a16="http://schemas.microsoft.com/office/drawing/2014/main" id="{00000000-0008-0000-0C00-000002000000}"/>
            </a:ext>
          </a:extLst>
        </xdr:cNvPr>
        <xdr:cNvSpPr/>
      </xdr:nvSpPr>
      <xdr:spPr>
        <a:xfrm>
          <a:off x="1340826" y="8114972"/>
          <a:ext cx="2952000" cy="1463840"/>
        </a:xfrm>
        <a:prstGeom prst="trapezoid">
          <a:avLst>
            <a:gd name="adj" fmla="val 63913"/>
          </a:avLst>
        </a:prstGeom>
        <a:solidFill>
          <a:srgbClr val="FF7C80"/>
        </a:solidFill>
        <a:ln w="3810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14</xdr:col>
      <xdr:colOff>99294</xdr:colOff>
      <xdr:row>18</xdr:row>
      <xdr:rowOff>197969</xdr:rowOff>
    </xdr:from>
    <xdr:to>
      <xdr:col>25</xdr:col>
      <xdr:colOff>36635</xdr:colOff>
      <xdr:row>27</xdr:row>
      <xdr:rowOff>76445</xdr:rowOff>
    </xdr:to>
    <xdr:sp macro="" textlink="">
      <xdr:nvSpPr>
        <xdr:cNvPr id="3" name="二等辺三角形 2">
          <a:extLst>
            <a:ext uri="{FF2B5EF4-FFF2-40B4-BE49-F238E27FC236}">
              <a16:creationId xmlns:a16="http://schemas.microsoft.com/office/drawing/2014/main" id="{00000000-0008-0000-0C00-000003000000}"/>
            </a:ext>
          </a:extLst>
        </xdr:cNvPr>
        <xdr:cNvSpPr/>
      </xdr:nvSpPr>
      <xdr:spPr>
        <a:xfrm>
          <a:off x="2575794" y="3588869"/>
          <a:ext cx="2032841" cy="1678701"/>
        </a:xfrm>
        <a:prstGeom prst="triangle">
          <a:avLst>
            <a:gd name="adj" fmla="val 49223"/>
          </a:avLst>
        </a:prstGeom>
        <a:solidFill>
          <a:srgbClr val="99FFCC"/>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15</xdr:col>
      <xdr:colOff>157659</xdr:colOff>
      <xdr:row>20</xdr:row>
      <xdr:rowOff>23014</xdr:rowOff>
    </xdr:from>
    <xdr:to>
      <xdr:col>25</xdr:col>
      <xdr:colOff>36635</xdr:colOff>
      <xdr:row>27</xdr:row>
      <xdr:rowOff>76445</xdr:rowOff>
    </xdr:to>
    <xdr:sp macro="" textlink="">
      <xdr:nvSpPr>
        <xdr:cNvPr id="4" name="二等辺三角形 9">
          <a:extLst>
            <a:ext uri="{FF2B5EF4-FFF2-40B4-BE49-F238E27FC236}">
              <a16:creationId xmlns:a16="http://schemas.microsoft.com/office/drawing/2014/main" id="{00000000-0008-0000-0C00-000004000000}"/>
            </a:ext>
          </a:extLst>
        </xdr:cNvPr>
        <xdr:cNvSpPr/>
      </xdr:nvSpPr>
      <xdr:spPr>
        <a:xfrm>
          <a:off x="2824659" y="3813964"/>
          <a:ext cx="1783976" cy="1453606"/>
        </a:xfrm>
        <a:prstGeom prst="triangle">
          <a:avLst>
            <a:gd name="adj" fmla="val 49879"/>
          </a:avLst>
        </a:prstGeom>
        <a:solidFill>
          <a:srgbClr val="99CC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10</xdr:col>
      <xdr:colOff>123825</xdr:colOff>
      <xdr:row>18</xdr:row>
      <xdr:rowOff>84365</xdr:rowOff>
    </xdr:from>
    <xdr:to>
      <xdr:col>17</xdr:col>
      <xdr:colOff>85725</xdr:colOff>
      <xdr:row>20</xdr:row>
      <xdr:rowOff>158484</xdr:rowOff>
    </xdr:to>
    <xdr:sp macro="" textlink="">
      <xdr:nvSpPr>
        <xdr:cNvPr id="5" name="線吹き出し 1 (枠付き) 4">
          <a:extLst>
            <a:ext uri="{FF2B5EF4-FFF2-40B4-BE49-F238E27FC236}">
              <a16:creationId xmlns:a16="http://schemas.microsoft.com/office/drawing/2014/main" id="{00000000-0008-0000-0C00-000005000000}"/>
            </a:ext>
          </a:extLst>
        </xdr:cNvPr>
        <xdr:cNvSpPr/>
      </xdr:nvSpPr>
      <xdr:spPr>
        <a:xfrm>
          <a:off x="1838325" y="3475265"/>
          <a:ext cx="1295400" cy="474169"/>
        </a:xfrm>
        <a:prstGeom prst="borderCallout1">
          <a:avLst>
            <a:gd name="adj1" fmla="val 23187"/>
            <a:gd name="adj2" fmla="val 99948"/>
            <a:gd name="adj3" fmla="val 66767"/>
            <a:gd name="adj4" fmla="val 130742"/>
          </a:avLst>
        </a:prstGeom>
        <a:solidFill>
          <a:schemeClr val="bg1"/>
        </a:solidFill>
        <a:ln>
          <a:solidFill>
            <a:schemeClr val="tx1"/>
          </a:solidFill>
        </a:ln>
        <a:effectLst/>
      </xdr:spPr>
      <xdr:style>
        <a:lnRef idx="1">
          <a:schemeClr val="accent2"/>
        </a:lnRef>
        <a:fillRef idx="2">
          <a:schemeClr val="accent2"/>
        </a:fillRef>
        <a:effectRef idx="1">
          <a:schemeClr val="accent2"/>
        </a:effectRef>
        <a:fontRef idx="minor">
          <a:schemeClr val="dk1"/>
        </a:fontRef>
      </xdr:style>
      <xdr:txBody>
        <a:bodyPr vertOverflow="clip" rtlCol="0" anchor="t"/>
        <a:lstStyle/>
        <a:p>
          <a:pPr algn="l"/>
          <a:r>
            <a:rPr kumimoji="1" lang="ja-JP" altLang="en-US" sz="900">
              <a:latin typeface="ＭＳ Ｐ明朝" pitchFamily="18" charset="-128"/>
              <a:ea typeface="ＭＳ Ｐ明朝" pitchFamily="18" charset="-128"/>
            </a:rPr>
            <a:t>糖尿病起因以外の</a:t>
          </a:r>
          <a:endParaRPr kumimoji="1" lang="en-US" altLang="ja-JP" sz="900">
            <a:latin typeface="ＭＳ Ｐ明朝" pitchFamily="18" charset="-128"/>
            <a:ea typeface="ＭＳ Ｐ明朝" pitchFamily="18" charset="-128"/>
          </a:endParaRPr>
        </a:p>
        <a:p>
          <a:pPr algn="l"/>
          <a:r>
            <a:rPr kumimoji="1" lang="ja-JP" altLang="en-US" sz="900">
              <a:latin typeface="ＭＳ Ｐ明朝" pitchFamily="18" charset="-128"/>
              <a:ea typeface="ＭＳ Ｐ明朝" pitchFamily="18" charset="-128"/>
            </a:rPr>
            <a:t>腎臓病患者</a:t>
          </a:r>
        </a:p>
      </xdr:txBody>
    </xdr:sp>
    <xdr:clientData/>
  </xdr:twoCellAnchor>
  <xdr:twoCellAnchor>
    <xdr:from>
      <xdr:col>3</xdr:col>
      <xdr:colOff>117913</xdr:colOff>
      <xdr:row>23</xdr:row>
      <xdr:rowOff>19708</xdr:rowOff>
    </xdr:from>
    <xdr:to>
      <xdr:col>13</xdr:col>
      <xdr:colOff>123825</xdr:colOff>
      <xdr:row>25</xdr:row>
      <xdr:rowOff>85398</xdr:rowOff>
    </xdr:to>
    <xdr:sp macro="" textlink="">
      <xdr:nvSpPr>
        <xdr:cNvPr id="6" name="線吹き出し 1 (枠付き) 5">
          <a:extLst>
            <a:ext uri="{FF2B5EF4-FFF2-40B4-BE49-F238E27FC236}">
              <a16:creationId xmlns:a16="http://schemas.microsoft.com/office/drawing/2014/main" id="{00000000-0008-0000-0C00-000006000000}"/>
            </a:ext>
          </a:extLst>
        </xdr:cNvPr>
        <xdr:cNvSpPr/>
      </xdr:nvSpPr>
      <xdr:spPr>
        <a:xfrm>
          <a:off x="498913" y="4410733"/>
          <a:ext cx="1910912" cy="465740"/>
        </a:xfrm>
        <a:prstGeom prst="borderCallout1">
          <a:avLst>
            <a:gd name="adj1" fmla="val 49527"/>
            <a:gd name="adj2" fmla="val 100104"/>
            <a:gd name="adj3" fmla="val 78782"/>
            <a:gd name="adj4" fmla="val 143462"/>
          </a:avLst>
        </a:prstGeom>
        <a:solidFill>
          <a:schemeClr val="bg1"/>
        </a:solidFill>
        <a:ln>
          <a:solidFill>
            <a:schemeClr val="tx1"/>
          </a:solidFill>
        </a:ln>
        <a:effectLst/>
      </xdr:spPr>
      <xdr:style>
        <a:lnRef idx="1">
          <a:schemeClr val="accent2"/>
        </a:lnRef>
        <a:fillRef idx="2">
          <a:schemeClr val="accent2"/>
        </a:fillRef>
        <a:effectRef idx="1">
          <a:schemeClr val="accent2"/>
        </a:effectRef>
        <a:fontRef idx="minor">
          <a:schemeClr val="dk1"/>
        </a:fontRef>
      </xdr:style>
      <xdr:txBody>
        <a:bodyPr vertOverflow="clip" rtlCol="0" anchor="t"/>
        <a:lstStyle/>
        <a:p>
          <a:r>
            <a:rPr kumimoji="1" lang="en-US" altLang="ja-JP" sz="900">
              <a:solidFill>
                <a:schemeClr val="dk1"/>
              </a:solidFill>
              <a:latin typeface="ＭＳ Ｐ明朝" pitchFamily="18" charset="-128"/>
              <a:ea typeface="ＭＳ Ｐ明朝" pitchFamily="18" charset="-128"/>
              <a:cs typeface="+mn-cs"/>
            </a:rPr>
            <a:t>Ⅰ</a:t>
          </a:r>
          <a:r>
            <a:rPr kumimoji="1" lang="ja-JP" altLang="en-US" sz="900">
              <a:solidFill>
                <a:schemeClr val="dk1"/>
              </a:solidFill>
              <a:latin typeface="ＭＳ Ｐ明朝" pitchFamily="18" charset="-128"/>
              <a:ea typeface="ＭＳ Ｐ明朝" pitchFamily="18" charset="-128"/>
              <a:cs typeface="+mn-cs"/>
            </a:rPr>
            <a:t>型糖尿病</a:t>
          </a:r>
          <a:r>
            <a:rPr kumimoji="1" lang="ja-JP" altLang="ja-JP" sz="900">
              <a:solidFill>
                <a:schemeClr val="dk1"/>
              </a:solidFill>
              <a:latin typeface="ＭＳ Ｐ明朝" pitchFamily="18" charset="-128"/>
              <a:ea typeface="ＭＳ Ｐ明朝" pitchFamily="18" charset="-128"/>
              <a:cs typeface="+mn-cs"/>
            </a:rPr>
            <a:t>や、指導対象として</a:t>
          </a:r>
          <a:endParaRPr kumimoji="1" lang="en-US" altLang="ja-JP" sz="900">
            <a:solidFill>
              <a:schemeClr val="dk1"/>
            </a:solidFill>
            <a:latin typeface="ＭＳ Ｐ明朝" pitchFamily="18" charset="-128"/>
            <a:ea typeface="ＭＳ Ｐ明朝" pitchFamily="18" charset="-128"/>
            <a:cs typeface="+mn-cs"/>
          </a:endParaRPr>
        </a:p>
        <a:p>
          <a:r>
            <a:rPr kumimoji="1" lang="ja-JP" altLang="ja-JP" sz="900">
              <a:solidFill>
                <a:schemeClr val="dk1"/>
              </a:solidFill>
              <a:latin typeface="ＭＳ Ｐ明朝" pitchFamily="18" charset="-128"/>
              <a:ea typeface="ＭＳ Ｐ明朝" pitchFamily="18" charset="-128"/>
              <a:cs typeface="+mn-cs"/>
            </a:rPr>
            <a:t>適切でない患者</a:t>
          </a:r>
          <a:r>
            <a:rPr kumimoji="1" lang="ja-JP" altLang="en-US" sz="900">
              <a:solidFill>
                <a:schemeClr val="dk1"/>
              </a:solidFill>
              <a:latin typeface="ＭＳ Ｐ明朝" pitchFamily="18" charset="-128"/>
              <a:ea typeface="ＭＳ Ｐ明朝" pitchFamily="18" charset="-128"/>
              <a:cs typeface="+mn-cs"/>
            </a:rPr>
            <a:t>（透析患者など）</a:t>
          </a:r>
          <a:endParaRPr kumimoji="1" lang="en-US" altLang="ja-JP" sz="900">
            <a:solidFill>
              <a:schemeClr val="dk1"/>
            </a:solidFill>
            <a:latin typeface="ＭＳ Ｐ明朝" pitchFamily="18" charset="-128"/>
            <a:ea typeface="ＭＳ Ｐ明朝" pitchFamily="18" charset="-128"/>
            <a:cs typeface="+mn-cs"/>
          </a:endParaRPr>
        </a:p>
      </xdr:txBody>
    </xdr:sp>
    <xdr:clientData/>
  </xdr:twoCellAnchor>
  <xdr:twoCellAnchor>
    <xdr:from>
      <xdr:col>8</xdr:col>
      <xdr:colOff>7326</xdr:colOff>
      <xdr:row>31</xdr:row>
      <xdr:rowOff>16565</xdr:rowOff>
    </xdr:from>
    <xdr:to>
      <xdr:col>23</xdr:col>
      <xdr:colOff>101826</xdr:colOff>
      <xdr:row>38</xdr:row>
      <xdr:rowOff>105142</xdr:rowOff>
    </xdr:to>
    <xdr:sp macro="" textlink="">
      <xdr:nvSpPr>
        <xdr:cNvPr id="7" name="台形 6">
          <a:extLst>
            <a:ext uri="{FF2B5EF4-FFF2-40B4-BE49-F238E27FC236}">
              <a16:creationId xmlns:a16="http://schemas.microsoft.com/office/drawing/2014/main" id="{00000000-0008-0000-0C00-000007000000}"/>
            </a:ext>
          </a:extLst>
        </xdr:cNvPr>
        <xdr:cNvSpPr/>
      </xdr:nvSpPr>
      <xdr:spPr>
        <a:xfrm>
          <a:off x="1340826" y="5912540"/>
          <a:ext cx="2952000" cy="1460177"/>
        </a:xfrm>
        <a:prstGeom prst="trapezoid">
          <a:avLst>
            <a:gd name="adj" fmla="val 63913"/>
          </a:avLst>
        </a:prstGeom>
        <a:solidFill>
          <a:srgbClr val="CC99FF"/>
        </a:solidFill>
        <a:ln w="3810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22</xdr:col>
      <xdr:colOff>85413</xdr:colOff>
      <xdr:row>31</xdr:row>
      <xdr:rowOff>190088</xdr:rowOff>
    </xdr:from>
    <xdr:to>
      <xdr:col>31</xdr:col>
      <xdr:colOff>98913</xdr:colOff>
      <xdr:row>34</xdr:row>
      <xdr:rowOff>119269</xdr:rowOff>
    </xdr:to>
    <xdr:sp macro="" textlink="">
      <xdr:nvSpPr>
        <xdr:cNvPr id="8" name="線吹き出し 1 (枠付き) 7">
          <a:extLst>
            <a:ext uri="{FF2B5EF4-FFF2-40B4-BE49-F238E27FC236}">
              <a16:creationId xmlns:a16="http://schemas.microsoft.com/office/drawing/2014/main" id="{00000000-0008-0000-0C00-000008000000}"/>
            </a:ext>
          </a:extLst>
        </xdr:cNvPr>
        <xdr:cNvSpPr/>
      </xdr:nvSpPr>
      <xdr:spPr>
        <a:xfrm>
          <a:off x="4085913" y="6086063"/>
          <a:ext cx="1728000" cy="529256"/>
        </a:xfrm>
        <a:prstGeom prst="borderCallout1">
          <a:avLst>
            <a:gd name="adj1" fmla="val 98748"/>
            <a:gd name="adj2" fmla="val 96"/>
            <a:gd name="adj3" fmla="val 114772"/>
            <a:gd name="adj4" fmla="val -15513"/>
          </a:avLst>
        </a:prstGeom>
        <a:solidFill>
          <a:schemeClr val="bg1"/>
        </a:solidFill>
        <a:ln>
          <a:solidFill>
            <a:schemeClr val="tx1"/>
          </a:solidFill>
        </a:ln>
        <a:effectLst/>
      </xdr:spPr>
      <xdr:style>
        <a:lnRef idx="1">
          <a:schemeClr val="accent2"/>
        </a:lnRef>
        <a:fillRef idx="2">
          <a:schemeClr val="accent2"/>
        </a:fillRef>
        <a:effectRef idx="1">
          <a:schemeClr val="accent2"/>
        </a:effectRef>
        <a:fontRef idx="minor">
          <a:schemeClr val="dk1"/>
        </a:fontRef>
      </xdr:style>
      <xdr:txBody>
        <a:bodyPr vertOverflow="clip" rtlCol="0" anchor="t"/>
        <a:lstStyle/>
        <a:p>
          <a:r>
            <a:rPr lang="en-US" altLang="ja-JP" sz="1050">
              <a:latin typeface="ＭＳ Ｐ明朝" pitchFamily="18" charset="-128"/>
              <a:ea typeface="ＭＳ Ｐ明朝" pitchFamily="18" charset="-128"/>
            </a:rPr>
            <a:t>Ⅱ</a:t>
          </a:r>
          <a:r>
            <a:rPr lang="ja-JP" altLang="en-US" sz="1050">
              <a:latin typeface="ＭＳ Ｐ明朝" pitchFamily="18" charset="-128"/>
              <a:ea typeface="ＭＳ Ｐ明朝" pitchFamily="18" charset="-128"/>
            </a:rPr>
            <a:t>型糖尿病における</a:t>
          </a:r>
          <a:endParaRPr lang="en-US" altLang="ja-JP" sz="1050">
            <a:latin typeface="ＭＳ Ｐ明朝" pitchFamily="18" charset="-128"/>
            <a:ea typeface="ＭＳ Ｐ明朝" pitchFamily="18" charset="-128"/>
          </a:endParaRPr>
        </a:p>
        <a:p>
          <a:r>
            <a:rPr lang="en-US" altLang="ja-JP" sz="1050">
              <a:latin typeface="ＭＳ Ｐ明朝" pitchFamily="18" charset="-128"/>
              <a:ea typeface="ＭＳ Ｐ明朝" pitchFamily="18" charset="-128"/>
            </a:rPr>
            <a:t>Ⅱ</a:t>
          </a:r>
          <a:r>
            <a:rPr lang="ja-JP" altLang="en-US" sz="1050">
              <a:latin typeface="ＭＳ Ｐ明朝" pitchFamily="18" charset="-128"/>
              <a:ea typeface="ＭＳ Ｐ明朝" pitchFamily="18" charset="-128"/>
            </a:rPr>
            <a:t>期、</a:t>
          </a:r>
          <a:r>
            <a:rPr lang="en-US" altLang="ja-JP" sz="1050">
              <a:latin typeface="ＭＳ Ｐ明朝" pitchFamily="18" charset="-128"/>
              <a:ea typeface="ＭＳ Ｐ明朝" pitchFamily="18" charset="-128"/>
            </a:rPr>
            <a:t>Ⅲ</a:t>
          </a:r>
          <a:r>
            <a:rPr lang="ja-JP" altLang="en-US" sz="1050">
              <a:latin typeface="ＭＳ Ｐ明朝" pitchFamily="18" charset="-128"/>
              <a:ea typeface="ＭＳ Ｐ明朝" pitchFamily="18" charset="-128"/>
            </a:rPr>
            <a:t>期、</a:t>
          </a:r>
          <a:r>
            <a:rPr lang="en-US" altLang="ja-JP" sz="1050">
              <a:latin typeface="ＭＳ Ｐ明朝" pitchFamily="18" charset="-128"/>
              <a:ea typeface="ＭＳ Ｐ明朝" pitchFamily="18" charset="-128"/>
            </a:rPr>
            <a:t>Ⅳ</a:t>
          </a:r>
          <a:r>
            <a:rPr lang="ja-JP" altLang="en-US" sz="1050">
              <a:latin typeface="ＭＳ Ｐ明朝" pitchFamily="18" charset="-128"/>
              <a:ea typeface="ＭＳ Ｐ明朝" pitchFamily="18" charset="-128"/>
            </a:rPr>
            <a:t>期の患者</a:t>
          </a:r>
          <a:endParaRPr lang="ja-JP" altLang="ja-JP" sz="1050">
            <a:latin typeface="ＭＳ Ｐ明朝" pitchFamily="18" charset="-128"/>
            <a:ea typeface="ＭＳ Ｐ明朝" pitchFamily="18" charset="-128"/>
          </a:endParaRPr>
        </a:p>
      </xdr:txBody>
    </xdr:sp>
    <xdr:clientData/>
  </xdr:twoCellAnchor>
  <xdr:twoCellAnchor>
    <xdr:from>
      <xdr:col>11</xdr:col>
      <xdr:colOff>97079</xdr:colOff>
      <xdr:row>31</xdr:row>
      <xdr:rowOff>94977</xdr:rowOff>
    </xdr:from>
    <xdr:to>
      <xdr:col>20</xdr:col>
      <xdr:colOff>12074</xdr:colOff>
      <xdr:row>32</xdr:row>
      <xdr:rowOff>153971</xdr:rowOff>
    </xdr:to>
    <xdr:sp macro="" textlink="">
      <xdr:nvSpPr>
        <xdr:cNvPr id="9" name="Text Box 8">
          <a:extLst>
            <a:ext uri="{FF2B5EF4-FFF2-40B4-BE49-F238E27FC236}">
              <a16:creationId xmlns:a16="http://schemas.microsoft.com/office/drawing/2014/main" id="{00000000-0008-0000-0C00-000009000000}"/>
            </a:ext>
          </a:extLst>
        </xdr:cNvPr>
        <xdr:cNvSpPr txBox="1">
          <a:spLocks noChangeArrowheads="1"/>
        </xdr:cNvSpPr>
      </xdr:nvSpPr>
      <xdr:spPr bwMode="auto">
        <a:xfrm>
          <a:off x="2002079" y="5990952"/>
          <a:ext cx="1629495" cy="259019"/>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ctr">
            <a:spcBef>
              <a:spcPct val="50000"/>
            </a:spcBef>
          </a:pPr>
          <a:r>
            <a:rPr lang="ja-JP" altLang="en-US" sz="1000" b="1" i="1">
              <a:solidFill>
                <a:srgbClr val="C00000"/>
              </a:solidFill>
              <a:latin typeface="ＭＳ Ｐ明朝" pitchFamily="18" charset="-128"/>
              <a:ea typeface="ＭＳ Ｐ明朝" pitchFamily="18" charset="-128"/>
            </a:rPr>
            <a:t>腎不全期</a:t>
          </a:r>
          <a:r>
            <a:rPr lang="en-US" altLang="ja-JP" sz="1000" b="1" i="1">
              <a:solidFill>
                <a:srgbClr val="C00000"/>
              </a:solidFill>
              <a:latin typeface="ＭＳ Ｐ明朝" pitchFamily="18" charset="-128"/>
              <a:ea typeface="ＭＳ Ｐ明朝" pitchFamily="18" charset="-128"/>
            </a:rPr>
            <a:t>(Ⅳ)</a:t>
          </a:r>
          <a:endParaRPr lang="ja-JP" altLang="en-US" sz="1000" b="1" i="1">
            <a:solidFill>
              <a:srgbClr val="C00000"/>
            </a:solidFill>
            <a:latin typeface="ＭＳ Ｐ明朝" pitchFamily="18" charset="-128"/>
            <a:ea typeface="ＭＳ Ｐ明朝" pitchFamily="18" charset="-128"/>
          </a:endParaRPr>
        </a:p>
      </xdr:txBody>
    </xdr:sp>
    <xdr:clientData/>
  </xdr:twoCellAnchor>
  <xdr:twoCellAnchor>
    <xdr:from>
      <xdr:col>9</xdr:col>
      <xdr:colOff>111671</xdr:colOff>
      <xdr:row>35</xdr:row>
      <xdr:rowOff>153085</xdr:rowOff>
    </xdr:from>
    <xdr:to>
      <xdr:col>22</xdr:col>
      <xdr:colOff>11171</xdr:colOff>
      <xdr:row>35</xdr:row>
      <xdr:rowOff>153085</xdr:rowOff>
    </xdr:to>
    <xdr:cxnSp macro="">
      <xdr:nvCxnSpPr>
        <xdr:cNvPr id="10" name="直線コネクタ 9">
          <a:extLst>
            <a:ext uri="{FF2B5EF4-FFF2-40B4-BE49-F238E27FC236}">
              <a16:creationId xmlns:a16="http://schemas.microsoft.com/office/drawing/2014/main" id="{00000000-0008-0000-0C00-00000A000000}"/>
            </a:ext>
          </a:extLst>
        </xdr:cNvPr>
        <xdr:cNvCxnSpPr/>
      </xdr:nvCxnSpPr>
      <xdr:spPr>
        <a:xfrm>
          <a:off x="1635671" y="6849160"/>
          <a:ext cx="2376000"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97079</xdr:colOff>
      <xdr:row>33</xdr:row>
      <xdr:rowOff>169017</xdr:rowOff>
    </xdr:from>
    <xdr:to>
      <xdr:col>20</xdr:col>
      <xdr:colOff>12074</xdr:colOff>
      <xdr:row>35</xdr:row>
      <xdr:rowOff>29228</xdr:rowOff>
    </xdr:to>
    <xdr:sp macro="" textlink="">
      <xdr:nvSpPr>
        <xdr:cNvPr id="11" name="Text Box 8">
          <a:extLst>
            <a:ext uri="{FF2B5EF4-FFF2-40B4-BE49-F238E27FC236}">
              <a16:creationId xmlns:a16="http://schemas.microsoft.com/office/drawing/2014/main" id="{00000000-0008-0000-0C00-00000B000000}"/>
            </a:ext>
          </a:extLst>
        </xdr:cNvPr>
        <xdr:cNvSpPr txBox="1">
          <a:spLocks noChangeArrowheads="1"/>
        </xdr:cNvSpPr>
      </xdr:nvSpPr>
      <xdr:spPr bwMode="auto">
        <a:xfrm>
          <a:off x="2002079" y="6465042"/>
          <a:ext cx="1629495" cy="260261"/>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ctr">
            <a:spcBef>
              <a:spcPct val="50000"/>
            </a:spcBef>
          </a:pPr>
          <a:r>
            <a:rPr lang="ja-JP" altLang="en-US" sz="1000" b="1" i="1">
              <a:solidFill>
                <a:srgbClr val="C00000"/>
              </a:solidFill>
              <a:latin typeface="ＭＳ Ｐ明朝" pitchFamily="18" charset="-128"/>
              <a:ea typeface="ＭＳ Ｐ明朝" pitchFamily="18" charset="-128"/>
            </a:rPr>
            <a:t>顕性腎症期</a:t>
          </a:r>
          <a:r>
            <a:rPr lang="en-US" altLang="ja-JP" sz="1000" b="1" i="1">
              <a:solidFill>
                <a:srgbClr val="C00000"/>
              </a:solidFill>
              <a:latin typeface="ＭＳ Ｐ明朝" pitchFamily="18" charset="-128"/>
              <a:ea typeface="ＭＳ Ｐ明朝" pitchFamily="18" charset="-128"/>
            </a:rPr>
            <a:t>(Ⅲ)</a:t>
          </a:r>
          <a:endParaRPr lang="ja-JP" altLang="en-US" sz="1000" b="1" i="1">
            <a:solidFill>
              <a:srgbClr val="C00000"/>
            </a:solidFill>
            <a:latin typeface="ＭＳ Ｐ明朝" pitchFamily="18" charset="-128"/>
            <a:ea typeface="ＭＳ Ｐ明朝" pitchFamily="18" charset="-128"/>
          </a:endParaRPr>
        </a:p>
      </xdr:txBody>
    </xdr:sp>
    <xdr:clientData/>
  </xdr:twoCellAnchor>
  <xdr:twoCellAnchor>
    <xdr:from>
      <xdr:col>24</xdr:col>
      <xdr:colOff>33129</xdr:colOff>
      <xdr:row>4</xdr:row>
      <xdr:rowOff>33673</xdr:rowOff>
    </xdr:from>
    <xdr:to>
      <xdr:col>35</xdr:col>
      <xdr:colOff>172702</xdr:colOff>
      <xdr:row>13</xdr:row>
      <xdr:rowOff>11848</xdr:rowOff>
    </xdr:to>
    <xdr:sp macro="" textlink="">
      <xdr:nvSpPr>
        <xdr:cNvPr id="12" name="二等辺三角形 11">
          <a:extLst>
            <a:ext uri="{FF2B5EF4-FFF2-40B4-BE49-F238E27FC236}">
              <a16:creationId xmlns:a16="http://schemas.microsoft.com/office/drawing/2014/main" id="{00000000-0008-0000-0C00-00000C000000}"/>
            </a:ext>
          </a:extLst>
        </xdr:cNvPr>
        <xdr:cNvSpPr/>
      </xdr:nvSpPr>
      <xdr:spPr>
        <a:xfrm>
          <a:off x="4414629" y="719473"/>
          <a:ext cx="2235073" cy="1778400"/>
        </a:xfrm>
        <a:prstGeom prst="triangle">
          <a:avLst>
            <a:gd name="adj" fmla="val 50919"/>
          </a:avLst>
        </a:prstGeom>
        <a:solidFill>
          <a:srgbClr val="FFFF6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27</xdr:col>
      <xdr:colOff>57883</xdr:colOff>
      <xdr:row>8</xdr:row>
      <xdr:rowOff>0</xdr:rowOff>
    </xdr:from>
    <xdr:to>
      <xdr:col>32</xdr:col>
      <xdr:colOff>155641</xdr:colOff>
      <xdr:row>8</xdr:row>
      <xdr:rowOff>0</xdr:rowOff>
    </xdr:to>
    <xdr:cxnSp macro="">
      <xdr:nvCxnSpPr>
        <xdr:cNvPr id="13" name="直線コネクタ 12">
          <a:extLst>
            <a:ext uri="{FF2B5EF4-FFF2-40B4-BE49-F238E27FC236}">
              <a16:creationId xmlns:a16="http://schemas.microsoft.com/office/drawing/2014/main" id="{00000000-0008-0000-0C00-00000D000000}"/>
            </a:ext>
          </a:extLst>
        </xdr:cNvPr>
        <xdr:cNvCxnSpPr/>
      </xdr:nvCxnSpPr>
      <xdr:spPr>
        <a:xfrm>
          <a:off x="5010883" y="1485900"/>
          <a:ext cx="1050258"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166769</xdr:colOff>
      <xdr:row>6</xdr:row>
      <xdr:rowOff>16909</xdr:rowOff>
    </xdr:from>
    <xdr:to>
      <xdr:col>31</xdr:col>
      <xdr:colOff>83712</xdr:colOff>
      <xdr:row>6</xdr:row>
      <xdr:rowOff>18103</xdr:rowOff>
    </xdr:to>
    <xdr:cxnSp macro="">
      <xdr:nvCxnSpPr>
        <xdr:cNvPr id="14" name="直線コネクタ 13">
          <a:extLst>
            <a:ext uri="{FF2B5EF4-FFF2-40B4-BE49-F238E27FC236}">
              <a16:creationId xmlns:a16="http://schemas.microsoft.com/office/drawing/2014/main" id="{00000000-0008-0000-0C00-00000E000000}"/>
            </a:ext>
          </a:extLst>
        </xdr:cNvPr>
        <xdr:cNvCxnSpPr/>
      </xdr:nvCxnSpPr>
      <xdr:spPr>
        <a:xfrm>
          <a:off x="5310269" y="1102759"/>
          <a:ext cx="488443" cy="1194"/>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4150</xdr:colOff>
      <xdr:row>9</xdr:row>
      <xdr:rowOff>199103</xdr:rowOff>
    </xdr:from>
    <xdr:to>
      <xdr:col>34</xdr:col>
      <xdr:colOff>282</xdr:colOff>
      <xdr:row>10</xdr:row>
      <xdr:rowOff>2364</xdr:rowOff>
    </xdr:to>
    <xdr:cxnSp macro="">
      <xdr:nvCxnSpPr>
        <xdr:cNvPr id="15" name="直線コネクタ 14">
          <a:extLst>
            <a:ext uri="{FF2B5EF4-FFF2-40B4-BE49-F238E27FC236}">
              <a16:creationId xmlns:a16="http://schemas.microsoft.com/office/drawing/2014/main" id="{00000000-0008-0000-0C00-00000F000000}"/>
            </a:ext>
          </a:extLst>
        </xdr:cNvPr>
        <xdr:cNvCxnSpPr/>
      </xdr:nvCxnSpPr>
      <xdr:spPr>
        <a:xfrm>
          <a:off x="4766650" y="1885028"/>
          <a:ext cx="1520132" cy="3286"/>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21981</xdr:colOff>
      <xdr:row>22</xdr:row>
      <xdr:rowOff>73270</xdr:rowOff>
    </xdr:from>
    <xdr:to>
      <xdr:col>25</xdr:col>
      <xdr:colOff>43961</xdr:colOff>
      <xdr:row>27</xdr:row>
      <xdr:rowOff>76445</xdr:rowOff>
    </xdr:to>
    <xdr:sp macro="" textlink="">
      <xdr:nvSpPr>
        <xdr:cNvPr id="16" name="台形 15">
          <a:extLst>
            <a:ext uri="{FF2B5EF4-FFF2-40B4-BE49-F238E27FC236}">
              <a16:creationId xmlns:a16="http://schemas.microsoft.com/office/drawing/2014/main" id="{00000000-0008-0000-0C00-000010000000}"/>
            </a:ext>
          </a:extLst>
        </xdr:cNvPr>
        <xdr:cNvSpPr/>
      </xdr:nvSpPr>
      <xdr:spPr>
        <a:xfrm>
          <a:off x="3069981" y="4264270"/>
          <a:ext cx="1545980" cy="1003300"/>
        </a:xfrm>
        <a:prstGeom prst="trapezoid">
          <a:avLst>
            <a:gd name="adj" fmla="val 62149"/>
          </a:avLst>
        </a:prstGeom>
        <a:solidFill>
          <a:srgbClr val="CC99FF"/>
        </a:solidFill>
        <a:ln w="3810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14</xdr:col>
      <xdr:colOff>88609</xdr:colOff>
      <xdr:row>27</xdr:row>
      <xdr:rowOff>68976</xdr:rowOff>
    </xdr:from>
    <xdr:to>
      <xdr:col>25</xdr:col>
      <xdr:colOff>81109</xdr:colOff>
      <xdr:row>27</xdr:row>
      <xdr:rowOff>68976</xdr:rowOff>
    </xdr:to>
    <xdr:cxnSp macro="">
      <xdr:nvCxnSpPr>
        <xdr:cNvPr id="17" name="直線コネクタ 16">
          <a:extLst>
            <a:ext uri="{FF2B5EF4-FFF2-40B4-BE49-F238E27FC236}">
              <a16:creationId xmlns:a16="http://schemas.microsoft.com/office/drawing/2014/main" id="{00000000-0008-0000-0C00-000011000000}"/>
            </a:ext>
          </a:extLst>
        </xdr:cNvPr>
        <xdr:cNvCxnSpPr/>
      </xdr:nvCxnSpPr>
      <xdr:spPr>
        <a:xfrm>
          <a:off x="2565109" y="5260101"/>
          <a:ext cx="2088000"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90855</xdr:colOff>
      <xdr:row>24</xdr:row>
      <xdr:rowOff>1236</xdr:rowOff>
    </xdr:from>
    <xdr:to>
      <xdr:col>23</xdr:col>
      <xdr:colOff>17355</xdr:colOff>
      <xdr:row>24</xdr:row>
      <xdr:rowOff>1236</xdr:rowOff>
    </xdr:to>
    <xdr:cxnSp macro="">
      <xdr:nvCxnSpPr>
        <xdr:cNvPr id="18" name="直線コネクタ 17">
          <a:extLst>
            <a:ext uri="{FF2B5EF4-FFF2-40B4-BE49-F238E27FC236}">
              <a16:creationId xmlns:a16="http://schemas.microsoft.com/office/drawing/2014/main" id="{00000000-0008-0000-0C00-000012000000}"/>
            </a:ext>
          </a:extLst>
        </xdr:cNvPr>
        <xdr:cNvCxnSpPr/>
      </xdr:nvCxnSpPr>
      <xdr:spPr>
        <a:xfrm>
          <a:off x="2948355" y="4592286"/>
          <a:ext cx="1260000"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77312</xdr:colOff>
      <xdr:row>22</xdr:row>
      <xdr:rowOff>68569</xdr:rowOff>
    </xdr:from>
    <xdr:to>
      <xdr:col>22</xdr:col>
      <xdr:colOff>52552</xdr:colOff>
      <xdr:row>22</xdr:row>
      <xdr:rowOff>68570</xdr:rowOff>
    </xdr:to>
    <xdr:cxnSp macro="">
      <xdr:nvCxnSpPr>
        <xdr:cNvPr id="19" name="直線コネクタ 18">
          <a:extLst>
            <a:ext uri="{FF2B5EF4-FFF2-40B4-BE49-F238E27FC236}">
              <a16:creationId xmlns:a16="http://schemas.microsoft.com/office/drawing/2014/main" id="{00000000-0008-0000-0C00-000013000000}"/>
            </a:ext>
          </a:extLst>
        </xdr:cNvPr>
        <xdr:cNvCxnSpPr/>
      </xdr:nvCxnSpPr>
      <xdr:spPr>
        <a:xfrm flipV="1">
          <a:off x="3125312" y="4259569"/>
          <a:ext cx="927740" cy="1"/>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41</xdr:col>
      <xdr:colOff>16561</xdr:colOff>
      <xdr:row>5</xdr:row>
      <xdr:rowOff>27214</xdr:rowOff>
    </xdr:from>
    <xdr:to>
      <xdr:col>60</xdr:col>
      <xdr:colOff>71292</xdr:colOff>
      <xdr:row>18</xdr:row>
      <xdr:rowOff>21578</xdr:rowOff>
    </xdr:to>
    <xdr:sp macro="" textlink="">
      <xdr:nvSpPr>
        <xdr:cNvPr id="20" name="二等辺三角形 19">
          <a:extLst>
            <a:ext uri="{FF2B5EF4-FFF2-40B4-BE49-F238E27FC236}">
              <a16:creationId xmlns:a16="http://schemas.microsoft.com/office/drawing/2014/main" id="{00000000-0008-0000-0C00-000014000000}"/>
            </a:ext>
          </a:extLst>
        </xdr:cNvPr>
        <xdr:cNvSpPr/>
      </xdr:nvSpPr>
      <xdr:spPr>
        <a:xfrm>
          <a:off x="7493686" y="913039"/>
          <a:ext cx="3131306" cy="2499439"/>
        </a:xfrm>
        <a:prstGeom prst="triangle">
          <a:avLst>
            <a:gd name="adj" fmla="val 49223"/>
          </a:avLst>
        </a:prstGeom>
        <a:solidFill>
          <a:srgbClr val="FFFF6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42</xdr:col>
      <xdr:colOff>42153</xdr:colOff>
      <xdr:row>5</xdr:row>
      <xdr:rowOff>29358</xdr:rowOff>
    </xdr:from>
    <xdr:to>
      <xdr:col>59</xdr:col>
      <xdr:colOff>38687</xdr:colOff>
      <xdr:row>16</xdr:row>
      <xdr:rowOff>19707</xdr:rowOff>
    </xdr:to>
    <xdr:sp macro="" textlink="">
      <xdr:nvSpPr>
        <xdr:cNvPr id="21" name="二等辺三角形 20">
          <a:extLst>
            <a:ext uri="{FF2B5EF4-FFF2-40B4-BE49-F238E27FC236}">
              <a16:creationId xmlns:a16="http://schemas.microsoft.com/office/drawing/2014/main" id="{00000000-0008-0000-0C00-000015000000}"/>
            </a:ext>
          </a:extLst>
        </xdr:cNvPr>
        <xdr:cNvSpPr/>
      </xdr:nvSpPr>
      <xdr:spPr>
        <a:xfrm>
          <a:off x="7681203" y="915183"/>
          <a:ext cx="2749259" cy="2190624"/>
        </a:xfrm>
        <a:prstGeom prst="triangle">
          <a:avLst>
            <a:gd name="adj" fmla="val 49223"/>
          </a:avLst>
        </a:prstGeom>
        <a:solidFill>
          <a:srgbClr val="99FFCC"/>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43</xdr:col>
      <xdr:colOff>125451</xdr:colOff>
      <xdr:row>6</xdr:row>
      <xdr:rowOff>27770</xdr:rowOff>
    </xdr:from>
    <xdr:to>
      <xdr:col>59</xdr:col>
      <xdr:colOff>27878</xdr:colOff>
      <xdr:row>16</xdr:row>
      <xdr:rowOff>19707</xdr:rowOff>
    </xdr:to>
    <xdr:sp macro="" textlink="">
      <xdr:nvSpPr>
        <xdr:cNvPr id="22" name="二等辺三角形 9">
          <a:extLst>
            <a:ext uri="{FF2B5EF4-FFF2-40B4-BE49-F238E27FC236}">
              <a16:creationId xmlns:a16="http://schemas.microsoft.com/office/drawing/2014/main" id="{00000000-0008-0000-0C00-000016000000}"/>
            </a:ext>
          </a:extLst>
        </xdr:cNvPr>
        <xdr:cNvSpPr/>
      </xdr:nvSpPr>
      <xdr:spPr>
        <a:xfrm>
          <a:off x="7926426" y="1113620"/>
          <a:ext cx="2493227" cy="1992187"/>
        </a:xfrm>
        <a:prstGeom prst="triangle">
          <a:avLst>
            <a:gd name="adj" fmla="val 49879"/>
          </a:avLst>
        </a:prstGeom>
        <a:solidFill>
          <a:srgbClr val="99CC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45</xdr:col>
      <xdr:colOff>39415</xdr:colOff>
      <xdr:row>9</xdr:row>
      <xdr:rowOff>8766</xdr:rowOff>
    </xdr:from>
    <xdr:to>
      <xdr:col>53</xdr:col>
      <xdr:colOff>121784</xdr:colOff>
      <xdr:row>16</xdr:row>
      <xdr:rowOff>19707</xdr:rowOff>
    </xdr:to>
    <xdr:sp macro="" textlink="">
      <xdr:nvSpPr>
        <xdr:cNvPr id="23" name="平行四辺形 22">
          <a:extLst>
            <a:ext uri="{FF2B5EF4-FFF2-40B4-BE49-F238E27FC236}">
              <a16:creationId xmlns:a16="http://schemas.microsoft.com/office/drawing/2014/main" id="{00000000-0008-0000-0C00-000017000000}"/>
            </a:ext>
          </a:extLst>
        </xdr:cNvPr>
        <xdr:cNvSpPr/>
      </xdr:nvSpPr>
      <xdr:spPr>
        <a:xfrm>
          <a:off x="8164240" y="1694691"/>
          <a:ext cx="1377769" cy="1411116"/>
        </a:xfrm>
        <a:prstGeom prst="parallelogram">
          <a:avLst>
            <a:gd name="adj" fmla="val 62739"/>
          </a:avLst>
        </a:prstGeom>
        <a:solidFill>
          <a:srgbClr val="CC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47</xdr:col>
      <xdr:colOff>2299</xdr:colOff>
      <xdr:row>9</xdr:row>
      <xdr:rowOff>30364</xdr:rowOff>
    </xdr:from>
    <xdr:to>
      <xdr:col>59</xdr:col>
      <xdr:colOff>9291</xdr:colOff>
      <xdr:row>16</xdr:row>
      <xdr:rowOff>5337</xdr:rowOff>
    </xdr:to>
    <xdr:sp macro="" textlink="">
      <xdr:nvSpPr>
        <xdr:cNvPr id="24" name="台形 23">
          <a:extLst>
            <a:ext uri="{FF2B5EF4-FFF2-40B4-BE49-F238E27FC236}">
              <a16:creationId xmlns:a16="http://schemas.microsoft.com/office/drawing/2014/main" id="{00000000-0008-0000-0C00-000018000000}"/>
            </a:ext>
          </a:extLst>
        </xdr:cNvPr>
        <xdr:cNvSpPr/>
      </xdr:nvSpPr>
      <xdr:spPr>
        <a:xfrm>
          <a:off x="8803399" y="1849639"/>
          <a:ext cx="1950092" cy="1375148"/>
        </a:xfrm>
        <a:prstGeom prst="trapezoid">
          <a:avLst>
            <a:gd name="adj" fmla="val 62149"/>
          </a:avLst>
        </a:prstGeom>
        <a:solidFill>
          <a:srgbClr val="FF7C80"/>
        </a:solidFill>
        <a:ln w="28575">
          <a:solidFill>
            <a:srgbClr val="C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37</xdr:col>
      <xdr:colOff>60091</xdr:colOff>
      <xdr:row>9</xdr:row>
      <xdr:rowOff>8206</xdr:rowOff>
    </xdr:from>
    <xdr:to>
      <xdr:col>59</xdr:col>
      <xdr:colOff>97741</xdr:colOff>
      <xdr:row>9</xdr:row>
      <xdr:rowOff>9255</xdr:rowOff>
    </xdr:to>
    <xdr:cxnSp macro="">
      <xdr:nvCxnSpPr>
        <xdr:cNvPr id="25" name="直線コネクタ 24">
          <a:extLst>
            <a:ext uri="{FF2B5EF4-FFF2-40B4-BE49-F238E27FC236}">
              <a16:creationId xmlns:a16="http://schemas.microsoft.com/office/drawing/2014/main" id="{00000000-0008-0000-0C00-000019000000}"/>
            </a:ext>
          </a:extLst>
        </xdr:cNvPr>
        <xdr:cNvCxnSpPr/>
      </xdr:nvCxnSpPr>
      <xdr:spPr>
        <a:xfrm flipV="1">
          <a:off x="6889516" y="1694131"/>
          <a:ext cx="3600000" cy="1049"/>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60091</xdr:colOff>
      <xdr:row>11</xdr:row>
      <xdr:rowOff>76279</xdr:rowOff>
    </xdr:from>
    <xdr:to>
      <xdr:col>59</xdr:col>
      <xdr:colOff>97741</xdr:colOff>
      <xdr:row>11</xdr:row>
      <xdr:rowOff>77328</xdr:rowOff>
    </xdr:to>
    <xdr:cxnSp macro="">
      <xdr:nvCxnSpPr>
        <xdr:cNvPr id="26" name="直線コネクタ 25">
          <a:extLst>
            <a:ext uri="{FF2B5EF4-FFF2-40B4-BE49-F238E27FC236}">
              <a16:creationId xmlns:a16="http://schemas.microsoft.com/office/drawing/2014/main" id="{00000000-0008-0000-0C00-00001A000000}"/>
            </a:ext>
          </a:extLst>
        </xdr:cNvPr>
        <xdr:cNvCxnSpPr/>
      </xdr:nvCxnSpPr>
      <xdr:spPr>
        <a:xfrm flipV="1">
          <a:off x="6889516" y="2162254"/>
          <a:ext cx="3600000" cy="1049"/>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60091</xdr:colOff>
      <xdr:row>13</xdr:row>
      <xdr:rowOff>144352</xdr:rowOff>
    </xdr:from>
    <xdr:to>
      <xdr:col>59</xdr:col>
      <xdr:colOff>97741</xdr:colOff>
      <xdr:row>13</xdr:row>
      <xdr:rowOff>145401</xdr:rowOff>
    </xdr:to>
    <xdr:cxnSp macro="">
      <xdr:nvCxnSpPr>
        <xdr:cNvPr id="27" name="直線コネクタ 26">
          <a:extLst>
            <a:ext uri="{FF2B5EF4-FFF2-40B4-BE49-F238E27FC236}">
              <a16:creationId xmlns:a16="http://schemas.microsoft.com/office/drawing/2014/main" id="{00000000-0008-0000-0C00-00001B000000}"/>
            </a:ext>
          </a:extLst>
        </xdr:cNvPr>
        <xdr:cNvCxnSpPr/>
      </xdr:nvCxnSpPr>
      <xdr:spPr>
        <a:xfrm flipV="1">
          <a:off x="6889516" y="2630377"/>
          <a:ext cx="3600000" cy="1049"/>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95210</xdr:colOff>
      <xdr:row>44</xdr:row>
      <xdr:rowOff>94422</xdr:rowOff>
    </xdr:from>
    <xdr:to>
      <xdr:col>27</xdr:col>
      <xdr:colOff>178347</xdr:colOff>
      <xdr:row>46</xdr:row>
      <xdr:rowOff>142875</xdr:rowOff>
    </xdr:to>
    <xdr:sp macro="" textlink="">
      <xdr:nvSpPr>
        <xdr:cNvPr id="28" name="線吹き出し 1 (枠付き) 27">
          <a:extLst>
            <a:ext uri="{FF2B5EF4-FFF2-40B4-BE49-F238E27FC236}">
              <a16:creationId xmlns:a16="http://schemas.microsoft.com/office/drawing/2014/main" id="{00000000-0008-0000-0C00-00001C000000}"/>
            </a:ext>
          </a:extLst>
        </xdr:cNvPr>
        <xdr:cNvSpPr/>
      </xdr:nvSpPr>
      <xdr:spPr>
        <a:xfrm>
          <a:off x="4257635" y="8533572"/>
          <a:ext cx="1226137" cy="448503"/>
        </a:xfrm>
        <a:prstGeom prst="borderCallout1">
          <a:avLst>
            <a:gd name="adj1" fmla="val 98748"/>
            <a:gd name="adj2" fmla="val 96"/>
            <a:gd name="adj3" fmla="val 114772"/>
            <a:gd name="adj4" fmla="val -15513"/>
          </a:avLst>
        </a:prstGeom>
        <a:solidFill>
          <a:schemeClr val="bg1"/>
        </a:solidFill>
        <a:ln>
          <a:solidFill>
            <a:schemeClr val="tx1"/>
          </a:solidFill>
        </a:ln>
        <a:effectLst/>
      </xdr:spPr>
      <xdr:style>
        <a:lnRef idx="1">
          <a:schemeClr val="accent2"/>
        </a:lnRef>
        <a:fillRef idx="2">
          <a:schemeClr val="accent2"/>
        </a:fillRef>
        <a:effectRef idx="1">
          <a:schemeClr val="accent2"/>
        </a:effectRef>
        <a:fontRef idx="minor">
          <a:schemeClr val="dk1"/>
        </a:fontRef>
      </xdr:style>
      <xdr:txBody>
        <a:bodyPr vertOverflow="clip" rtlCol="0" anchor="t"/>
        <a:lstStyle/>
        <a:p>
          <a:r>
            <a:rPr lang="ja-JP" altLang="ja-JP" sz="900" b="1" i="0">
              <a:solidFill>
                <a:schemeClr val="dk1"/>
              </a:solidFill>
              <a:latin typeface="ＭＳ Ｐ明朝" pitchFamily="18" charset="-128"/>
              <a:ea typeface="ＭＳ Ｐ明朝" pitchFamily="18" charset="-128"/>
              <a:cs typeface="+mn-cs"/>
            </a:rPr>
            <a:t>比較的行動変容が</a:t>
          </a:r>
          <a:endParaRPr lang="en-US" altLang="ja-JP" sz="900" b="1" i="0">
            <a:solidFill>
              <a:schemeClr val="dk1"/>
            </a:solidFill>
            <a:latin typeface="ＭＳ Ｐ明朝" pitchFamily="18" charset="-128"/>
            <a:ea typeface="ＭＳ Ｐ明朝" pitchFamily="18" charset="-128"/>
            <a:cs typeface="+mn-cs"/>
          </a:endParaRPr>
        </a:p>
        <a:p>
          <a:r>
            <a:rPr lang="ja-JP" altLang="ja-JP" sz="900" b="1" i="0">
              <a:solidFill>
                <a:schemeClr val="dk1"/>
              </a:solidFill>
              <a:latin typeface="ＭＳ Ｐ明朝" pitchFamily="18" charset="-128"/>
              <a:ea typeface="ＭＳ Ｐ明朝" pitchFamily="18" charset="-128"/>
              <a:cs typeface="+mn-cs"/>
            </a:rPr>
            <a:t>現れやすい集団</a:t>
          </a:r>
          <a:endParaRPr lang="ja-JP" altLang="ja-JP" sz="1050">
            <a:latin typeface="ＭＳ Ｐ明朝" pitchFamily="18" charset="-128"/>
            <a:ea typeface="ＭＳ Ｐ明朝" pitchFamily="18" charset="-128"/>
          </a:endParaRPr>
        </a:p>
      </xdr:txBody>
    </xdr:sp>
    <xdr:clientData/>
  </xdr:twoCellAnchor>
  <xdr:twoCellAnchor>
    <xdr:from>
      <xdr:col>49</xdr:col>
      <xdr:colOff>28575</xdr:colOff>
      <xdr:row>5</xdr:row>
      <xdr:rowOff>155575</xdr:rowOff>
    </xdr:from>
    <xdr:to>
      <xdr:col>51</xdr:col>
      <xdr:colOff>100987</xdr:colOff>
      <xdr:row>7</xdr:row>
      <xdr:rowOff>31242</xdr:rowOff>
    </xdr:to>
    <xdr:sp macro="" textlink="">
      <xdr:nvSpPr>
        <xdr:cNvPr id="29" name="テキスト ボックス 28">
          <a:extLst>
            <a:ext uri="{FF2B5EF4-FFF2-40B4-BE49-F238E27FC236}">
              <a16:creationId xmlns:a16="http://schemas.microsoft.com/office/drawing/2014/main" id="{00000000-0008-0000-0C00-00001D000000}"/>
            </a:ext>
          </a:extLst>
        </xdr:cNvPr>
        <xdr:cNvSpPr txBox="1"/>
      </xdr:nvSpPr>
      <xdr:spPr>
        <a:xfrm>
          <a:off x="9153525" y="1174750"/>
          <a:ext cx="396262" cy="27571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kumimoji="1" lang="en-US" altLang="ja-JP" sz="1100">
              <a:latin typeface="ＭＳ Ｐ明朝"/>
            </a:rPr>
            <a:t>※1</a:t>
          </a:r>
          <a:endParaRPr kumimoji="1" lang="ja-JP" altLang="en-US" sz="1100">
            <a:latin typeface="ＭＳ Ｐ明朝"/>
          </a:endParaRPr>
        </a:p>
      </xdr:txBody>
    </xdr:sp>
    <xdr:clientData/>
  </xdr:twoCellAnchor>
  <xdr:twoCellAnchor>
    <xdr:from>
      <xdr:col>49</xdr:col>
      <xdr:colOff>92075</xdr:colOff>
      <xdr:row>7</xdr:row>
      <xdr:rowOff>85725</xdr:rowOff>
    </xdr:from>
    <xdr:to>
      <xdr:col>52</xdr:col>
      <xdr:colOff>2562</xdr:colOff>
      <xdr:row>8</xdr:row>
      <xdr:rowOff>161417</xdr:rowOff>
    </xdr:to>
    <xdr:sp macro="" textlink="">
      <xdr:nvSpPr>
        <xdr:cNvPr id="30" name="テキスト ボックス 29">
          <a:extLst>
            <a:ext uri="{FF2B5EF4-FFF2-40B4-BE49-F238E27FC236}">
              <a16:creationId xmlns:a16="http://schemas.microsoft.com/office/drawing/2014/main" id="{00000000-0008-0000-0C00-00001E000000}"/>
            </a:ext>
          </a:extLst>
        </xdr:cNvPr>
        <xdr:cNvSpPr txBox="1"/>
      </xdr:nvSpPr>
      <xdr:spPr>
        <a:xfrm>
          <a:off x="9217025" y="1504950"/>
          <a:ext cx="396262" cy="27571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kumimoji="1" lang="en-US" altLang="ja-JP" sz="1100">
              <a:latin typeface="ＭＳ Ｐ明朝"/>
            </a:rPr>
            <a:t>※2</a:t>
          </a:r>
          <a:endParaRPr kumimoji="1" lang="ja-JP" altLang="en-US" sz="1100">
            <a:latin typeface="ＭＳ Ｐ明朝"/>
          </a:endParaRPr>
        </a:p>
      </xdr:txBody>
    </xdr:sp>
    <xdr:clientData/>
  </xdr:twoCellAnchor>
  <xdr:twoCellAnchor>
    <xdr:from>
      <xdr:col>49</xdr:col>
      <xdr:colOff>79375</xdr:colOff>
      <xdr:row>8</xdr:row>
      <xdr:rowOff>183931</xdr:rowOff>
    </xdr:from>
    <xdr:to>
      <xdr:col>51</xdr:col>
      <xdr:colOff>151787</xdr:colOff>
      <xdr:row>10</xdr:row>
      <xdr:rowOff>59598</xdr:rowOff>
    </xdr:to>
    <xdr:sp macro="" textlink="">
      <xdr:nvSpPr>
        <xdr:cNvPr id="31" name="テキスト ボックス 30">
          <a:extLst>
            <a:ext uri="{FF2B5EF4-FFF2-40B4-BE49-F238E27FC236}">
              <a16:creationId xmlns:a16="http://schemas.microsoft.com/office/drawing/2014/main" id="{00000000-0008-0000-0C00-00001F000000}"/>
            </a:ext>
          </a:extLst>
        </xdr:cNvPr>
        <xdr:cNvSpPr txBox="1"/>
      </xdr:nvSpPr>
      <xdr:spPr>
        <a:xfrm>
          <a:off x="9204325" y="1803181"/>
          <a:ext cx="396262" cy="27571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kumimoji="1" lang="en-US" altLang="ja-JP" sz="1100">
              <a:latin typeface="ＭＳ Ｐ明朝"/>
            </a:rPr>
            <a:t>※3</a:t>
          </a:r>
          <a:endParaRPr kumimoji="1" lang="ja-JP" altLang="en-US" sz="1100">
            <a:latin typeface="ＭＳ Ｐ明朝"/>
          </a:endParaRPr>
        </a:p>
      </xdr:txBody>
    </xdr:sp>
    <xdr:clientData/>
  </xdr:twoCellAnchor>
  <xdr:twoCellAnchor>
    <xdr:from>
      <xdr:col>52</xdr:col>
      <xdr:colOff>12700</xdr:colOff>
      <xdr:row>12</xdr:row>
      <xdr:rowOff>0</xdr:rowOff>
    </xdr:from>
    <xdr:to>
      <xdr:col>54</xdr:col>
      <xdr:colOff>85112</xdr:colOff>
      <xdr:row>13</xdr:row>
      <xdr:rowOff>75692</xdr:rowOff>
    </xdr:to>
    <xdr:sp macro="" textlink="">
      <xdr:nvSpPr>
        <xdr:cNvPr id="32" name="テキスト ボックス 31">
          <a:extLst>
            <a:ext uri="{FF2B5EF4-FFF2-40B4-BE49-F238E27FC236}">
              <a16:creationId xmlns:a16="http://schemas.microsoft.com/office/drawing/2014/main" id="{00000000-0008-0000-0C00-000020000000}"/>
            </a:ext>
          </a:extLst>
        </xdr:cNvPr>
        <xdr:cNvSpPr txBox="1"/>
      </xdr:nvSpPr>
      <xdr:spPr>
        <a:xfrm>
          <a:off x="9271000" y="2286000"/>
          <a:ext cx="396262" cy="27571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kumimoji="1" lang="en-US" altLang="ja-JP" sz="1100">
              <a:latin typeface="ＭＳ Ｐ明朝"/>
            </a:rPr>
            <a:t>※4</a:t>
          </a:r>
          <a:endParaRPr kumimoji="1" lang="ja-JP" altLang="en-US" sz="1100">
            <a:latin typeface="ＭＳ Ｐ明朝"/>
          </a:endParaRPr>
        </a:p>
      </xdr:txBody>
    </xdr:sp>
    <xdr:clientData/>
  </xdr:twoCellAnchor>
  <xdr:twoCellAnchor>
    <xdr:from>
      <xdr:col>25</xdr:col>
      <xdr:colOff>38833</xdr:colOff>
      <xdr:row>11</xdr:row>
      <xdr:rowOff>133350</xdr:rowOff>
    </xdr:from>
    <xdr:to>
      <xdr:col>35</xdr:col>
      <xdr:colOff>5833</xdr:colOff>
      <xdr:row>11</xdr:row>
      <xdr:rowOff>133350</xdr:rowOff>
    </xdr:to>
    <xdr:cxnSp macro="">
      <xdr:nvCxnSpPr>
        <xdr:cNvPr id="33" name="直線コネクタ 32">
          <a:extLst>
            <a:ext uri="{FF2B5EF4-FFF2-40B4-BE49-F238E27FC236}">
              <a16:creationId xmlns:a16="http://schemas.microsoft.com/office/drawing/2014/main" id="{00000000-0008-0000-0C00-000021000000}"/>
            </a:ext>
          </a:extLst>
        </xdr:cNvPr>
        <xdr:cNvCxnSpPr/>
      </xdr:nvCxnSpPr>
      <xdr:spPr>
        <a:xfrm>
          <a:off x="4610833" y="2219325"/>
          <a:ext cx="1872000"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75512</xdr:colOff>
      <xdr:row>25</xdr:row>
      <xdr:rowOff>136309</xdr:rowOff>
    </xdr:from>
    <xdr:to>
      <xdr:col>24</xdr:col>
      <xdr:colOff>71012</xdr:colOff>
      <xdr:row>25</xdr:row>
      <xdr:rowOff>136309</xdr:rowOff>
    </xdr:to>
    <xdr:cxnSp macro="">
      <xdr:nvCxnSpPr>
        <xdr:cNvPr id="34" name="直線コネクタ 33">
          <a:extLst>
            <a:ext uri="{FF2B5EF4-FFF2-40B4-BE49-F238E27FC236}">
              <a16:creationId xmlns:a16="http://schemas.microsoft.com/office/drawing/2014/main" id="{00000000-0008-0000-0C00-000022000000}"/>
            </a:ext>
          </a:extLst>
        </xdr:cNvPr>
        <xdr:cNvCxnSpPr/>
      </xdr:nvCxnSpPr>
      <xdr:spPr>
        <a:xfrm>
          <a:off x="2742512" y="4927384"/>
          <a:ext cx="1710000"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61976</xdr:colOff>
      <xdr:row>33</xdr:row>
      <xdr:rowOff>20562</xdr:rowOff>
    </xdr:from>
    <xdr:to>
      <xdr:col>20</xdr:col>
      <xdr:colOff>39476</xdr:colOff>
      <xdr:row>33</xdr:row>
      <xdr:rowOff>20562</xdr:rowOff>
    </xdr:to>
    <xdr:cxnSp macro="">
      <xdr:nvCxnSpPr>
        <xdr:cNvPr id="35" name="直線コネクタ 34">
          <a:extLst>
            <a:ext uri="{FF2B5EF4-FFF2-40B4-BE49-F238E27FC236}">
              <a16:creationId xmlns:a16="http://schemas.microsoft.com/office/drawing/2014/main" id="{00000000-0008-0000-0C00-000023000000}"/>
            </a:ext>
          </a:extLst>
        </xdr:cNvPr>
        <xdr:cNvCxnSpPr/>
      </xdr:nvCxnSpPr>
      <xdr:spPr>
        <a:xfrm>
          <a:off x="1966976" y="6316587"/>
          <a:ext cx="1692000"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97079</xdr:colOff>
      <xdr:row>36</xdr:row>
      <xdr:rowOff>66263</xdr:rowOff>
    </xdr:from>
    <xdr:to>
      <xdr:col>20</xdr:col>
      <xdr:colOff>13379</xdr:colOff>
      <xdr:row>37</xdr:row>
      <xdr:rowOff>125438</xdr:rowOff>
    </xdr:to>
    <xdr:sp macro="" textlink="">
      <xdr:nvSpPr>
        <xdr:cNvPr id="36" name="Text Box 8">
          <a:extLst>
            <a:ext uri="{FF2B5EF4-FFF2-40B4-BE49-F238E27FC236}">
              <a16:creationId xmlns:a16="http://schemas.microsoft.com/office/drawing/2014/main" id="{00000000-0008-0000-0C00-000024000000}"/>
            </a:ext>
          </a:extLst>
        </xdr:cNvPr>
        <xdr:cNvSpPr txBox="1">
          <a:spLocks noChangeArrowheads="1"/>
        </xdr:cNvSpPr>
      </xdr:nvSpPr>
      <xdr:spPr bwMode="auto">
        <a:xfrm>
          <a:off x="2002079" y="6962363"/>
          <a:ext cx="1630800" cy="259200"/>
        </a:xfrm>
        <a:prstGeom prst="rect">
          <a:avLst/>
        </a:prstGeom>
        <a:noFill/>
        <a:ln w="9525">
          <a:noFill/>
          <a:miter lim="800000"/>
          <a:headEnd/>
          <a:tailEnd/>
        </a:ln>
      </xdr:spPr>
      <xdr:txBody>
        <a:bodyPr wrap="none" lIns="72000" rIns="0">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ctr">
            <a:spcBef>
              <a:spcPct val="50000"/>
            </a:spcBef>
          </a:pPr>
          <a:r>
            <a:rPr lang="ja-JP" altLang="en-US" sz="1000" b="1" i="1">
              <a:solidFill>
                <a:srgbClr val="C00000"/>
              </a:solidFill>
              <a:latin typeface="ＭＳ Ｐ明朝" pitchFamily="18" charset="-128"/>
              <a:ea typeface="ＭＳ Ｐ明朝" pitchFamily="18" charset="-128"/>
            </a:rPr>
            <a:t>早期腎症期</a:t>
          </a:r>
          <a:r>
            <a:rPr lang="en-US" altLang="ja-JP" sz="1000" b="1" i="1">
              <a:solidFill>
                <a:srgbClr val="C00000"/>
              </a:solidFill>
              <a:latin typeface="ＭＳ Ｐ明朝" pitchFamily="18" charset="-128"/>
              <a:ea typeface="ＭＳ Ｐ明朝" pitchFamily="18" charset="-128"/>
            </a:rPr>
            <a:t>(Ⅱ) </a:t>
          </a:r>
          <a:endParaRPr lang="ja-JP" altLang="en-US" sz="1000" b="1" i="1">
            <a:solidFill>
              <a:srgbClr val="C00000"/>
            </a:solidFill>
            <a:latin typeface="ＭＳ Ｐ明朝" pitchFamily="18" charset="-128"/>
            <a:ea typeface="ＭＳ Ｐ明朝" pitchFamily="18" charset="-128"/>
          </a:endParaRPr>
        </a:p>
      </xdr:txBody>
    </xdr:sp>
    <xdr:clientData/>
  </xdr:twoCellAnchor>
  <xdr:twoCellAnchor>
    <xdr:from>
      <xdr:col>8</xdr:col>
      <xdr:colOff>8401</xdr:colOff>
      <xdr:row>43</xdr:row>
      <xdr:rowOff>9197</xdr:rowOff>
    </xdr:from>
    <xdr:to>
      <xdr:col>15</xdr:col>
      <xdr:colOff>15323</xdr:colOff>
      <xdr:row>50</xdr:row>
      <xdr:rowOff>131435</xdr:rowOff>
    </xdr:to>
    <xdr:sp macro="" textlink="">
      <xdr:nvSpPr>
        <xdr:cNvPr id="37" name="平行四辺形 36">
          <a:extLst>
            <a:ext uri="{FF2B5EF4-FFF2-40B4-BE49-F238E27FC236}">
              <a16:creationId xmlns:a16="http://schemas.microsoft.com/office/drawing/2014/main" id="{00000000-0008-0000-0C00-000025000000}"/>
            </a:ext>
          </a:extLst>
        </xdr:cNvPr>
        <xdr:cNvSpPr/>
      </xdr:nvSpPr>
      <xdr:spPr>
        <a:xfrm>
          <a:off x="1341901" y="8114972"/>
          <a:ext cx="1340422" cy="1465263"/>
        </a:xfrm>
        <a:prstGeom prst="parallelogram">
          <a:avLst>
            <a:gd name="adj" fmla="val 68883"/>
          </a:avLst>
        </a:prstGeom>
        <a:solidFill>
          <a:srgbClr val="CC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12</xdr:col>
      <xdr:colOff>90510</xdr:colOff>
      <xdr:row>43</xdr:row>
      <xdr:rowOff>115492</xdr:rowOff>
    </xdr:from>
    <xdr:to>
      <xdr:col>21</xdr:col>
      <xdr:colOff>5505</xdr:colOff>
      <xdr:row>44</xdr:row>
      <xdr:rowOff>172288</xdr:rowOff>
    </xdr:to>
    <xdr:sp macro="" textlink="">
      <xdr:nvSpPr>
        <xdr:cNvPr id="38" name="Text Box 8">
          <a:extLst>
            <a:ext uri="{FF2B5EF4-FFF2-40B4-BE49-F238E27FC236}">
              <a16:creationId xmlns:a16="http://schemas.microsoft.com/office/drawing/2014/main" id="{00000000-0008-0000-0C00-000026000000}"/>
            </a:ext>
          </a:extLst>
        </xdr:cNvPr>
        <xdr:cNvSpPr txBox="1">
          <a:spLocks noChangeArrowheads="1"/>
        </xdr:cNvSpPr>
      </xdr:nvSpPr>
      <xdr:spPr bwMode="auto">
        <a:xfrm>
          <a:off x="2186010" y="8221267"/>
          <a:ext cx="1629495" cy="256821"/>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ctr">
            <a:spcBef>
              <a:spcPct val="50000"/>
            </a:spcBef>
          </a:pPr>
          <a:r>
            <a:rPr lang="ja-JP" altLang="en-US" sz="1000" b="1" i="1">
              <a:solidFill>
                <a:srgbClr val="C00000"/>
              </a:solidFill>
              <a:latin typeface="ＭＳ Ｐ明朝" pitchFamily="18" charset="-128"/>
              <a:ea typeface="ＭＳ Ｐ明朝" pitchFamily="18" charset="-128"/>
            </a:rPr>
            <a:t>腎不全期</a:t>
          </a:r>
          <a:r>
            <a:rPr lang="en-US" altLang="ja-JP" sz="1000" b="1" i="1">
              <a:solidFill>
                <a:srgbClr val="C00000"/>
              </a:solidFill>
              <a:latin typeface="ＭＳ Ｐ明朝" pitchFamily="18" charset="-128"/>
              <a:ea typeface="ＭＳ Ｐ明朝" pitchFamily="18" charset="-128"/>
            </a:rPr>
            <a:t>(Ⅳ)</a:t>
          </a:r>
          <a:endParaRPr lang="ja-JP" altLang="en-US" sz="1000" b="1" i="1">
            <a:solidFill>
              <a:srgbClr val="C00000"/>
            </a:solidFill>
            <a:latin typeface="ＭＳ Ｐ明朝" pitchFamily="18" charset="-128"/>
            <a:ea typeface="ＭＳ Ｐ明朝" pitchFamily="18" charset="-128"/>
          </a:endParaRPr>
        </a:p>
      </xdr:txBody>
    </xdr:sp>
    <xdr:clientData/>
  </xdr:twoCellAnchor>
  <xdr:twoCellAnchor>
    <xdr:from>
      <xdr:col>9</xdr:col>
      <xdr:colOff>111671</xdr:colOff>
      <xdr:row>48</xdr:row>
      <xdr:rowOff>10210</xdr:rowOff>
    </xdr:from>
    <xdr:to>
      <xdr:col>22</xdr:col>
      <xdr:colOff>11171</xdr:colOff>
      <xdr:row>48</xdr:row>
      <xdr:rowOff>10210</xdr:rowOff>
    </xdr:to>
    <xdr:cxnSp macro="">
      <xdr:nvCxnSpPr>
        <xdr:cNvPr id="39" name="直線コネクタ 38">
          <a:extLst>
            <a:ext uri="{FF2B5EF4-FFF2-40B4-BE49-F238E27FC236}">
              <a16:creationId xmlns:a16="http://schemas.microsoft.com/office/drawing/2014/main" id="{00000000-0008-0000-0C00-000027000000}"/>
            </a:ext>
          </a:extLst>
        </xdr:cNvPr>
        <xdr:cNvCxnSpPr/>
      </xdr:nvCxnSpPr>
      <xdr:spPr>
        <a:xfrm>
          <a:off x="1635671" y="9116110"/>
          <a:ext cx="2376000"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90510</xdr:colOff>
      <xdr:row>46</xdr:row>
      <xdr:rowOff>4162</xdr:rowOff>
    </xdr:from>
    <xdr:to>
      <xdr:col>21</xdr:col>
      <xdr:colOff>5505</xdr:colOff>
      <xdr:row>47</xdr:row>
      <xdr:rowOff>64398</xdr:rowOff>
    </xdr:to>
    <xdr:sp macro="" textlink="">
      <xdr:nvSpPr>
        <xdr:cNvPr id="40" name="Text Box 8">
          <a:extLst>
            <a:ext uri="{FF2B5EF4-FFF2-40B4-BE49-F238E27FC236}">
              <a16:creationId xmlns:a16="http://schemas.microsoft.com/office/drawing/2014/main" id="{00000000-0008-0000-0C00-000028000000}"/>
            </a:ext>
          </a:extLst>
        </xdr:cNvPr>
        <xdr:cNvSpPr txBox="1">
          <a:spLocks noChangeArrowheads="1"/>
        </xdr:cNvSpPr>
      </xdr:nvSpPr>
      <xdr:spPr bwMode="auto">
        <a:xfrm>
          <a:off x="2186010" y="8710012"/>
          <a:ext cx="1629495" cy="260261"/>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ctr">
            <a:spcBef>
              <a:spcPct val="50000"/>
            </a:spcBef>
          </a:pPr>
          <a:r>
            <a:rPr lang="ja-JP" altLang="en-US" sz="1000" b="1" i="1">
              <a:solidFill>
                <a:srgbClr val="C00000"/>
              </a:solidFill>
              <a:latin typeface="ＭＳ Ｐ明朝" pitchFamily="18" charset="-128"/>
              <a:ea typeface="ＭＳ Ｐ明朝" pitchFamily="18" charset="-128"/>
            </a:rPr>
            <a:t>顕性腎症期</a:t>
          </a:r>
          <a:r>
            <a:rPr lang="en-US" altLang="ja-JP" sz="1000" b="1" i="1">
              <a:solidFill>
                <a:srgbClr val="C00000"/>
              </a:solidFill>
              <a:latin typeface="ＭＳ Ｐ明朝" pitchFamily="18" charset="-128"/>
              <a:ea typeface="ＭＳ Ｐ明朝" pitchFamily="18" charset="-128"/>
            </a:rPr>
            <a:t>(Ⅲ)</a:t>
          </a:r>
          <a:endParaRPr lang="ja-JP" altLang="en-US" sz="1000" b="1" i="1">
            <a:solidFill>
              <a:srgbClr val="C00000"/>
            </a:solidFill>
            <a:latin typeface="ＭＳ Ｐ明朝" pitchFamily="18" charset="-128"/>
            <a:ea typeface="ＭＳ Ｐ明朝" pitchFamily="18" charset="-128"/>
          </a:endParaRPr>
        </a:p>
      </xdr:txBody>
    </xdr:sp>
    <xdr:clientData/>
  </xdr:twoCellAnchor>
  <xdr:twoCellAnchor>
    <xdr:from>
      <xdr:col>11</xdr:col>
      <xdr:colOff>61976</xdr:colOff>
      <xdr:row>45</xdr:row>
      <xdr:rowOff>77712</xdr:rowOff>
    </xdr:from>
    <xdr:to>
      <xdr:col>20</xdr:col>
      <xdr:colOff>39476</xdr:colOff>
      <xdr:row>45</xdr:row>
      <xdr:rowOff>77712</xdr:rowOff>
    </xdr:to>
    <xdr:cxnSp macro="">
      <xdr:nvCxnSpPr>
        <xdr:cNvPr id="41" name="直線コネクタ 40">
          <a:extLst>
            <a:ext uri="{FF2B5EF4-FFF2-40B4-BE49-F238E27FC236}">
              <a16:creationId xmlns:a16="http://schemas.microsoft.com/office/drawing/2014/main" id="{00000000-0008-0000-0C00-000029000000}"/>
            </a:ext>
          </a:extLst>
        </xdr:cNvPr>
        <xdr:cNvCxnSpPr/>
      </xdr:nvCxnSpPr>
      <xdr:spPr>
        <a:xfrm>
          <a:off x="1966976" y="8583537"/>
          <a:ext cx="1692000" cy="0"/>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61735</xdr:colOff>
      <xdr:row>42</xdr:row>
      <xdr:rowOff>19051</xdr:rowOff>
    </xdr:from>
    <xdr:ext cx="2214739" cy="625822"/>
    <xdr:sp macro="" textlink="">
      <xdr:nvSpPr>
        <xdr:cNvPr id="42" name="線吹き出し 1 (枠付き) 41">
          <a:extLst>
            <a:ext uri="{FF2B5EF4-FFF2-40B4-BE49-F238E27FC236}">
              <a16:creationId xmlns:a16="http://schemas.microsoft.com/office/drawing/2014/main" id="{00000000-0008-0000-0C00-00002A000000}"/>
            </a:ext>
          </a:extLst>
        </xdr:cNvPr>
        <xdr:cNvSpPr/>
      </xdr:nvSpPr>
      <xdr:spPr>
        <a:xfrm>
          <a:off x="61735" y="7924801"/>
          <a:ext cx="2214739" cy="625822"/>
        </a:xfrm>
        <a:prstGeom prst="borderCallout1">
          <a:avLst>
            <a:gd name="adj1" fmla="val 100091"/>
            <a:gd name="adj2" fmla="val 83989"/>
            <a:gd name="adj3" fmla="val 129994"/>
            <a:gd name="adj4" fmla="val 86847"/>
          </a:avLst>
        </a:prstGeom>
        <a:solidFill>
          <a:schemeClr val="bg1"/>
        </a:solidFill>
        <a:ln>
          <a:solidFill>
            <a:schemeClr val="tx1"/>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t">
          <a:noAutofit/>
        </a:bodyPr>
        <a:lstStyle/>
        <a:p>
          <a:r>
            <a:rPr lang="ja-JP" altLang="ja-JP" sz="900" b="1" i="0">
              <a:solidFill>
                <a:schemeClr val="dk1"/>
              </a:solidFill>
              <a:latin typeface="ＭＳ Ｐ明朝" pitchFamily="18" charset="-128"/>
              <a:ea typeface="ＭＳ Ｐ明朝" pitchFamily="18" charset="-128"/>
              <a:cs typeface="+mn-cs"/>
            </a:rPr>
            <a:t>複雑なケースが含まれる集団</a:t>
          </a:r>
          <a:endParaRPr lang="ja-JP" altLang="ja-JP" sz="900">
            <a:latin typeface="ＭＳ Ｐ明朝" pitchFamily="18" charset="-128"/>
            <a:ea typeface="ＭＳ Ｐ明朝" pitchFamily="18" charset="-128"/>
          </a:endParaRPr>
        </a:p>
        <a:p>
          <a:r>
            <a:rPr kumimoji="1" lang="ja-JP" altLang="en-US" sz="900">
              <a:solidFill>
                <a:schemeClr val="dk1"/>
              </a:solidFill>
              <a:latin typeface="ＭＳ Ｐ明朝" pitchFamily="18" charset="-128"/>
              <a:ea typeface="ＭＳ Ｐ明朝" pitchFamily="18" charset="-128"/>
              <a:cs typeface="+mn-cs"/>
            </a:rPr>
            <a:t>がん、難病、精神疾患、認知症、シャント、透析予防指導管理料等を確認できる患者</a:t>
          </a:r>
        </a:p>
      </xdr:txBody>
    </xdr:sp>
    <xdr:clientData/>
  </xdr:oneCellAnchor>
  <xdr:twoCellAnchor>
    <xdr:from>
      <xdr:col>37</xdr:col>
      <xdr:colOff>60091</xdr:colOff>
      <xdr:row>16</xdr:row>
      <xdr:rowOff>12400</xdr:rowOff>
    </xdr:from>
    <xdr:to>
      <xdr:col>59</xdr:col>
      <xdr:colOff>97741</xdr:colOff>
      <xdr:row>16</xdr:row>
      <xdr:rowOff>13449</xdr:rowOff>
    </xdr:to>
    <xdr:cxnSp macro="">
      <xdr:nvCxnSpPr>
        <xdr:cNvPr id="43" name="直線コネクタ 42">
          <a:extLst>
            <a:ext uri="{FF2B5EF4-FFF2-40B4-BE49-F238E27FC236}">
              <a16:creationId xmlns:a16="http://schemas.microsoft.com/office/drawing/2014/main" id="{00000000-0008-0000-0C00-00002B000000}"/>
            </a:ext>
          </a:extLst>
        </xdr:cNvPr>
        <xdr:cNvCxnSpPr/>
      </xdr:nvCxnSpPr>
      <xdr:spPr>
        <a:xfrm flipV="1">
          <a:off x="6889516" y="3098500"/>
          <a:ext cx="3600000" cy="1049"/>
        </a:xfrm>
        <a:prstGeom prst="line">
          <a:avLst/>
        </a:prstGeom>
        <a:ln w="22225">
          <a:solidFill>
            <a:schemeClr val="tx1">
              <a:lumMod val="65000"/>
              <a:lumOff val="35000"/>
            </a:schemeClr>
          </a:solidFill>
          <a:prstDash val="sysDot"/>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21608</xdr:colOff>
      <xdr:row>14</xdr:row>
      <xdr:rowOff>38011</xdr:rowOff>
    </xdr:from>
    <xdr:to>
      <xdr:col>47</xdr:col>
      <xdr:colOff>145902</xdr:colOff>
      <xdr:row>15</xdr:row>
      <xdr:rowOff>165934</xdr:rowOff>
    </xdr:to>
    <xdr:sp macro="" textlink="">
      <xdr:nvSpPr>
        <xdr:cNvPr id="44" name="Text Box 8">
          <a:extLst>
            <a:ext uri="{FF2B5EF4-FFF2-40B4-BE49-F238E27FC236}">
              <a16:creationId xmlns:a16="http://schemas.microsoft.com/office/drawing/2014/main" id="{00000000-0008-0000-0C00-00002C000000}"/>
            </a:ext>
          </a:extLst>
        </xdr:cNvPr>
        <xdr:cNvSpPr txBox="1">
          <a:spLocks noChangeArrowheads="1"/>
        </xdr:cNvSpPr>
      </xdr:nvSpPr>
      <xdr:spPr bwMode="auto">
        <a:xfrm>
          <a:off x="6851033" y="2724061"/>
          <a:ext cx="1743544" cy="327948"/>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1200" b="1" i="1">
              <a:solidFill>
                <a:srgbClr val="C00000"/>
              </a:solidFill>
              <a:latin typeface="ＭＳ Ｐ明朝" pitchFamily="18" charset="-128"/>
              <a:ea typeface="ＭＳ Ｐ明朝" pitchFamily="18" charset="-128"/>
            </a:rPr>
            <a:t>早期腎症期</a:t>
          </a:r>
          <a:r>
            <a:rPr lang="en-US" altLang="ja-JP" sz="1200" b="1" i="1">
              <a:solidFill>
                <a:srgbClr val="C00000"/>
              </a:solidFill>
              <a:latin typeface="ＭＳ Ｐ明朝" pitchFamily="18" charset="-128"/>
              <a:ea typeface="ＭＳ Ｐ明朝" pitchFamily="18" charset="-128"/>
            </a:rPr>
            <a:t>(Ⅱ) </a:t>
          </a:r>
          <a:endParaRPr lang="ja-JP" altLang="en-US" sz="1200" b="1" i="1">
            <a:solidFill>
              <a:srgbClr val="C00000"/>
            </a:solidFill>
            <a:latin typeface="ＭＳ Ｐ明朝" pitchFamily="18" charset="-128"/>
            <a:ea typeface="ＭＳ Ｐ明朝" pitchFamily="18" charset="-128"/>
          </a:endParaRPr>
        </a:p>
      </xdr:txBody>
    </xdr:sp>
    <xdr:clientData/>
  </xdr:twoCellAnchor>
  <xdr:twoCellAnchor>
    <xdr:from>
      <xdr:col>37</xdr:col>
      <xdr:colOff>28935</xdr:colOff>
      <xdr:row>16</xdr:row>
      <xdr:rowOff>41009</xdr:rowOff>
    </xdr:from>
    <xdr:to>
      <xdr:col>47</xdr:col>
      <xdr:colOff>153229</xdr:colOff>
      <xdr:row>18</xdr:row>
      <xdr:rowOff>64205</xdr:rowOff>
    </xdr:to>
    <xdr:sp macro="" textlink="">
      <xdr:nvSpPr>
        <xdr:cNvPr id="45" name="Text Box 8">
          <a:extLst>
            <a:ext uri="{FF2B5EF4-FFF2-40B4-BE49-F238E27FC236}">
              <a16:creationId xmlns:a16="http://schemas.microsoft.com/office/drawing/2014/main" id="{00000000-0008-0000-0C00-00002D000000}"/>
            </a:ext>
          </a:extLst>
        </xdr:cNvPr>
        <xdr:cNvSpPr txBox="1">
          <a:spLocks noChangeArrowheads="1"/>
        </xdr:cNvSpPr>
      </xdr:nvSpPr>
      <xdr:spPr bwMode="auto">
        <a:xfrm>
          <a:off x="6858360" y="3127109"/>
          <a:ext cx="1743544" cy="32799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1200" b="1" i="1">
              <a:solidFill>
                <a:srgbClr val="C00000"/>
              </a:solidFill>
              <a:latin typeface="ＭＳ Ｐ明朝" pitchFamily="18" charset="-128"/>
              <a:ea typeface="ＭＳ Ｐ明朝" pitchFamily="18" charset="-128"/>
            </a:rPr>
            <a:t>腎症前期</a:t>
          </a:r>
          <a:r>
            <a:rPr lang="en-US" altLang="ja-JP" sz="1200" b="1" i="1">
              <a:solidFill>
                <a:srgbClr val="C00000"/>
              </a:solidFill>
              <a:latin typeface="ＭＳ Ｐ明朝" pitchFamily="18" charset="-128"/>
              <a:ea typeface="ＭＳ Ｐ明朝" pitchFamily="18" charset="-128"/>
            </a:rPr>
            <a:t>(Ⅰ)</a:t>
          </a:r>
          <a:endParaRPr lang="ja-JP" altLang="en-US" sz="1200" b="1" i="1">
            <a:solidFill>
              <a:srgbClr val="C00000"/>
            </a:solidFill>
            <a:latin typeface="ＭＳ Ｐ明朝" pitchFamily="18" charset="-128"/>
            <a:ea typeface="ＭＳ Ｐ明朝" pitchFamily="18" charset="-128"/>
          </a:endParaRPr>
        </a:p>
      </xdr:txBody>
    </xdr:sp>
    <xdr:clientData/>
  </xdr:twoCellAnchor>
  <xdr:twoCellAnchor>
    <xdr:from>
      <xdr:col>37</xdr:col>
      <xdr:colOff>29177</xdr:colOff>
      <xdr:row>9</xdr:row>
      <xdr:rowOff>92828</xdr:rowOff>
    </xdr:from>
    <xdr:to>
      <xdr:col>47</xdr:col>
      <xdr:colOff>152707</xdr:colOff>
      <xdr:row>11</xdr:row>
      <xdr:rowOff>34025</xdr:rowOff>
    </xdr:to>
    <xdr:sp macro="" textlink="">
      <xdr:nvSpPr>
        <xdr:cNvPr id="46" name="Text Box 8">
          <a:extLst>
            <a:ext uri="{FF2B5EF4-FFF2-40B4-BE49-F238E27FC236}">
              <a16:creationId xmlns:a16="http://schemas.microsoft.com/office/drawing/2014/main" id="{00000000-0008-0000-0C00-00002E000000}"/>
            </a:ext>
          </a:extLst>
        </xdr:cNvPr>
        <xdr:cNvSpPr txBox="1">
          <a:spLocks noChangeArrowheads="1"/>
        </xdr:cNvSpPr>
      </xdr:nvSpPr>
      <xdr:spPr bwMode="auto">
        <a:xfrm>
          <a:off x="6858602" y="1778753"/>
          <a:ext cx="1742780" cy="341247"/>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1200" b="1" i="1">
              <a:solidFill>
                <a:srgbClr val="C00000"/>
              </a:solidFill>
              <a:latin typeface="ＭＳ Ｐ明朝" pitchFamily="18" charset="-128"/>
              <a:ea typeface="ＭＳ Ｐ明朝" pitchFamily="18" charset="-128"/>
            </a:rPr>
            <a:t>腎不全期</a:t>
          </a:r>
          <a:r>
            <a:rPr lang="en-US" altLang="ja-JP" sz="1200" b="1" i="1">
              <a:solidFill>
                <a:srgbClr val="C00000"/>
              </a:solidFill>
              <a:latin typeface="ＭＳ Ｐ明朝" pitchFamily="18" charset="-128"/>
              <a:ea typeface="ＭＳ Ｐ明朝" pitchFamily="18" charset="-128"/>
            </a:rPr>
            <a:t>(Ⅳ)</a:t>
          </a:r>
          <a:endParaRPr lang="ja-JP" altLang="en-US" sz="1200" b="1" i="1">
            <a:solidFill>
              <a:srgbClr val="C00000"/>
            </a:solidFill>
            <a:latin typeface="ＭＳ Ｐ明朝" pitchFamily="18" charset="-128"/>
            <a:ea typeface="ＭＳ Ｐ明朝" pitchFamily="18" charset="-128"/>
          </a:endParaRPr>
        </a:p>
      </xdr:txBody>
    </xdr:sp>
    <xdr:clientData/>
  </xdr:twoCellAnchor>
  <xdr:twoCellAnchor>
    <xdr:from>
      <xdr:col>37</xdr:col>
      <xdr:colOff>29177</xdr:colOff>
      <xdr:row>7</xdr:row>
      <xdr:rowOff>40632</xdr:rowOff>
    </xdr:from>
    <xdr:to>
      <xdr:col>47</xdr:col>
      <xdr:colOff>152707</xdr:colOff>
      <xdr:row>8</xdr:row>
      <xdr:rowOff>171991</xdr:rowOff>
    </xdr:to>
    <xdr:sp macro="" textlink="">
      <xdr:nvSpPr>
        <xdr:cNvPr id="47" name="Text Box 8">
          <a:extLst>
            <a:ext uri="{FF2B5EF4-FFF2-40B4-BE49-F238E27FC236}">
              <a16:creationId xmlns:a16="http://schemas.microsoft.com/office/drawing/2014/main" id="{00000000-0008-0000-0C00-00002F000000}"/>
            </a:ext>
          </a:extLst>
        </xdr:cNvPr>
        <xdr:cNvSpPr txBox="1">
          <a:spLocks noChangeArrowheads="1"/>
        </xdr:cNvSpPr>
      </xdr:nvSpPr>
      <xdr:spPr bwMode="auto">
        <a:xfrm>
          <a:off x="6858602" y="1326507"/>
          <a:ext cx="1742780" cy="331384"/>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1200" b="1" i="1">
              <a:solidFill>
                <a:srgbClr val="C00000"/>
              </a:solidFill>
              <a:latin typeface="ＭＳ Ｐ明朝" pitchFamily="18" charset="-128"/>
              <a:ea typeface="ＭＳ Ｐ明朝" pitchFamily="18" charset="-128"/>
            </a:rPr>
            <a:t>透析療法期</a:t>
          </a:r>
          <a:r>
            <a:rPr lang="en-US" altLang="ja-JP" sz="1200" b="1" i="1">
              <a:solidFill>
                <a:srgbClr val="C00000"/>
              </a:solidFill>
              <a:latin typeface="ＭＳ Ｐ明朝" pitchFamily="18" charset="-128"/>
              <a:ea typeface="ＭＳ Ｐ明朝" pitchFamily="18" charset="-128"/>
            </a:rPr>
            <a:t>(Ⅴ)</a:t>
          </a:r>
          <a:endParaRPr lang="ja-JP" altLang="en-US" sz="1200" b="1" i="1">
            <a:solidFill>
              <a:srgbClr val="C00000"/>
            </a:solidFill>
            <a:latin typeface="ＭＳ Ｐ明朝" pitchFamily="18" charset="-128"/>
            <a:ea typeface="ＭＳ Ｐ明朝" pitchFamily="18" charset="-128"/>
          </a:endParaRPr>
        </a:p>
      </xdr:txBody>
    </xdr:sp>
    <xdr:clientData/>
  </xdr:twoCellAnchor>
  <xdr:twoCellAnchor>
    <xdr:from>
      <xdr:col>37</xdr:col>
      <xdr:colOff>29177</xdr:colOff>
      <xdr:row>11</xdr:row>
      <xdr:rowOff>177561</xdr:rowOff>
    </xdr:from>
    <xdr:to>
      <xdr:col>47</xdr:col>
      <xdr:colOff>152707</xdr:colOff>
      <xdr:row>13</xdr:row>
      <xdr:rowOff>99387</xdr:rowOff>
    </xdr:to>
    <xdr:sp macro="" textlink="">
      <xdr:nvSpPr>
        <xdr:cNvPr id="48" name="Text Box 8">
          <a:extLst>
            <a:ext uri="{FF2B5EF4-FFF2-40B4-BE49-F238E27FC236}">
              <a16:creationId xmlns:a16="http://schemas.microsoft.com/office/drawing/2014/main" id="{00000000-0008-0000-0C00-000030000000}"/>
            </a:ext>
          </a:extLst>
        </xdr:cNvPr>
        <xdr:cNvSpPr txBox="1">
          <a:spLocks noChangeArrowheads="1"/>
        </xdr:cNvSpPr>
      </xdr:nvSpPr>
      <xdr:spPr bwMode="auto">
        <a:xfrm>
          <a:off x="6858602" y="2263536"/>
          <a:ext cx="1742780" cy="32187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1200" b="1" i="1">
              <a:solidFill>
                <a:srgbClr val="C00000"/>
              </a:solidFill>
              <a:latin typeface="ＭＳ Ｐ明朝" pitchFamily="18" charset="-128"/>
              <a:ea typeface="ＭＳ Ｐ明朝" pitchFamily="18" charset="-128"/>
            </a:rPr>
            <a:t>顕性腎症期</a:t>
          </a:r>
          <a:r>
            <a:rPr lang="en-US" altLang="ja-JP" sz="1200" b="1" i="1">
              <a:solidFill>
                <a:srgbClr val="C00000"/>
              </a:solidFill>
              <a:latin typeface="ＭＳ Ｐ明朝" pitchFamily="18" charset="-128"/>
              <a:ea typeface="ＭＳ Ｐ明朝" pitchFamily="18" charset="-128"/>
            </a:rPr>
            <a:t>(Ⅲ)</a:t>
          </a:r>
          <a:endParaRPr lang="ja-JP" altLang="en-US" sz="1200" b="1" i="1">
            <a:solidFill>
              <a:srgbClr val="C00000"/>
            </a:solidFill>
            <a:latin typeface="ＭＳ Ｐ明朝" pitchFamily="18" charset="-128"/>
            <a:ea typeface="ＭＳ Ｐ明朝" pitchFamily="18" charset="-128"/>
          </a:endParaRPr>
        </a:p>
      </xdr:txBody>
    </xdr:sp>
    <xdr:clientData/>
  </xdr:twoCellAnchor>
  <xdr:twoCellAnchor>
    <xdr:from>
      <xdr:col>20</xdr:col>
      <xdr:colOff>131379</xdr:colOff>
      <xdr:row>22</xdr:row>
      <xdr:rowOff>112420</xdr:rowOff>
    </xdr:from>
    <xdr:to>
      <xdr:col>27</xdr:col>
      <xdr:colOff>67898</xdr:colOff>
      <xdr:row>23</xdr:row>
      <xdr:rowOff>184775</xdr:rowOff>
    </xdr:to>
    <xdr:sp macro="" textlink="">
      <xdr:nvSpPr>
        <xdr:cNvPr id="49" name="Text Box 8">
          <a:extLst>
            <a:ext uri="{FF2B5EF4-FFF2-40B4-BE49-F238E27FC236}">
              <a16:creationId xmlns:a16="http://schemas.microsoft.com/office/drawing/2014/main" id="{00000000-0008-0000-0C00-000031000000}"/>
            </a:ext>
          </a:extLst>
        </xdr:cNvPr>
        <xdr:cNvSpPr txBox="1">
          <a:spLocks noChangeArrowheads="1"/>
        </xdr:cNvSpPr>
      </xdr:nvSpPr>
      <xdr:spPr bwMode="auto">
        <a:xfrm>
          <a:off x="3750879" y="4303420"/>
          <a:ext cx="1270019" cy="272380"/>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腎不全期</a:t>
          </a:r>
          <a:r>
            <a:rPr lang="en-US" altLang="ja-JP" sz="900" b="1" i="1">
              <a:solidFill>
                <a:srgbClr val="C00000"/>
              </a:solidFill>
              <a:latin typeface="ＭＳ Ｐ明朝" pitchFamily="18" charset="-128"/>
              <a:ea typeface="ＭＳ Ｐ明朝" pitchFamily="18" charset="-128"/>
            </a:rPr>
            <a:t>(Ⅳ)</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20</xdr:col>
      <xdr:colOff>131379</xdr:colOff>
      <xdr:row>24</xdr:row>
      <xdr:rowOff>42585</xdr:rowOff>
    </xdr:from>
    <xdr:to>
      <xdr:col>27</xdr:col>
      <xdr:colOff>67898</xdr:colOff>
      <xdr:row>25</xdr:row>
      <xdr:rowOff>101866</xdr:rowOff>
    </xdr:to>
    <xdr:sp macro="" textlink="">
      <xdr:nvSpPr>
        <xdr:cNvPr id="50" name="Text Box 8">
          <a:extLst>
            <a:ext uri="{FF2B5EF4-FFF2-40B4-BE49-F238E27FC236}">
              <a16:creationId xmlns:a16="http://schemas.microsoft.com/office/drawing/2014/main" id="{00000000-0008-0000-0C00-000032000000}"/>
            </a:ext>
          </a:extLst>
        </xdr:cNvPr>
        <xdr:cNvSpPr txBox="1">
          <a:spLocks noChangeArrowheads="1"/>
        </xdr:cNvSpPr>
      </xdr:nvSpPr>
      <xdr:spPr bwMode="auto">
        <a:xfrm>
          <a:off x="3750879" y="4633635"/>
          <a:ext cx="1270019" cy="25930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顕性腎症期</a:t>
          </a:r>
          <a:r>
            <a:rPr lang="en-US" altLang="ja-JP" sz="900" b="1" i="1">
              <a:solidFill>
                <a:srgbClr val="C00000"/>
              </a:solidFill>
              <a:latin typeface="ＭＳ Ｐ明朝" pitchFamily="18" charset="-128"/>
              <a:ea typeface="ＭＳ Ｐ明朝" pitchFamily="18" charset="-128"/>
            </a:rPr>
            <a:t>(Ⅲ)</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20</xdr:col>
      <xdr:colOff>131379</xdr:colOff>
      <xdr:row>20</xdr:row>
      <xdr:rowOff>183930</xdr:rowOff>
    </xdr:from>
    <xdr:to>
      <xdr:col>27</xdr:col>
      <xdr:colOff>67898</xdr:colOff>
      <xdr:row>22</xdr:row>
      <xdr:rowOff>57696</xdr:rowOff>
    </xdr:to>
    <xdr:sp macro="" textlink="">
      <xdr:nvSpPr>
        <xdr:cNvPr id="51" name="Text Box 8">
          <a:extLst>
            <a:ext uri="{FF2B5EF4-FFF2-40B4-BE49-F238E27FC236}">
              <a16:creationId xmlns:a16="http://schemas.microsoft.com/office/drawing/2014/main" id="{00000000-0008-0000-0C00-000033000000}"/>
            </a:ext>
          </a:extLst>
        </xdr:cNvPr>
        <xdr:cNvSpPr txBox="1">
          <a:spLocks noChangeArrowheads="1"/>
        </xdr:cNvSpPr>
      </xdr:nvSpPr>
      <xdr:spPr bwMode="auto">
        <a:xfrm>
          <a:off x="3750879" y="3974880"/>
          <a:ext cx="1270019" cy="273816"/>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透析療法期</a:t>
          </a:r>
          <a:r>
            <a:rPr lang="en-US" altLang="ja-JP" sz="900" b="1" i="1">
              <a:solidFill>
                <a:srgbClr val="C00000"/>
              </a:solidFill>
              <a:latin typeface="ＭＳ Ｐ明朝" pitchFamily="18" charset="-128"/>
              <a:ea typeface="ＭＳ Ｐ明朝" pitchFamily="18" charset="-128"/>
            </a:rPr>
            <a:t>(Ⅴ)</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20</xdr:col>
      <xdr:colOff>131379</xdr:colOff>
      <xdr:row>25</xdr:row>
      <xdr:rowOff>190502</xdr:rowOff>
    </xdr:from>
    <xdr:to>
      <xdr:col>25</xdr:col>
      <xdr:colOff>150879</xdr:colOff>
      <xdr:row>27</xdr:row>
      <xdr:rowOff>116686</xdr:rowOff>
    </xdr:to>
    <xdr:sp macro="" textlink="">
      <xdr:nvSpPr>
        <xdr:cNvPr id="52" name="Text Box 8">
          <a:extLst>
            <a:ext uri="{FF2B5EF4-FFF2-40B4-BE49-F238E27FC236}">
              <a16:creationId xmlns:a16="http://schemas.microsoft.com/office/drawing/2014/main" id="{00000000-0008-0000-0C00-000034000000}"/>
            </a:ext>
          </a:extLst>
        </xdr:cNvPr>
        <xdr:cNvSpPr txBox="1">
          <a:spLocks noChangeArrowheads="1"/>
        </xdr:cNvSpPr>
      </xdr:nvSpPr>
      <xdr:spPr bwMode="auto">
        <a:xfrm>
          <a:off x="3750879" y="4981577"/>
          <a:ext cx="972000" cy="326234"/>
        </a:xfrm>
        <a:prstGeom prst="rect">
          <a:avLst/>
        </a:prstGeom>
        <a:noFill/>
        <a:ln w="9525">
          <a:noFill/>
          <a:miter lim="800000"/>
          <a:headEnd/>
          <a:tailEnd/>
        </a:ln>
      </xdr:spPr>
      <xdr:txBody>
        <a:bodyPr wrap="none" lIns="72000" rIns="0">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早期腎症期</a:t>
          </a:r>
          <a:r>
            <a:rPr lang="en-US" altLang="ja-JP" sz="900" b="1" i="1">
              <a:solidFill>
                <a:srgbClr val="C00000"/>
              </a:solidFill>
              <a:latin typeface="ＭＳ Ｐ明朝" pitchFamily="18" charset="-128"/>
              <a:ea typeface="ＭＳ Ｐ明朝" pitchFamily="18" charset="-128"/>
            </a:rPr>
            <a:t>(Ⅱ) </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25</xdr:col>
      <xdr:colOff>48986</xdr:colOff>
      <xdr:row>4</xdr:row>
      <xdr:rowOff>114</xdr:rowOff>
    </xdr:from>
    <xdr:to>
      <xdr:col>34</xdr:col>
      <xdr:colOff>184673</xdr:colOff>
      <xdr:row>11</xdr:row>
      <xdr:rowOff>129939</xdr:rowOff>
    </xdr:to>
    <xdr:sp macro="" textlink="">
      <xdr:nvSpPr>
        <xdr:cNvPr id="53" name="台形 52">
          <a:extLst>
            <a:ext uri="{FF2B5EF4-FFF2-40B4-BE49-F238E27FC236}">
              <a16:creationId xmlns:a16="http://schemas.microsoft.com/office/drawing/2014/main" id="{00000000-0008-0000-0C00-000035000000}"/>
            </a:ext>
          </a:extLst>
        </xdr:cNvPr>
        <xdr:cNvSpPr/>
      </xdr:nvSpPr>
      <xdr:spPr>
        <a:xfrm>
          <a:off x="4620986" y="685914"/>
          <a:ext cx="1850187" cy="1530000"/>
        </a:xfrm>
        <a:prstGeom prst="trapezoid">
          <a:avLst>
            <a:gd name="adj" fmla="val 62149"/>
          </a:avLst>
        </a:prstGeom>
        <a:noFill/>
        <a:ln w="28575">
          <a:solidFill>
            <a:srgbClr val="C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27</xdr:col>
      <xdr:colOff>139567</xdr:colOff>
      <xdr:row>11</xdr:row>
      <xdr:rowOff>152419</xdr:rowOff>
    </xdr:from>
    <xdr:to>
      <xdr:col>32</xdr:col>
      <xdr:colOff>159067</xdr:colOff>
      <xdr:row>13</xdr:row>
      <xdr:rowOff>84178</xdr:rowOff>
    </xdr:to>
    <xdr:sp macro="" textlink="">
      <xdr:nvSpPr>
        <xdr:cNvPr id="54" name="Text Box 8">
          <a:extLst>
            <a:ext uri="{FF2B5EF4-FFF2-40B4-BE49-F238E27FC236}">
              <a16:creationId xmlns:a16="http://schemas.microsoft.com/office/drawing/2014/main" id="{00000000-0008-0000-0C00-000036000000}"/>
            </a:ext>
          </a:extLst>
        </xdr:cNvPr>
        <xdr:cNvSpPr txBox="1">
          <a:spLocks noChangeArrowheads="1"/>
        </xdr:cNvSpPr>
      </xdr:nvSpPr>
      <xdr:spPr bwMode="auto">
        <a:xfrm>
          <a:off x="5444992" y="2371744"/>
          <a:ext cx="972000" cy="331809"/>
        </a:xfrm>
        <a:prstGeom prst="rect">
          <a:avLst/>
        </a:prstGeom>
        <a:noFill/>
        <a:ln w="9525">
          <a:noFill/>
          <a:miter lim="800000"/>
          <a:headEnd/>
          <a:tailEnd/>
        </a:ln>
      </xdr:spPr>
      <xdr:txBody>
        <a:bodyPr wrap="none" lIns="72000" rIns="0">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腎症前期</a:t>
          </a:r>
          <a:r>
            <a:rPr lang="en-US" altLang="ja-JP" sz="900" b="1" i="1">
              <a:solidFill>
                <a:srgbClr val="C00000"/>
              </a:solidFill>
              <a:latin typeface="ＭＳ Ｐ明朝" pitchFamily="18" charset="-128"/>
              <a:ea typeface="ＭＳ Ｐ明朝" pitchFamily="18" charset="-128"/>
            </a:rPr>
            <a:t>(Ⅰ)</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27</xdr:col>
      <xdr:colOff>152267</xdr:colOff>
      <xdr:row>6</xdr:row>
      <xdr:rowOff>148153</xdr:rowOff>
    </xdr:from>
    <xdr:to>
      <xdr:col>32</xdr:col>
      <xdr:colOff>171767</xdr:colOff>
      <xdr:row>8</xdr:row>
      <xdr:rowOff>19314</xdr:rowOff>
    </xdr:to>
    <xdr:sp macro="" textlink="">
      <xdr:nvSpPr>
        <xdr:cNvPr id="55" name="Text Box 8">
          <a:extLst>
            <a:ext uri="{FF2B5EF4-FFF2-40B4-BE49-F238E27FC236}">
              <a16:creationId xmlns:a16="http://schemas.microsoft.com/office/drawing/2014/main" id="{00000000-0008-0000-0C00-000037000000}"/>
            </a:ext>
          </a:extLst>
        </xdr:cNvPr>
        <xdr:cNvSpPr txBox="1">
          <a:spLocks noChangeArrowheads="1"/>
        </xdr:cNvSpPr>
      </xdr:nvSpPr>
      <xdr:spPr bwMode="auto">
        <a:xfrm>
          <a:off x="5457692" y="1367353"/>
          <a:ext cx="972000" cy="271211"/>
        </a:xfrm>
        <a:prstGeom prst="rect">
          <a:avLst/>
        </a:prstGeom>
        <a:noFill/>
        <a:ln w="9525">
          <a:noFill/>
          <a:miter lim="800000"/>
          <a:headEnd/>
          <a:tailEnd/>
        </a:ln>
      </xdr:spPr>
      <xdr:txBody>
        <a:bodyPr wrap="none" lIns="72000" rIns="0">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腎不全期</a:t>
          </a:r>
          <a:r>
            <a:rPr lang="en-US" altLang="ja-JP" sz="900" b="1" i="1">
              <a:solidFill>
                <a:srgbClr val="C00000"/>
              </a:solidFill>
              <a:latin typeface="ＭＳ Ｐ明朝" pitchFamily="18" charset="-128"/>
              <a:ea typeface="ＭＳ Ｐ明朝" pitchFamily="18" charset="-128"/>
            </a:rPr>
            <a:t>(Ⅳ)</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27</xdr:col>
      <xdr:colOff>114167</xdr:colOff>
      <xdr:row>8</xdr:row>
      <xdr:rowOff>90944</xdr:rowOff>
    </xdr:from>
    <xdr:to>
      <xdr:col>32</xdr:col>
      <xdr:colOff>133667</xdr:colOff>
      <xdr:row>9</xdr:row>
      <xdr:rowOff>153130</xdr:rowOff>
    </xdr:to>
    <xdr:sp macro="" textlink="">
      <xdr:nvSpPr>
        <xdr:cNvPr id="56" name="Text Box 8">
          <a:extLst>
            <a:ext uri="{FF2B5EF4-FFF2-40B4-BE49-F238E27FC236}">
              <a16:creationId xmlns:a16="http://schemas.microsoft.com/office/drawing/2014/main" id="{00000000-0008-0000-0C00-000038000000}"/>
            </a:ext>
          </a:extLst>
        </xdr:cNvPr>
        <xdr:cNvSpPr txBox="1">
          <a:spLocks noChangeArrowheads="1"/>
        </xdr:cNvSpPr>
      </xdr:nvSpPr>
      <xdr:spPr bwMode="auto">
        <a:xfrm>
          <a:off x="5419592" y="1710194"/>
          <a:ext cx="972000" cy="262211"/>
        </a:xfrm>
        <a:prstGeom prst="rect">
          <a:avLst/>
        </a:prstGeom>
        <a:noFill/>
        <a:ln w="9525">
          <a:noFill/>
          <a:miter lim="800000"/>
          <a:headEnd/>
          <a:tailEnd/>
        </a:ln>
      </xdr:spPr>
      <xdr:txBody>
        <a:bodyPr wrap="none" lIns="72000" rIns="0">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顕性腎症期</a:t>
          </a:r>
          <a:r>
            <a:rPr lang="en-US" altLang="ja-JP" sz="900" b="1" i="1">
              <a:solidFill>
                <a:srgbClr val="C00000"/>
              </a:solidFill>
              <a:latin typeface="ＭＳ Ｐ明朝" pitchFamily="18" charset="-128"/>
              <a:ea typeface="ＭＳ Ｐ明朝" pitchFamily="18" charset="-128"/>
            </a:rPr>
            <a:t>(Ⅲ)</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30</xdr:col>
      <xdr:colOff>164967</xdr:colOff>
      <xdr:row>4</xdr:row>
      <xdr:rowOff>102548</xdr:rowOff>
    </xdr:from>
    <xdr:to>
      <xdr:col>35</xdr:col>
      <xdr:colOff>184467</xdr:colOff>
      <xdr:row>5</xdr:row>
      <xdr:rowOff>178217</xdr:rowOff>
    </xdr:to>
    <xdr:sp macro="" textlink="">
      <xdr:nvSpPr>
        <xdr:cNvPr id="57" name="Text Box 8">
          <a:extLst>
            <a:ext uri="{FF2B5EF4-FFF2-40B4-BE49-F238E27FC236}">
              <a16:creationId xmlns:a16="http://schemas.microsoft.com/office/drawing/2014/main" id="{00000000-0008-0000-0C00-000039000000}"/>
            </a:ext>
          </a:extLst>
        </xdr:cNvPr>
        <xdr:cNvSpPr txBox="1">
          <a:spLocks noChangeArrowheads="1"/>
        </xdr:cNvSpPr>
      </xdr:nvSpPr>
      <xdr:spPr bwMode="auto">
        <a:xfrm>
          <a:off x="6041892" y="921698"/>
          <a:ext cx="972000" cy="275694"/>
        </a:xfrm>
        <a:prstGeom prst="rect">
          <a:avLst/>
        </a:prstGeom>
        <a:noFill/>
        <a:ln w="9525">
          <a:noFill/>
          <a:miter lim="800000"/>
          <a:headEnd/>
          <a:tailEnd/>
        </a:ln>
      </xdr:spPr>
      <xdr:txBody>
        <a:bodyPr wrap="none" lIns="72000" rIns="0">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透析療法期</a:t>
          </a:r>
          <a:r>
            <a:rPr lang="en-US" altLang="ja-JP" sz="900" b="1" i="1">
              <a:solidFill>
                <a:srgbClr val="C00000"/>
              </a:solidFill>
              <a:latin typeface="ＭＳ Ｐ明朝" pitchFamily="18" charset="-128"/>
              <a:ea typeface="ＭＳ Ｐ明朝" pitchFamily="18" charset="-128"/>
            </a:rPr>
            <a:t>(Ⅴ)</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27</xdr:col>
      <xdr:colOff>88767</xdr:colOff>
      <xdr:row>10</xdr:row>
      <xdr:rowOff>51396</xdr:rowOff>
    </xdr:from>
    <xdr:to>
      <xdr:col>32</xdr:col>
      <xdr:colOff>108267</xdr:colOff>
      <xdr:row>11</xdr:row>
      <xdr:rowOff>176362</xdr:rowOff>
    </xdr:to>
    <xdr:sp macro="" textlink="">
      <xdr:nvSpPr>
        <xdr:cNvPr id="58" name="Text Box 8">
          <a:extLst>
            <a:ext uri="{FF2B5EF4-FFF2-40B4-BE49-F238E27FC236}">
              <a16:creationId xmlns:a16="http://schemas.microsoft.com/office/drawing/2014/main" id="{00000000-0008-0000-0C00-00003A000000}"/>
            </a:ext>
          </a:extLst>
        </xdr:cNvPr>
        <xdr:cNvSpPr txBox="1">
          <a:spLocks noChangeArrowheads="1"/>
        </xdr:cNvSpPr>
      </xdr:nvSpPr>
      <xdr:spPr bwMode="auto">
        <a:xfrm>
          <a:off x="5394192" y="2070696"/>
          <a:ext cx="972000" cy="324991"/>
        </a:xfrm>
        <a:prstGeom prst="rect">
          <a:avLst/>
        </a:prstGeom>
        <a:noFill/>
        <a:ln w="9525">
          <a:noFill/>
          <a:miter lim="800000"/>
          <a:headEnd/>
          <a:tailEnd/>
        </a:ln>
      </xdr:spPr>
      <xdr:txBody>
        <a:bodyPr wrap="none" lIns="72000" rIns="0">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l">
            <a:spcBef>
              <a:spcPct val="50000"/>
            </a:spcBef>
          </a:pPr>
          <a:r>
            <a:rPr lang="ja-JP" altLang="en-US" sz="900" b="1" i="1">
              <a:solidFill>
                <a:srgbClr val="C00000"/>
              </a:solidFill>
              <a:latin typeface="ＭＳ Ｐ明朝" pitchFamily="18" charset="-128"/>
              <a:ea typeface="ＭＳ Ｐ明朝" pitchFamily="18" charset="-128"/>
            </a:rPr>
            <a:t>早期腎症期</a:t>
          </a:r>
          <a:r>
            <a:rPr lang="en-US" altLang="ja-JP" sz="900" b="1" i="1">
              <a:solidFill>
                <a:srgbClr val="C00000"/>
              </a:solidFill>
              <a:latin typeface="ＭＳ Ｐ明朝" pitchFamily="18" charset="-128"/>
              <a:ea typeface="ＭＳ Ｐ明朝" pitchFamily="18" charset="-128"/>
            </a:rPr>
            <a:t>(Ⅱ) </a:t>
          </a:r>
          <a:endParaRPr lang="ja-JP" altLang="en-US" sz="900" b="1" i="1">
            <a:solidFill>
              <a:srgbClr val="C00000"/>
            </a:solidFill>
            <a:latin typeface="ＭＳ Ｐ明朝" pitchFamily="18" charset="-128"/>
            <a:ea typeface="ＭＳ Ｐ明朝" pitchFamily="18" charset="-128"/>
          </a:endParaRPr>
        </a:p>
      </xdr:txBody>
    </xdr:sp>
    <xdr:clientData/>
  </xdr:twoCellAnchor>
  <xdr:twoCellAnchor>
    <xdr:from>
      <xdr:col>56</xdr:col>
      <xdr:colOff>32015</xdr:colOff>
      <xdr:row>9</xdr:row>
      <xdr:rowOff>193181</xdr:rowOff>
    </xdr:from>
    <xdr:to>
      <xdr:col>59</xdr:col>
      <xdr:colOff>125392</xdr:colOff>
      <xdr:row>12</xdr:row>
      <xdr:rowOff>74993</xdr:rowOff>
    </xdr:to>
    <xdr:sp macro="" textlink="">
      <xdr:nvSpPr>
        <xdr:cNvPr id="59" name="ストライプ矢印 58">
          <a:extLst>
            <a:ext uri="{FF2B5EF4-FFF2-40B4-BE49-F238E27FC236}">
              <a16:creationId xmlns:a16="http://schemas.microsoft.com/office/drawing/2014/main" id="{00000000-0008-0000-0C00-00003B000000}"/>
            </a:ext>
          </a:extLst>
        </xdr:cNvPr>
        <xdr:cNvSpPr/>
      </xdr:nvSpPr>
      <xdr:spPr>
        <a:xfrm rot="19852695">
          <a:off x="9938015" y="1879106"/>
          <a:ext cx="579152" cy="481887"/>
        </a:xfrm>
        <a:prstGeom prst="stripedRightArrow">
          <a:avLst>
            <a:gd name="adj1" fmla="val 63316"/>
            <a:gd name="adj2" fmla="val 55494"/>
          </a:avLst>
        </a:prstGeom>
        <a:solidFill>
          <a:srgbClr val="C00000">
            <a:alpha val="5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12</xdr:col>
      <xdr:colOff>89205</xdr:colOff>
      <xdr:row>48</xdr:row>
      <xdr:rowOff>94838</xdr:rowOff>
    </xdr:from>
    <xdr:to>
      <xdr:col>21</xdr:col>
      <xdr:colOff>5505</xdr:colOff>
      <xdr:row>50</xdr:row>
      <xdr:rowOff>11138</xdr:rowOff>
    </xdr:to>
    <xdr:sp macro="" textlink="">
      <xdr:nvSpPr>
        <xdr:cNvPr id="60" name="Text Box 8">
          <a:extLst>
            <a:ext uri="{FF2B5EF4-FFF2-40B4-BE49-F238E27FC236}">
              <a16:creationId xmlns:a16="http://schemas.microsoft.com/office/drawing/2014/main" id="{00000000-0008-0000-0C00-00003C000000}"/>
            </a:ext>
          </a:extLst>
        </xdr:cNvPr>
        <xdr:cNvSpPr txBox="1">
          <a:spLocks noChangeArrowheads="1"/>
        </xdr:cNvSpPr>
      </xdr:nvSpPr>
      <xdr:spPr bwMode="auto">
        <a:xfrm>
          <a:off x="2184705" y="9200738"/>
          <a:ext cx="1630800" cy="259200"/>
        </a:xfrm>
        <a:prstGeom prst="rect">
          <a:avLst/>
        </a:prstGeom>
        <a:noFill/>
        <a:ln w="9525">
          <a:noFill/>
          <a:miter lim="800000"/>
          <a:headEnd/>
          <a:tailEnd/>
        </a:ln>
      </xdr:spPr>
      <xdr:txBody>
        <a:bodyPr wrap="none" lIns="72000" rIns="0">
          <a:noAutofit/>
        </a:bodyPr>
        <a:lstStyle>
          <a:defPPr>
            <a:defRPr lang="ja-JP"/>
          </a:defPPr>
          <a:lvl1pPr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1pPr>
          <a:lvl2pPr marL="4572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2pPr>
          <a:lvl3pPr marL="9144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3pPr>
          <a:lvl4pPr marL="13716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4pPr>
          <a:lvl5pPr marL="1828800" algn="l" rtl="0" fontAlgn="base">
            <a:spcBef>
              <a:spcPct val="0"/>
            </a:spcBef>
            <a:spcAft>
              <a:spcPct val="0"/>
            </a:spcAft>
            <a:defRPr kumimoji="1" sz="800" kern="1200">
              <a:solidFill>
                <a:schemeClr val="tx1"/>
              </a:solidFill>
              <a:latin typeface="HGP創英角ｺﾞｼｯｸUB" pitchFamily="50" charset="-128"/>
              <a:ea typeface="HGP創英角ｺﾞｼｯｸUB" pitchFamily="50" charset="-128"/>
              <a:cs typeface="+mn-cs"/>
            </a:defRPr>
          </a:lvl5pPr>
          <a:lvl6pPr marL="22860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6pPr>
          <a:lvl7pPr marL="27432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7pPr>
          <a:lvl8pPr marL="32004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8pPr>
          <a:lvl9pPr marL="3657600" algn="l" defTabSz="914400" rtl="0" eaLnBrk="1" latinLnBrk="0" hangingPunct="1">
            <a:defRPr kumimoji="1" sz="800" kern="1200">
              <a:solidFill>
                <a:schemeClr val="tx1"/>
              </a:solidFill>
              <a:latin typeface="HGP創英角ｺﾞｼｯｸUB" pitchFamily="50" charset="-128"/>
              <a:ea typeface="HGP創英角ｺﾞｼｯｸUB" pitchFamily="50" charset="-128"/>
              <a:cs typeface="+mn-cs"/>
            </a:defRPr>
          </a:lvl9pPr>
        </a:lstStyle>
        <a:p>
          <a:pPr algn="ctr">
            <a:spcBef>
              <a:spcPct val="50000"/>
            </a:spcBef>
          </a:pPr>
          <a:r>
            <a:rPr lang="ja-JP" altLang="en-US" sz="1000" b="1" i="1">
              <a:solidFill>
                <a:srgbClr val="C00000"/>
              </a:solidFill>
              <a:latin typeface="ＭＳ Ｐ明朝" pitchFamily="18" charset="-128"/>
              <a:ea typeface="ＭＳ Ｐ明朝" pitchFamily="18" charset="-128"/>
            </a:rPr>
            <a:t>早期腎症期</a:t>
          </a:r>
          <a:r>
            <a:rPr lang="en-US" altLang="ja-JP" sz="1000" b="1" i="1">
              <a:solidFill>
                <a:srgbClr val="C00000"/>
              </a:solidFill>
              <a:latin typeface="ＭＳ Ｐ明朝" pitchFamily="18" charset="-128"/>
              <a:ea typeface="ＭＳ Ｐ明朝" pitchFamily="18" charset="-128"/>
            </a:rPr>
            <a:t>(Ⅱ) </a:t>
          </a:r>
          <a:endParaRPr lang="ja-JP" altLang="en-US" sz="1000" b="1" i="1">
            <a:solidFill>
              <a:srgbClr val="C00000"/>
            </a:solidFill>
            <a:latin typeface="ＭＳ Ｐ明朝" pitchFamily="18" charset="-128"/>
            <a:ea typeface="ＭＳ Ｐ明朝"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3" name="グラフ 2">
          <a:extLst>
            <a:ext uri="{FF2B5EF4-FFF2-40B4-BE49-F238E27FC236}">
              <a16:creationId xmlns:a16="http://schemas.microsoft.com/office/drawing/2014/main" id="{4BC85382-86B2-4AE1-9E45-53831681A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F2F68-2648-46E4-B7FB-E2498C4B99BE}">
  <dimension ref="B1:Z120"/>
  <sheetViews>
    <sheetView showGridLines="0" tabSelected="1" zoomScaleNormal="100" zoomScaleSheetLayoutView="100" workbookViewId="0"/>
  </sheetViews>
  <sheetFormatPr defaultColWidth="9" defaultRowHeight="13.5"/>
  <cols>
    <col min="1" max="1" width="4.625" style="2" customWidth="1"/>
    <col min="2" max="2" width="3.25" style="2" customWidth="1"/>
    <col min="3" max="3" width="10.875" style="2" customWidth="1"/>
    <col min="4" max="18" width="10.125" style="2" customWidth="1"/>
    <col min="19" max="20" width="9" style="2"/>
    <col min="21" max="21" width="15" style="2" customWidth="1"/>
    <col min="22" max="26" width="10.625" style="2" customWidth="1"/>
    <col min="27" max="16384" width="9" style="2"/>
  </cols>
  <sheetData>
    <row r="1" spans="2:18" ht="16.5" customHeight="1">
      <c r="B1" s="2" t="s">
        <v>275</v>
      </c>
    </row>
    <row r="2" spans="2:18" ht="16.5" customHeight="1">
      <c r="B2" s="2" t="s">
        <v>308</v>
      </c>
      <c r="D2" s="1" t="s">
        <v>238</v>
      </c>
    </row>
    <row r="3" spans="2:18" ht="16.5" customHeight="1">
      <c r="B3" s="239"/>
      <c r="C3" s="240" t="s">
        <v>141</v>
      </c>
      <c r="D3" s="235" t="s">
        <v>309</v>
      </c>
      <c r="E3" s="236"/>
      <c r="F3" s="237"/>
      <c r="G3" s="235" t="s">
        <v>310</v>
      </c>
      <c r="H3" s="236"/>
      <c r="I3" s="237"/>
      <c r="J3" s="235" t="s">
        <v>311</v>
      </c>
      <c r="K3" s="236"/>
      <c r="L3" s="237"/>
      <c r="M3" s="235" t="s">
        <v>312</v>
      </c>
      <c r="N3" s="236"/>
      <c r="O3" s="237"/>
      <c r="P3" s="235" t="s">
        <v>313</v>
      </c>
      <c r="Q3" s="236"/>
      <c r="R3" s="237"/>
    </row>
    <row r="4" spans="2:18" ht="45" customHeight="1">
      <c r="B4" s="239"/>
      <c r="C4" s="240"/>
      <c r="D4" s="51" t="s">
        <v>166</v>
      </c>
      <c r="E4" s="51" t="s">
        <v>236</v>
      </c>
      <c r="F4" s="113" t="s">
        <v>183</v>
      </c>
      <c r="G4" s="51" t="s">
        <v>166</v>
      </c>
      <c r="H4" s="51" t="s">
        <v>236</v>
      </c>
      <c r="I4" s="113" t="s">
        <v>183</v>
      </c>
      <c r="J4" s="51" t="s">
        <v>166</v>
      </c>
      <c r="K4" s="51" t="s">
        <v>236</v>
      </c>
      <c r="L4" s="113" t="s">
        <v>183</v>
      </c>
      <c r="M4" s="51" t="s">
        <v>166</v>
      </c>
      <c r="N4" s="51" t="s">
        <v>236</v>
      </c>
      <c r="O4" s="113" t="s">
        <v>183</v>
      </c>
      <c r="P4" s="51" t="s">
        <v>166</v>
      </c>
      <c r="Q4" s="51" t="s">
        <v>236</v>
      </c>
      <c r="R4" s="113" t="s">
        <v>183</v>
      </c>
    </row>
    <row r="5" spans="2:18" ht="12.95" customHeight="1">
      <c r="B5" s="47">
        <v>1</v>
      </c>
      <c r="C5" s="79" t="s">
        <v>207</v>
      </c>
      <c r="D5" s="70">
        <v>357780</v>
      </c>
      <c r="E5" s="70">
        <v>3673</v>
      </c>
      <c r="F5" s="115">
        <v>1.0266085303817989E-2</v>
      </c>
      <c r="G5" s="70">
        <v>367590</v>
      </c>
      <c r="H5" s="70">
        <v>3676</v>
      </c>
      <c r="I5" s="115">
        <v>1.0000272042220953E-2</v>
      </c>
      <c r="J5" s="70">
        <v>382481</v>
      </c>
      <c r="K5" s="70">
        <v>3588</v>
      </c>
      <c r="L5" s="115">
        <v>9.3808581341295379E-3</v>
      </c>
      <c r="M5" s="70">
        <v>398561</v>
      </c>
      <c r="N5" s="70">
        <v>3623</v>
      </c>
      <c r="O5" s="115">
        <v>9.0902020017011205E-3</v>
      </c>
      <c r="P5" s="70">
        <f>市区町村別_透析患者数!Y5</f>
        <v>410308</v>
      </c>
      <c r="Q5" s="70">
        <f>市区町村別_透析患者数!Z5</f>
        <v>3629</v>
      </c>
      <c r="R5" s="115">
        <f>市区町村別_透析患者数!AA5</f>
        <v>8.844575294656697E-3</v>
      </c>
    </row>
    <row r="6" spans="2:18" ht="12.95" customHeight="1">
      <c r="B6" s="47">
        <v>2</v>
      </c>
      <c r="C6" s="79" t="s">
        <v>208</v>
      </c>
      <c r="D6" s="70">
        <v>13520</v>
      </c>
      <c r="E6" s="70">
        <v>160</v>
      </c>
      <c r="F6" s="115">
        <v>1.1834319526627219E-2</v>
      </c>
      <c r="G6" s="70">
        <v>13946</v>
      </c>
      <c r="H6" s="70">
        <v>151</v>
      </c>
      <c r="I6" s="115">
        <v>1.0827477412878244E-2</v>
      </c>
      <c r="J6" s="70">
        <v>14656</v>
      </c>
      <c r="K6" s="70">
        <v>141</v>
      </c>
      <c r="L6" s="115">
        <v>9.6206331877729256E-3</v>
      </c>
      <c r="M6" s="70">
        <v>15488</v>
      </c>
      <c r="N6" s="70">
        <v>147</v>
      </c>
      <c r="O6" s="115">
        <v>9.4912190082644624E-3</v>
      </c>
      <c r="P6" s="70">
        <f>市区町村別_透析患者数!Y6</f>
        <v>16136</v>
      </c>
      <c r="Q6" s="70">
        <f>市区町村別_透析患者数!Z6</f>
        <v>139</v>
      </c>
      <c r="R6" s="115">
        <f>市区町村別_透析患者数!AA6</f>
        <v>8.6142786316311358E-3</v>
      </c>
    </row>
    <row r="7" spans="2:18" ht="12.95" customHeight="1">
      <c r="B7" s="47">
        <v>3</v>
      </c>
      <c r="C7" s="79" t="s">
        <v>209</v>
      </c>
      <c r="D7" s="70">
        <v>8489</v>
      </c>
      <c r="E7" s="70">
        <v>97</v>
      </c>
      <c r="F7" s="115">
        <v>1.1426552008481564E-2</v>
      </c>
      <c r="G7" s="70">
        <v>8818</v>
      </c>
      <c r="H7" s="70">
        <v>93</v>
      </c>
      <c r="I7" s="115">
        <v>1.0546609208437287E-2</v>
      </c>
      <c r="J7" s="70">
        <v>9306</v>
      </c>
      <c r="K7" s="70">
        <v>104</v>
      </c>
      <c r="L7" s="115">
        <v>1.117558564367075E-2</v>
      </c>
      <c r="M7" s="70">
        <v>9729</v>
      </c>
      <c r="N7" s="70">
        <v>88</v>
      </c>
      <c r="O7" s="115">
        <v>9.0451228286565939E-3</v>
      </c>
      <c r="P7" s="70">
        <f>市区町村別_透析患者数!Y7</f>
        <v>10039</v>
      </c>
      <c r="Q7" s="70">
        <f>市区町村別_透析患者数!Z7</f>
        <v>89</v>
      </c>
      <c r="R7" s="115">
        <f>市区町村別_透析患者数!AA7</f>
        <v>8.8654248431118635E-3</v>
      </c>
    </row>
    <row r="8" spans="2:18" ht="12.95" customHeight="1">
      <c r="B8" s="47">
        <v>4</v>
      </c>
      <c r="C8" s="79" t="s">
        <v>210</v>
      </c>
      <c r="D8" s="70">
        <v>9726</v>
      </c>
      <c r="E8" s="70">
        <v>81</v>
      </c>
      <c r="F8" s="115">
        <v>8.3281924737816163E-3</v>
      </c>
      <c r="G8" s="70">
        <v>10015</v>
      </c>
      <c r="H8" s="70">
        <v>82</v>
      </c>
      <c r="I8" s="115">
        <v>8.1877184223664509E-3</v>
      </c>
      <c r="J8" s="70">
        <v>10425</v>
      </c>
      <c r="K8" s="70">
        <v>88</v>
      </c>
      <c r="L8" s="115">
        <v>8.4412470023980807E-3</v>
      </c>
      <c r="M8" s="70">
        <v>10808</v>
      </c>
      <c r="N8" s="70">
        <v>85</v>
      </c>
      <c r="O8" s="115">
        <v>7.8645447816432269E-3</v>
      </c>
      <c r="P8" s="70">
        <f>市区町村別_透析患者数!Y8</f>
        <v>11192</v>
      </c>
      <c r="Q8" s="70">
        <f>市区町村別_透析患者数!Z8</f>
        <v>85</v>
      </c>
      <c r="R8" s="115">
        <f>市区町村別_透析患者数!AA8</f>
        <v>7.5947105075053608E-3</v>
      </c>
    </row>
    <row r="9" spans="2:18" ht="12.95" customHeight="1">
      <c r="B9" s="47">
        <v>5</v>
      </c>
      <c r="C9" s="79" t="s">
        <v>211</v>
      </c>
      <c r="D9" s="70">
        <v>8442</v>
      </c>
      <c r="E9" s="70">
        <v>89</v>
      </c>
      <c r="F9" s="115">
        <v>1.0542525467898602E-2</v>
      </c>
      <c r="G9" s="70">
        <v>8822</v>
      </c>
      <c r="H9" s="70">
        <v>89</v>
      </c>
      <c r="I9" s="115">
        <v>1.0088415325323057E-2</v>
      </c>
      <c r="J9" s="70">
        <v>9340</v>
      </c>
      <c r="K9" s="70">
        <v>87</v>
      </c>
      <c r="L9" s="115">
        <v>9.3147751605995709E-3</v>
      </c>
      <c r="M9" s="70">
        <v>9963</v>
      </c>
      <c r="N9" s="70">
        <v>87</v>
      </c>
      <c r="O9" s="115">
        <v>8.7323095453176753E-3</v>
      </c>
      <c r="P9" s="70">
        <f>市区町村別_透析患者数!Y9</f>
        <v>10491</v>
      </c>
      <c r="Q9" s="70">
        <f>市区町村別_透析患者数!Z9</f>
        <v>90</v>
      </c>
      <c r="R9" s="115">
        <f>市区町村別_透析患者数!AA9</f>
        <v>8.5787818129825569E-3</v>
      </c>
    </row>
    <row r="10" spans="2:18" ht="12.95" customHeight="1">
      <c r="B10" s="47">
        <v>6</v>
      </c>
      <c r="C10" s="79" t="s">
        <v>212</v>
      </c>
      <c r="D10" s="70">
        <v>12064</v>
      </c>
      <c r="E10" s="70">
        <v>125</v>
      </c>
      <c r="F10" s="115">
        <v>1.0361405835543767E-2</v>
      </c>
      <c r="G10" s="70">
        <v>12352</v>
      </c>
      <c r="H10" s="70">
        <v>126</v>
      </c>
      <c r="I10" s="115">
        <v>1.0200777202072539E-2</v>
      </c>
      <c r="J10" s="70">
        <v>12774</v>
      </c>
      <c r="K10" s="70">
        <v>130</v>
      </c>
      <c r="L10" s="115">
        <v>1.0176921872553625E-2</v>
      </c>
      <c r="M10" s="70">
        <v>13283</v>
      </c>
      <c r="N10" s="70">
        <v>124</v>
      </c>
      <c r="O10" s="115">
        <v>9.3352405330121204E-3</v>
      </c>
      <c r="P10" s="70">
        <f>市区町村別_透析患者数!Y10</f>
        <v>13626</v>
      </c>
      <c r="Q10" s="70">
        <f>市区町村別_透析患者数!Z10</f>
        <v>131</v>
      </c>
      <c r="R10" s="115">
        <f>市区町村別_透析患者数!AA10</f>
        <v>9.6139732863643034E-3</v>
      </c>
    </row>
    <row r="11" spans="2:18" ht="12.95" customHeight="1">
      <c r="B11" s="47">
        <v>7</v>
      </c>
      <c r="C11" s="79" t="s">
        <v>213</v>
      </c>
      <c r="D11" s="70">
        <v>10745</v>
      </c>
      <c r="E11" s="70">
        <v>118</v>
      </c>
      <c r="F11" s="115">
        <v>1.0981852024197301E-2</v>
      </c>
      <c r="G11" s="70">
        <v>11002</v>
      </c>
      <c r="H11" s="70">
        <v>127</v>
      </c>
      <c r="I11" s="115">
        <v>1.1543355753499364E-2</v>
      </c>
      <c r="J11" s="70">
        <v>11462</v>
      </c>
      <c r="K11" s="70">
        <v>118</v>
      </c>
      <c r="L11" s="115">
        <v>1.0294887454196475E-2</v>
      </c>
      <c r="M11" s="70">
        <v>11994</v>
      </c>
      <c r="N11" s="70">
        <v>137</v>
      </c>
      <c r="O11" s="115">
        <v>1.1422377855594464E-2</v>
      </c>
      <c r="P11" s="70">
        <f>市区町村別_透析患者数!Y11</f>
        <v>12294</v>
      </c>
      <c r="Q11" s="70">
        <f>市区町村別_透析患者数!Z11</f>
        <v>145</v>
      </c>
      <c r="R11" s="115">
        <f>市区町村別_透析患者数!AA11</f>
        <v>1.1794371238002277E-2</v>
      </c>
    </row>
    <row r="12" spans="2:18" ht="12.95" customHeight="1">
      <c r="B12" s="47">
        <v>8</v>
      </c>
      <c r="C12" s="79" t="s">
        <v>214</v>
      </c>
      <c r="D12" s="70">
        <v>8723</v>
      </c>
      <c r="E12" s="70">
        <v>75</v>
      </c>
      <c r="F12" s="115">
        <v>8.5979594176315496E-3</v>
      </c>
      <c r="G12" s="70">
        <v>9040</v>
      </c>
      <c r="H12" s="70">
        <v>86</v>
      </c>
      <c r="I12" s="115">
        <v>9.5132743362831857E-3</v>
      </c>
      <c r="J12" s="70">
        <v>9525</v>
      </c>
      <c r="K12" s="70">
        <v>80</v>
      </c>
      <c r="L12" s="115">
        <v>8.3989501312335957E-3</v>
      </c>
      <c r="M12" s="70">
        <v>10094</v>
      </c>
      <c r="N12" s="70">
        <v>84</v>
      </c>
      <c r="O12" s="115">
        <v>8.321775312066574E-3</v>
      </c>
      <c r="P12" s="70">
        <f>市区町村別_透析患者数!Y12</f>
        <v>10557</v>
      </c>
      <c r="Q12" s="70">
        <f>市区町村別_透析患者数!Z12</f>
        <v>86</v>
      </c>
      <c r="R12" s="115">
        <f>市区町村別_透析患者数!AA12</f>
        <v>8.1462536705503453E-3</v>
      </c>
    </row>
    <row r="13" spans="2:18" ht="12.95" customHeight="1">
      <c r="B13" s="47">
        <v>9</v>
      </c>
      <c r="C13" s="79" t="s">
        <v>206</v>
      </c>
      <c r="D13" s="70">
        <v>5601</v>
      </c>
      <c r="E13" s="70">
        <v>61</v>
      </c>
      <c r="F13" s="115">
        <v>1.0890912337082663E-2</v>
      </c>
      <c r="G13" s="70">
        <v>5832</v>
      </c>
      <c r="H13" s="70">
        <v>57</v>
      </c>
      <c r="I13" s="115">
        <v>9.7736625514403298E-3</v>
      </c>
      <c r="J13" s="70">
        <v>6207</v>
      </c>
      <c r="K13" s="70">
        <v>57</v>
      </c>
      <c r="L13" s="115">
        <v>9.1831802803286604E-3</v>
      </c>
      <c r="M13" s="70">
        <v>6537</v>
      </c>
      <c r="N13" s="70">
        <v>64</v>
      </c>
      <c r="O13" s="115">
        <v>9.7904237417775746E-3</v>
      </c>
      <c r="P13" s="70">
        <f>市区町村別_透析患者数!Y13</f>
        <v>6809</v>
      </c>
      <c r="Q13" s="70">
        <f>市区町村別_透析患者数!Z13</f>
        <v>67</v>
      </c>
      <c r="R13" s="115">
        <f>市区町村別_透析患者数!AA13</f>
        <v>9.8399177559112937E-3</v>
      </c>
    </row>
    <row r="14" spans="2:18" ht="12.95" customHeight="1">
      <c r="B14" s="47">
        <v>10</v>
      </c>
      <c r="C14" s="79" t="s">
        <v>205</v>
      </c>
      <c r="D14" s="70">
        <v>13069</v>
      </c>
      <c r="E14" s="70">
        <v>136</v>
      </c>
      <c r="F14" s="115">
        <v>1.0406304996556738E-2</v>
      </c>
      <c r="G14" s="70">
        <v>13483</v>
      </c>
      <c r="H14" s="70">
        <v>136</v>
      </c>
      <c r="I14" s="115">
        <v>1.0086775940072684E-2</v>
      </c>
      <c r="J14" s="70">
        <v>14097</v>
      </c>
      <c r="K14" s="70">
        <v>126</v>
      </c>
      <c r="L14" s="115">
        <v>8.938071930197914E-3</v>
      </c>
      <c r="M14" s="70">
        <v>14759</v>
      </c>
      <c r="N14" s="70">
        <v>129</v>
      </c>
      <c r="O14" s="115">
        <v>8.7404295683989434E-3</v>
      </c>
      <c r="P14" s="70">
        <f>市区町村別_透析患者数!Y14</f>
        <v>15290</v>
      </c>
      <c r="Q14" s="70">
        <f>市区町村別_透析患者数!Z14</f>
        <v>133</v>
      </c>
      <c r="R14" s="115">
        <f>市区町村別_透析患者数!AA14</f>
        <v>8.6984957488554608E-3</v>
      </c>
    </row>
    <row r="15" spans="2:18" ht="12.95" customHeight="1">
      <c r="B15" s="47">
        <v>11</v>
      </c>
      <c r="C15" s="79" t="s">
        <v>204</v>
      </c>
      <c r="D15" s="70">
        <v>22606</v>
      </c>
      <c r="E15" s="70">
        <v>219</v>
      </c>
      <c r="F15" s="115">
        <v>9.6876935326904359E-3</v>
      </c>
      <c r="G15" s="70">
        <v>23211</v>
      </c>
      <c r="H15" s="70">
        <v>223</v>
      </c>
      <c r="I15" s="115">
        <v>9.6075136788591614E-3</v>
      </c>
      <c r="J15" s="70">
        <v>24081</v>
      </c>
      <c r="K15" s="70">
        <v>233</v>
      </c>
      <c r="L15" s="115">
        <v>9.675677920352144E-3</v>
      </c>
      <c r="M15" s="70">
        <v>25098</v>
      </c>
      <c r="N15" s="70">
        <v>226</v>
      </c>
      <c r="O15" s="115">
        <v>9.0047015698462036E-3</v>
      </c>
      <c r="P15" s="70">
        <f>市区町村別_透析患者数!Y15</f>
        <v>25886</v>
      </c>
      <c r="Q15" s="70">
        <f>市区町村別_透析患者数!Z15</f>
        <v>236</v>
      </c>
      <c r="R15" s="115">
        <f>市区町村別_透析患者数!AA15</f>
        <v>9.1168971644904583E-3</v>
      </c>
    </row>
    <row r="16" spans="2:18" ht="12.95" customHeight="1">
      <c r="B16" s="47">
        <v>12</v>
      </c>
      <c r="C16" s="79" t="s">
        <v>203</v>
      </c>
      <c r="D16" s="70">
        <v>11759</v>
      </c>
      <c r="E16" s="70">
        <v>124</v>
      </c>
      <c r="F16" s="115">
        <v>1.054511438047453E-2</v>
      </c>
      <c r="G16" s="70">
        <v>12001</v>
      </c>
      <c r="H16" s="70">
        <v>113</v>
      </c>
      <c r="I16" s="115">
        <v>9.4158820098325137E-3</v>
      </c>
      <c r="J16" s="70">
        <v>12454</v>
      </c>
      <c r="K16" s="70">
        <v>109</v>
      </c>
      <c r="L16" s="115">
        <v>8.7522081259033234E-3</v>
      </c>
      <c r="M16" s="70">
        <v>12972</v>
      </c>
      <c r="N16" s="70">
        <v>108</v>
      </c>
      <c r="O16" s="115">
        <v>8.3256244218316375E-3</v>
      </c>
      <c r="P16" s="70">
        <f>市区町村別_透析患者数!Y16</f>
        <v>13293</v>
      </c>
      <c r="Q16" s="70">
        <f>市区町村別_透析患者数!Z16</f>
        <v>111</v>
      </c>
      <c r="R16" s="115">
        <f>市区町村別_透析患者数!AA16</f>
        <v>8.3502595350936591E-3</v>
      </c>
    </row>
    <row r="17" spans="2:18" ht="12.95" customHeight="1">
      <c r="B17" s="47">
        <v>13</v>
      </c>
      <c r="C17" s="79" t="s">
        <v>202</v>
      </c>
      <c r="D17" s="70">
        <v>20313</v>
      </c>
      <c r="E17" s="70">
        <v>225</v>
      </c>
      <c r="F17" s="115">
        <v>1.1076650420912717E-2</v>
      </c>
      <c r="G17" s="70">
        <v>20792</v>
      </c>
      <c r="H17" s="70">
        <v>227</v>
      </c>
      <c r="I17" s="115">
        <v>1.0917660638707196E-2</v>
      </c>
      <c r="J17" s="70">
        <v>21368</v>
      </c>
      <c r="K17" s="70">
        <v>213</v>
      </c>
      <c r="L17" s="115">
        <v>9.9681767128416317E-3</v>
      </c>
      <c r="M17" s="70">
        <v>22027</v>
      </c>
      <c r="N17" s="70">
        <v>213</v>
      </c>
      <c r="O17" s="115">
        <v>9.6699505152767051E-3</v>
      </c>
      <c r="P17" s="70">
        <f>市区町村別_透析患者数!Y17</f>
        <v>22534</v>
      </c>
      <c r="Q17" s="70">
        <f>市区町村別_透析患者数!Z17</f>
        <v>218</v>
      </c>
      <c r="R17" s="115">
        <f>市区町村別_透析患者数!AA17</f>
        <v>9.6742699920120707E-3</v>
      </c>
    </row>
    <row r="18" spans="2:18" ht="12.95" customHeight="1">
      <c r="B18" s="47">
        <v>14</v>
      </c>
      <c r="C18" s="79" t="s">
        <v>201</v>
      </c>
      <c r="D18" s="70">
        <v>15300</v>
      </c>
      <c r="E18" s="70">
        <v>161</v>
      </c>
      <c r="F18" s="115">
        <v>1.0522875816993463E-2</v>
      </c>
      <c r="G18" s="70">
        <v>15727</v>
      </c>
      <c r="H18" s="70">
        <v>155</v>
      </c>
      <c r="I18" s="115">
        <v>9.8556622369174035E-3</v>
      </c>
      <c r="J18" s="70">
        <v>16265</v>
      </c>
      <c r="K18" s="70">
        <v>162</v>
      </c>
      <c r="L18" s="115">
        <v>9.9600368890255149E-3</v>
      </c>
      <c r="M18" s="70">
        <v>16994</v>
      </c>
      <c r="N18" s="70">
        <v>166</v>
      </c>
      <c r="O18" s="115">
        <v>9.7681534659291511E-3</v>
      </c>
      <c r="P18" s="70">
        <f>市区町村別_透析患者数!Y18</f>
        <v>17462</v>
      </c>
      <c r="Q18" s="70">
        <f>市区町村別_透析患者数!Z18</f>
        <v>184</v>
      </c>
      <c r="R18" s="115">
        <f>市区町村別_透析患者数!AA18</f>
        <v>1.0537166418508761E-2</v>
      </c>
    </row>
    <row r="19" spans="2:18" ht="12.95" customHeight="1">
      <c r="B19" s="47">
        <v>15</v>
      </c>
      <c r="C19" s="79" t="s">
        <v>200</v>
      </c>
      <c r="D19" s="70">
        <v>24522</v>
      </c>
      <c r="E19" s="70">
        <v>246</v>
      </c>
      <c r="F19" s="115">
        <v>1.0031808172253487E-2</v>
      </c>
      <c r="G19" s="70">
        <v>25355</v>
      </c>
      <c r="H19" s="70">
        <v>260</v>
      </c>
      <c r="I19" s="115">
        <v>1.0254387694734766E-2</v>
      </c>
      <c r="J19" s="70">
        <v>26539</v>
      </c>
      <c r="K19" s="70">
        <v>258</v>
      </c>
      <c r="L19" s="115">
        <v>9.7215418817589213E-3</v>
      </c>
      <c r="M19" s="70">
        <v>27763</v>
      </c>
      <c r="N19" s="70">
        <v>259</v>
      </c>
      <c r="O19" s="115">
        <v>9.3289630083204268E-3</v>
      </c>
      <c r="P19" s="70">
        <f>市区町村別_透析患者数!Y19</f>
        <v>28655</v>
      </c>
      <c r="Q19" s="70">
        <f>市区町村別_透析患者数!Z19</f>
        <v>266</v>
      </c>
      <c r="R19" s="115">
        <f>市区町村別_透析患者数!AA19</f>
        <v>9.2828476705636015E-3</v>
      </c>
    </row>
    <row r="20" spans="2:18" ht="12.95" customHeight="1">
      <c r="B20" s="47">
        <v>16</v>
      </c>
      <c r="C20" s="79" t="s">
        <v>199</v>
      </c>
      <c r="D20" s="70">
        <v>16518</v>
      </c>
      <c r="E20" s="70">
        <v>148</v>
      </c>
      <c r="F20" s="115">
        <v>8.9599225087783028E-3</v>
      </c>
      <c r="G20" s="70">
        <v>16971</v>
      </c>
      <c r="H20" s="70">
        <v>145</v>
      </c>
      <c r="I20" s="115">
        <v>8.5439868010134933E-3</v>
      </c>
      <c r="J20" s="70">
        <v>17584</v>
      </c>
      <c r="K20" s="70">
        <v>140</v>
      </c>
      <c r="L20" s="115">
        <v>7.9617834394904458E-3</v>
      </c>
      <c r="M20" s="70">
        <v>18326</v>
      </c>
      <c r="N20" s="70">
        <v>147</v>
      </c>
      <c r="O20" s="115">
        <v>8.0213903743315516E-3</v>
      </c>
      <c r="P20" s="70">
        <f>市区町村別_透析患者数!Y20</f>
        <v>18894</v>
      </c>
      <c r="Q20" s="70">
        <f>市区町村別_透析患者数!Z20</f>
        <v>138</v>
      </c>
      <c r="R20" s="115">
        <f>市区町村別_透析患者数!AA20</f>
        <v>7.3039060019053671E-3</v>
      </c>
    </row>
    <row r="21" spans="2:18" ht="12.95" customHeight="1">
      <c r="B21" s="47">
        <v>17</v>
      </c>
      <c r="C21" s="79" t="s">
        <v>198</v>
      </c>
      <c r="D21" s="70">
        <v>23406</v>
      </c>
      <c r="E21" s="70">
        <v>215</v>
      </c>
      <c r="F21" s="115">
        <v>9.1856788857557891E-3</v>
      </c>
      <c r="G21" s="70">
        <v>23970</v>
      </c>
      <c r="H21" s="70">
        <v>226</v>
      </c>
      <c r="I21" s="115">
        <v>9.4284522319566123E-3</v>
      </c>
      <c r="J21" s="70">
        <v>24918</v>
      </c>
      <c r="K21" s="70">
        <v>214</v>
      </c>
      <c r="L21" s="115">
        <v>8.5881691949594666E-3</v>
      </c>
      <c r="M21" s="70">
        <v>25948</v>
      </c>
      <c r="N21" s="70">
        <v>216</v>
      </c>
      <c r="O21" s="115">
        <v>8.3243409896716514E-3</v>
      </c>
      <c r="P21" s="70">
        <f>市区町村別_透析患者数!Y21</f>
        <v>26607</v>
      </c>
      <c r="Q21" s="70">
        <f>市区町村別_透析患者数!Z21</f>
        <v>200</v>
      </c>
      <c r="R21" s="115">
        <f>市区町村別_透析患者数!AA21</f>
        <v>7.5168188822490323E-3</v>
      </c>
    </row>
    <row r="22" spans="2:18" ht="12.95" customHeight="1">
      <c r="B22" s="47">
        <v>18</v>
      </c>
      <c r="C22" s="79" t="s">
        <v>197</v>
      </c>
      <c r="D22" s="70">
        <v>21056</v>
      </c>
      <c r="E22" s="70">
        <v>232</v>
      </c>
      <c r="F22" s="115">
        <v>1.1018237082066869E-2</v>
      </c>
      <c r="G22" s="70">
        <v>21661</v>
      </c>
      <c r="H22" s="70">
        <v>216</v>
      </c>
      <c r="I22" s="115">
        <v>9.9718387886062517E-3</v>
      </c>
      <c r="J22" s="70">
        <v>22386</v>
      </c>
      <c r="K22" s="70">
        <v>209</v>
      </c>
      <c r="L22" s="115">
        <v>9.3361922630215317E-3</v>
      </c>
      <c r="M22" s="70">
        <v>23197</v>
      </c>
      <c r="N22" s="70">
        <v>225</v>
      </c>
      <c r="O22" s="115">
        <v>9.6995301116523693E-3</v>
      </c>
      <c r="P22" s="70">
        <f>市区町村別_透析患者数!Y22</f>
        <v>23766</v>
      </c>
      <c r="Q22" s="70">
        <f>市区町村別_透析患者数!Z22</f>
        <v>221</v>
      </c>
      <c r="R22" s="115">
        <f>市区町村別_透析患者数!AA22</f>
        <v>9.2989985693848354E-3</v>
      </c>
    </row>
    <row r="23" spans="2:18" ht="12.95" customHeight="1">
      <c r="B23" s="47">
        <v>19</v>
      </c>
      <c r="C23" s="79" t="s">
        <v>196</v>
      </c>
      <c r="D23" s="70">
        <v>14611</v>
      </c>
      <c r="E23" s="70">
        <v>160</v>
      </c>
      <c r="F23" s="115">
        <v>1.0950653617137773E-2</v>
      </c>
      <c r="G23" s="70">
        <v>15098</v>
      </c>
      <c r="H23" s="70">
        <v>152</v>
      </c>
      <c r="I23" s="115">
        <v>1.006755861703537E-2</v>
      </c>
      <c r="J23" s="70">
        <v>15563</v>
      </c>
      <c r="K23" s="70">
        <v>144</v>
      </c>
      <c r="L23" s="115">
        <v>9.2527147722161543E-3</v>
      </c>
      <c r="M23" s="70">
        <v>16046</v>
      </c>
      <c r="N23" s="70">
        <v>148</v>
      </c>
      <c r="O23" s="115">
        <v>9.2234824878474394E-3</v>
      </c>
      <c r="P23" s="70">
        <f>市区町村別_透析患者数!Y23</f>
        <v>16375</v>
      </c>
      <c r="Q23" s="70">
        <f>市区町村別_透析患者数!Z23</f>
        <v>142</v>
      </c>
      <c r="R23" s="115">
        <f>市区町村別_透析患者数!AA23</f>
        <v>8.6717557251908394E-3</v>
      </c>
    </row>
    <row r="24" spans="2:18" ht="12.95" customHeight="1">
      <c r="B24" s="47">
        <v>20</v>
      </c>
      <c r="C24" s="79" t="s">
        <v>195</v>
      </c>
      <c r="D24" s="70">
        <v>21852</v>
      </c>
      <c r="E24" s="70">
        <v>204</v>
      </c>
      <c r="F24" s="115">
        <v>9.335529928610654E-3</v>
      </c>
      <c r="G24" s="70">
        <v>22649</v>
      </c>
      <c r="H24" s="70">
        <v>215</v>
      </c>
      <c r="I24" s="115">
        <v>9.4926928341207122E-3</v>
      </c>
      <c r="J24" s="70">
        <v>23794</v>
      </c>
      <c r="K24" s="70">
        <v>224</v>
      </c>
      <c r="L24" s="115">
        <v>9.4141380179877283E-3</v>
      </c>
      <c r="M24" s="70">
        <v>25098</v>
      </c>
      <c r="N24" s="70">
        <v>234</v>
      </c>
      <c r="O24" s="115">
        <v>9.3234520678938566E-3</v>
      </c>
      <c r="P24" s="70">
        <f>市区町村別_透析患者数!Y24</f>
        <v>25909</v>
      </c>
      <c r="Q24" s="70">
        <f>市区町村別_透析患者数!Z24</f>
        <v>242</v>
      </c>
      <c r="R24" s="115">
        <f>市区町村別_透析患者数!AA24</f>
        <v>9.3403836504689485E-3</v>
      </c>
    </row>
    <row r="25" spans="2:18" ht="12.95" customHeight="1">
      <c r="B25" s="47">
        <v>21</v>
      </c>
      <c r="C25" s="79" t="s">
        <v>194</v>
      </c>
      <c r="D25" s="70">
        <v>14582</v>
      </c>
      <c r="E25" s="70">
        <v>154</v>
      </c>
      <c r="F25" s="115">
        <v>1.0560965573995336E-2</v>
      </c>
      <c r="G25" s="70">
        <v>15046</v>
      </c>
      <c r="H25" s="70">
        <v>161</v>
      </c>
      <c r="I25" s="115">
        <v>1.0700518410208693E-2</v>
      </c>
      <c r="J25" s="70">
        <v>15666</v>
      </c>
      <c r="K25" s="70">
        <v>152</v>
      </c>
      <c r="L25" s="115">
        <v>9.7025405336397287E-3</v>
      </c>
      <c r="M25" s="70">
        <v>16365</v>
      </c>
      <c r="N25" s="70">
        <v>159</v>
      </c>
      <c r="O25" s="115">
        <v>9.7158570119156729E-3</v>
      </c>
      <c r="P25" s="70">
        <f>市区町村別_透析患者数!Y25</f>
        <v>16832</v>
      </c>
      <c r="Q25" s="70">
        <f>市区町村別_透析患者数!Z25</f>
        <v>145</v>
      </c>
      <c r="R25" s="115">
        <f>市区町村別_透析患者数!AA25</f>
        <v>8.6145437262357422E-3</v>
      </c>
    </row>
    <row r="26" spans="2:18" ht="12.95" customHeight="1">
      <c r="B26" s="47">
        <v>22</v>
      </c>
      <c r="C26" s="79" t="s">
        <v>193</v>
      </c>
      <c r="D26" s="70">
        <v>18646</v>
      </c>
      <c r="E26" s="70">
        <v>196</v>
      </c>
      <c r="F26" s="115">
        <v>1.051163788480103E-2</v>
      </c>
      <c r="G26" s="70">
        <v>19329</v>
      </c>
      <c r="H26" s="70">
        <v>196</v>
      </c>
      <c r="I26" s="115">
        <v>1.0140203838791453E-2</v>
      </c>
      <c r="J26" s="70">
        <v>20473</v>
      </c>
      <c r="K26" s="70">
        <v>185</v>
      </c>
      <c r="L26" s="115">
        <v>9.0362917012650808E-3</v>
      </c>
      <c r="M26" s="70">
        <v>21781</v>
      </c>
      <c r="N26" s="70">
        <v>194</v>
      </c>
      <c r="O26" s="115">
        <v>8.9068454157293052E-3</v>
      </c>
      <c r="P26" s="70">
        <f>市区町村別_透析患者数!Y26</f>
        <v>22657</v>
      </c>
      <c r="Q26" s="70">
        <f>市区町村別_透析患者数!Z26</f>
        <v>189</v>
      </c>
      <c r="R26" s="115">
        <f>市区町村別_透析患者数!AA26</f>
        <v>8.3417928234099832E-3</v>
      </c>
    </row>
    <row r="27" spans="2:18" ht="12.95" customHeight="1">
      <c r="B27" s="47">
        <v>23</v>
      </c>
      <c r="C27" s="79" t="s">
        <v>215</v>
      </c>
      <c r="D27" s="70">
        <v>30745</v>
      </c>
      <c r="E27" s="70">
        <v>362</v>
      </c>
      <c r="F27" s="115">
        <v>1.1774272239388518E-2</v>
      </c>
      <c r="G27" s="70">
        <v>31367</v>
      </c>
      <c r="H27" s="70">
        <v>357</v>
      </c>
      <c r="I27" s="115">
        <v>1.1381388083017184E-2</v>
      </c>
      <c r="J27" s="70">
        <v>32694</v>
      </c>
      <c r="K27" s="70">
        <v>335</v>
      </c>
      <c r="L27" s="115">
        <v>1.0246528414999694E-2</v>
      </c>
      <c r="M27" s="70">
        <v>33821</v>
      </c>
      <c r="N27" s="70">
        <v>313</v>
      </c>
      <c r="O27" s="115">
        <v>9.2546051269921051E-3</v>
      </c>
      <c r="P27" s="70">
        <f>市区町村別_透析患者数!Y27</f>
        <v>34470</v>
      </c>
      <c r="Q27" s="70">
        <f>市区町村別_透析患者数!Z27</f>
        <v>318</v>
      </c>
      <c r="R27" s="115">
        <f>市区町村別_透析患者数!AA27</f>
        <v>9.2254134029590949E-3</v>
      </c>
    </row>
    <row r="28" spans="2:18" ht="12.95" customHeight="1">
      <c r="B28" s="47">
        <v>24</v>
      </c>
      <c r="C28" s="79" t="s">
        <v>216</v>
      </c>
      <c r="D28" s="70">
        <v>13268</v>
      </c>
      <c r="E28" s="70">
        <v>139</v>
      </c>
      <c r="F28" s="115">
        <v>1.0476334036780223E-2</v>
      </c>
      <c r="G28" s="70">
        <v>13718</v>
      </c>
      <c r="H28" s="70">
        <v>147</v>
      </c>
      <c r="I28" s="115">
        <v>1.0715847791223211E-2</v>
      </c>
      <c r="J28" s="70">
        <v>14573</v>
      </c>
      <c r="K28" s="70">
        <v>147</v>
      </c>
      <c r="L28" s="115">
        <v>1.0087147464489124E-2</v>
      </c>
      <c r="M28" s="70">
        <v>15444</v>
      </c>
      <c r="N28" s="70">
        <v>152</v>
      </c>
      <c r="O28" s="115">
        <v>9.8420098420098426E-3</v>
      </c>
      <c r="P28" s="70">
        <f>市区町村別_透析患者数!Y28</f>
        <v>16091</v>
      </c>
      <c r="Q28" s="70">
        <f>市区町村別_透析患者数!Z28</f>
        <v>148</v>
      </c>
      <c r="R28" s="115">
        <f>市区町村別_透析患者数!AA28</f>
        <v>9.1976881486545269E-3</v>
      </c>
    </row>
    <row r="29" spans="2:18" ht="12.95" customHeight="1">
      <c r="B29" s="47">
        <v>25</v>
      </c>
      <c r="C29" s="79" t="s">
        <v>191</v>
      </c>
      <c r="D29" s="70">
        <v>9173</v>
      </c>
      <c r="E29" s="70">
        <v>82</v>
      </c>
      <c r="F29" s="115">
        <v>8.9392783167993022E-3</v>
      </c>
      <c r="G29" s="70">
        <v>9548</v>
      </c>
      <c r="H29" s="70">
        <v>80</v>
      </c>
      <c r="I29" s="115">
        <v>8.378718056137411E-3</v>
      </c>
      <c r="J29" s="70">
        <v>10044</v>
      </c>
      <c r="K29" s="70">
        <v>77</v>
      </c>
      <c r="L29" s="115">
        <v>7.6662684189565912E-3</v>
      </c>
      <c r="M29" s="70">
        <v>10686</v>
      </c>
      <c r="N29" s="70">
        <v>80</v>
      </c>
      <c r="O29" s="115">
        <v>7.4864308440950773E-3</v>
      </c>
      <c r="P29" s="70">
        <f>市区町村別_透析患者数!Y29</f>
        <v>11101</v>
      </c>
      <c r="Q29" s="70">
        <f>市区町村別_透析患者数!Z29</f>
        <v>84</v>
      </c>
      <c r="R29" s="115">
        <f>市区町村別_透析患者数!AA29</f>
        <v>7.5668858661381861E-3</v>
      </c>
    </row>
    <row r="30" spans="2:18" ht="12.95" customHeight="1">
      <c r="B30" s="47">
        <v>26</v>
      </c>
      <c r="C30" s="79" t="s">
        <v>192</v>
      </c>
      <c r="D30" s="70">
        <v>127660</v>
      </c>
      <c r="E30" s="70">
        <v>1136</v>
      </c>
      <c r="F30" s="115">
        <v>8.898637004543318E-3</v>
      </c>
      <c r="G30" s="70">
        <v>132591</v>
      </c>
      <c r="H30" s="70">
        <v>1185</v>
      </c>
      <c r="I30" s="115">
        <v>8.9372581849446794E-3</v>
      </c>
      <c r="J30" s="70">
        <v>139896</v>
      </c>
      <c r="K30" s="70">
        <v>1189</v>
      </c>
      <c r="L30" s="115">
        <v>8.4991708126036479E-3</v>
      </c>
      <c r="M30" s="70">
        <v>146909</v>
      </c>
      <c r="N30" s="70">
        <v>1204</v>
      </c>
      <c r="O30" s="115">
        <v>8.1955496259589269E-3</v>
      </c>
      <c r="P30" s="70">
        <f>市区町村別_透析患者数!Y30</f>
        <v>152316</v>
      </c>
      <c r="Q30" s="70">
        <f>市区町村別_透析患者数!Z30</f>
        <v>1228</v>
      </c>
      <c r="R30" s="115">
        <f>市区町村別_透析患者数!AA30</f>
        <v>8.0621865069986087E-3</v>
      </c>
    </row>
    <row r="31" spans="2:18" ht="12.95" customHeight="1">
      <c r="B31" s="47">
        <v>27</v>
      </c>
      <c r="C31" s="79" t="s">
        <v>217</v>
      </c>
      <c r="D31" s="70">
        <v>21909</v>
      </c>
      <c r="E31" s="70">
        <v>190</v>
      </c>
      <c r="F31" s="115">
        <v>8.6722351545027165E-3</v>
      </c>
      <c r="G31" s="70">
        <v>22608</v>
      </c>
      <c r="H31" s="70">
        <v>195</v>
      </c>
      <c r="I31" s="115">
        <v>8.6252653927813162E-3</v>
      </c>
      <c r="J31" s="70">
        <v>23699</v>
      </c>
      <c r="K31" s="70">
        <v>197</v>
      </c>
      <c r="L31" s="115">
        <v>8.3125870289885648E-3</v>
      </c>
      <c r="M31" s="70">
        <v>24767</v>
      </c>
      <c r="N31" s="70">
        <v>193</v>
      </c>
      <c r="O31" s="115">
        <v>7.7926272863083944E-3</v>
      </c>
      <c r="P31" s="70">
        <f>市区町村別_透析患者数!Y31</f>
        <v>25650</v>
      </c>
      <c r="Q31" s="70">
        <f>市区町村別_透析患者数!Z31</f>
        <v>207</v>
      </c>
      <c r="R31" s="115">
        <f>市区町村別_透析患者数!AA31</f>
        <v>8.0701754385964913E-3</v>
      </c>
    </row>
    <row r="32" spans="2:18" ht="12.95" customHeight="1">
      <c r="B32" s="47">
        <v>28</v>
      </c>
      <c r="C32" s="79" t="s">
        <v>218</v>
      </c>
      <c r="D32" s="70">
        <v>17762</v>
      </c>
      <c r="E32" s="70">
        <v>163</v>
      </c>
      <c r="F32" s="115">
        <v>9.1768944938633041E-3</v>
      </c>
      <c r="G32" s="70">
        <v>18603</v>
      </c>
      <c r="H32" s="70">
        <v>183</v>
      </c>
      <c r="I32" s="115">
        <v>9.8371230446702151E-3</v>
      </c>
      <c r="J32" s="70">
        <v>19774</v>
      </c>
      <c r="K32" s="70">
        <v>186</v>
      </c>
      <c r="L32" s="115">
        <v>9.4062910893091944E-3</v>
      </c>
      <c r="M32" s="70">
        <v>21008</v>
      </c>
      <c r="N32" s="70">
        <v>189</v>
      </c>
      <c r="O32" s="115">
        <v>8.9965727341964966E-3</v>
      </c>
      <c r="P32" s="70">
        <f>市区町村別_透析患者数!Y32</f>
        <v>21811</v>
      </c>
      <c r="Q32" s="70">
        <f>市区町村別_透析患者数!Z32</f>
        <v>195</v>
      </c>
      <c r="R32" s="115">
        <f>市区町村別_透析患者数!AA32</f>
        <v>8.9404428957865299E-3</v>
      </c>
    </row>
    <row r="33" spans="2:18" ht="12.95" customHeight="1">
      <c r="B33" s="47">
        <v>29</v>
      </c>
      <c r="C33" s="79" t="s">
        <v>219</v>
      </c>
      <c r="D33" s="70">
        <v>15127</v>
      </c>
      <c r="E33" s="70">
        <v>149</v>
      </c>
      <c r="F33" s="115">
        <v>9.8499371983869904E-3</v>
      </c>
      <c r="G33" s="70">
        <v>15649</v>
      </c>
      <c r="H33" s="70">
        <v>145</v>
      </c>
      <c r="I33" s="115">
        <v>9.2657677806888619E-3</v>
      </c>
      <c r="J33" s="70">
        <v>16521</v>
      </c>
      <c r="K33" s="70">
        <v>143</v>
      </c>
      <c r="L33" s="115">
        <v>8.6556503843593004E-3</v>
      </c>
      <c r="M33" s="70">
        <v>17258</v>
      </c>
      <c r="N33" s="70">
        <v>150</v>
      </c>
      <c r="O33" s="115">
        <v>8.6916212770888866E-3</v>
      </c>
      <c r="P33" s="70">
        <f>市区町村別_透析患者数!Y33</f>
        <v>17881</v>
      </c>
      <c r="Q33" s="70">
        <f>市区町村別_透析患者数!Z33</f>
        <v>152</v>
      </c>
      <c r="R33" s="115">
        <f>市区町村別_透析患者数!AA33</f>
        <v>8.5006431407639391E-3</v>
      </c>
    </row>
    <row r="34" spans="2:18" ht="12.95" customHeight="1">
      <c r="B34" s="47">
        <v>30</v>
      </c>
      <c r="C34" s="79" t="s">
        <v>220</v>
      </c>
      <c r="D34" s="70">
        <v>20265</v>
      </c>
      <c r="E34" s="70">
        <v>142</v>
      </c>
      <c r="F34" s="115">
        <v>7.0071551936836908E-3</v>
      </c>
      <c r="G34" s="70">
        <v>20907</v>
      </c>
      <c r="H34" s="70">
        <v>151</v>
      </c>
      <c r="I34" s="115">
        <v>7.2224613765724402E-3</v>
      </c>
      <c r="J34" s="70">
        <v>22094</v>
      </c>
      <c r="K34" s="70">
        <v>156</v>
      </c>
      <c r="L34" s="115">
        <v>7.0607404725264774E-3</v>
      </c>
      <c r="M34" s="70">
        <v>23108</v>
      </c>
      <c r="N34" s="70">
        <v>163</v>
      </c>
      <c r="O34" s="115">
        <v>7.0538341699844208E-3</v>
      </c>
      <c r="P34" s="70">
        <f>市区町村別_透析患者数!Y34</f>
        <v>23856</v>
      </c>
      <c r="Q34" s="70">
        <f>市区町村別_透析患者数!Z34</f>
        <v>161</v>
      </c>
      <c r="R34" s="115">
        <f>市区町村別_透析患者数!AA34</f>
        <v>6.7488262910798125E-3</v>
      </c>
    </row>
    <row r="35" spans="2:18" ht="12.95" customHeight="1">
      <c r="B35" s="47">
        <v>31</v>
      </c>
      <c r="C35" s="79" t="s">
        <v>221</v>
      </c>
      <c r="D35" s="70">
        <v>26484</v>
      </c>
      <c r="E35" s="70">
        <v>221</v>
      </c>
      <c r="F35" s="115">
        <v>8.3446609273523636E-3</v>
      </c>
      <c r="G35" s="70">
        <v>27885</v>
      </c>
      <c r="H35" s="70">
        <v>232</v>
      </c>
      <c r="I35" s="115">
        <v>8.3198852429621668E-3</v>
      </c>
      <c r="J35" s="70">
        <v>29681</v>
      </c>
      <c r="K35" s="70">
        <v>231</v>
      </c>
      <c r="L35" s="115">
        <v>7.7827566456655775E-3</v>
      </c>
      <c r="M35" s="70">
        <v>31562</v>
      </c>
      <c r="N35" s="70">
        <v>236</v>
      </c>
      <c r="O35" s="115">
        <v>7.4773461757810028E-3</v>
      </c>
      <c r="P35" s="70">
        <f>市区町村別_透析患者数!Y35</f>
        <v>32983</v>
      </c>
      <c r="Q35" s="70">
        <f>市区町村別_透析患者数!Z35</f>
        <v>230</v>
      </c>
      <c r="R35" s="115">
        <f>市区町村別_透析患者数!AA35</f>
        <v>6.9732892702301184E-3</v>
      </c>
    </row>
    <row r="36" spans="2:18" ht="12.95" customHeight="1">
      <c r="B36" s="47">
        <v>32</v>
      </c>
      <c r="C36" s="79" t="s">
        <v>222</v>
      </c>
      <c r="D36" s="70">
        <v>22638</v>
      </c>
      <c r="E36" s="70">
        <v>235</v>
      </c>
      <c r="F36" s="115">
        <v>1.0380775686898136E-2</v>
      </c>
      <c r="G36" s="70">
        <v>23454</v>
      </c>
      <c r="H36" s="70">
        <v>243</v>
      </c>
      <c r="I36" s="115">
        <v>1.0360706062931695E-2</v>
      </c>
      <c r="J36" s="70">
        <v>24506</v>
      </c>
      <c r="K36" s="70">
        <v>243</v>
      </c>
      <c r="L36" s="115">
        <v>9.9159389537256185E-3</v>
      </c>
      <c r="M36" s="70">
        <v>25703</v>
      </c>
      <c r="N36" s="70">
        <v>243</v>
      </c>
      <c r="O36" s="115">
        <v>9.4541493210909232E-3</v>
      </c>
      <c r="P36" s="70">
        <f>市区町村別_透析患者数!Y36</f>
        <v>26529</v>
      </c>
      <c r="Q36" s="70">
        <f>市区町村別_透析患者数!Z36</f>
        <v>260</v>
      </c>
      <c r="R36" s="115">
        <f>市区町村別_透析患者数!AA36</f>
        <v>9.8005955746541529E-3</v>
      </c>
    </row>
    <row r="37" spans="2:18" ht="12.95" customHeight="1">
      <c r="B37" s="47">
        <v>33</v>
      </c>
      <c r="C37" s="79" t="s">
        <v>223</v>
      </c>
      <c r="D37" s="70">
        <v>6340</v>
      </c>
      <c r="E37" s="70">
        <v>72</v>
      </c>
      <c r="F37" s="115">
        <v>1.1356466876971609E-2</v>
      </c>
      <c r="G37" s="70">
        <v>6680</v>
      </c>
      <c r="H37" s="70">
        <v>75</v>
      </c>
      <c r="I37" s="115">
        <v>1.1227544910179641E-2</v>
      </c>
      <c r="J37" s="70">
        <v>7125</v>
      </c>
      <c r="K37" s="70">
        <v>72</v>
      </c>
      <c r="L37" s="115">
        <v>1.0105263157894737E-2</v>
      </c>
      <c r="M37" s="70">
        <v>7555</v>
      </c>
      <c r="N37" s="70">
        <v>72</v>
      </c>
      <c r="O37" s="115">
        <v>9.5301125082726673E-3</v>
      </c>
      <c r="P37" s="70">
        <f>市区町村別_透析患者数!Y37</f>
        <v>7884</v>
      </c>
      <c r="Q37" s="70">
        <f>市区町村別_透析患者数!Z37</f>
        <v>67</v>
      </c>
      <c r="R37" s="115">
        <f>市区町村別_透析患者数!AA37</f>
        <v>8.4982242516489087E-3</v>
      </c>
    </row>
    <row r="38" spans="2:18" ht="12.95" customHeight="1">
      <c r="B38" s="47">
        <v>34</v>
      </c>
      <c r="C38" s="79" t="s">
        <v>224</v>
      </c>
      <c r="D38" s="70">
        <v>28951</v>
      </c>
      <c r="E38" s="70">
        <v>255</v>
      </c>
      <c r="F38" s="115">
        <v>8.8079859072225479E-3</v>
      </c>
      <c r="G38" s="70">
        <v>29757</v>
      </c>
      <c r="H38" s="70">
        <v>244</v>
      </c>
      <c r="I38" s="115">
        <v>8.1997513190173732E-3</v>
      </c>
      <c r="J38" s="70">
        <v>31044</v>
      </c>
      <c r="K38" s="70">
        <v>237</v>
      </c>
      <c r="L38" s="115">
        <v>7.6343254735214538E-3</v>
      </c>
      <c r="M38" s="70">
        <v>32422</v>
      </c>
      <c r="N38" s="70">
        <v>237</v>
      </c>
      <c r="O38" s="115">
        <v>7.309851335512923E-3</v>
      </c>
      <c r="P38" s="70">
        <f>市区町村別_透析患者数!Y38</f>
        <v>33432</v>
      </c>
      <c r="Q38" s="70">
        <f>市区町村別_透析患者数!Z38</f>
        <v>226</v>
      </c>
      <c r="R38" s="115">
        <f>市区町村別_透析患者数!AA38</f>
        <v>6.7599904283321367E-3</v>
      </c>
    </row>
    <row r="39" spans="2:18" ht="12.95" customHeight="1">
      <c r="B39" s="47">
        <v>35</v>
      </c>
      <c r="C39" s="79" t="s">
        <v>225</v>
      </c>
      <c r="D39" s="70">
        <v>58519</v>
      </c>
      <c r="E39" s="70">
        <v>434</v>
      </c>
      <c r="F39" s="115">
        <v>7.4163946752336847E-3</v>
      </c>
      <c r="G39" s="70">
        <v>60596</v>
      </c>
      <c r="H39" s="70">
        <v>460</v>
      </c>
      <c r="I39" s="115">
        <v>7.5912601491847651E-3</v>
      </c>
      <c r="J39" s="70">
        <v>63683</v>
      </c>
      <c r="K39" s="70">
        <v>486</v>
      </c>
      <c r="L39" s="115">
        <v>7.6315500211987502E-3</v>
      </c>
      <c r="M39" s="70">
        <v>66353</v>
      </c>
      <c r="N39" s="70">
        <v>510</v>
      </c>
      <c r="O39" s="115">
        <v>7.6861633987913135E-3</v>
      </c>
      <c r="P39" s="70">
        <f>市区町村別_透析患者数!Y39</f>
        <v>68371</v>
      </c>
      <c r="Q39" s="70">
        <f>市区町村別_透析患者数!Z39</f>
        <v>532</v>
      </c>
      <c r="R39" s="115">
        <f>市区町村別_透析患者数!AA39</f>
        <v>7.7810767723157483E-3</v>
      </c>
    </row>
    <row r="40" spans="2:18" ht="12.95" customHeight="1">
      <c r="B40" s="47">
        <v>36</v>
      </c>
      <c r="C40" s="79" t="s">
        <v>226</v>
      </c>
      <c r="D40" s="70">
        <v>16170</v>
      </c>
      <c r="E40" s="70">
        <v>127</v>
      </c>
      <c r="F40" s="115">
        <v>7.8540507111935689E-3</v>
      </c>
      <c r="G40" s="70">
        <v>16741</v>
      </c>
      <c r="H40" s="70">
        <v>146</v>
      </c>
      <c r="I40" s="115">
        <v>8.721103876709874E-3</v>
      </c>
      <c r="J40" s="70">
        <v>17589</v>
      </c>
      <c r="K40" s="70">
        <v>152</v>
      </c>
      <c r="L40" s="115">
        <v>8.6417647393257149E-3</v>
      </c>
      <c r="M40" s="70">
        <v>18444</v>
      </c>
      <c r="N40" s="70">
        <v>156</v>
      </c>
      <c r="O40" s="115">
        <v>8.4580351333767081E-3</v>
      </c>
      <c r="P40" s="70">
        <f>市区町村別_透析患者数!Y40</f>
        <v>19008</v>
      </c>
      <c r="Q40" s="70">
        <f>市区町村別_透析患者数!Z40</f>
        <v>156</v>
      </c>
      <c r="R40" s="115">
        <f>市区町村別_透析患者数!AA40</f>
        <v>8.2070707070707079E-3</v>
      </c>
    </row>
    <row r="41" spans="2:18" ht="12.95" customHeight="1">
      <c r="B41" s="47">
        <v>37</v>
      </c>
      <c r="C41" s="79" t="s">
        <v>2</v>
      </c>
      <c r="D41" s="70">
        <v>49016</v>
      </c>
      <c r="E41" s="70">
        <v>383</v>
      </c>
      <c r="F41" s="115">
        <v>7.8137750938469079E-3</v>
      </c>
      <c r="G41" s="70">
        <v>51067</v>
      </c>
      <c r="H41" s="70">
        <v>372</v>
      </c>
      <c r="I41" s="115">
        <v>7.2845477509937921E-3</v>
      </c>
      <c r="J41" s="70">
        <v>54245</v>
      </c>
      <c r="K41" s="70">
        <v>393</v>
      </c>
      <c r="L41" s="115">
        <v>7.2449073647340772E-3</v>
      </c>
      <c r="M41" s="70">
        <v>57228</v>
      </c>
      <c r="N41" s="70">
        <v>435</v>
      </c>
      <c r="O41" s="115">
        <v>7.6011742503669533E-3</v>
      </c>
      <c r="P41" s="70">
        <f>市区町村別_透析患者数!Y41</f>
        <v>59482</v>
      </c>
      <c r="Q41" s="70">
        <f>市区町村別_透析患者数!Z41</f>
        <v>454</v>
      </c>
      <c r="R41" s="115">
        <f>市区町村別_透析患者数!AA41</f>
        <v>7.6325611109243135E-3</v>
      </c>
    </row>
    <row r="42" spans="2:18" ht="12.95" customHeight="1">
      <c r="B42" s="47">
        <v>38</v>
      </c>
      <c r="C42" s="80" t="s">
        <v>38</v>
      </c>
      <c r="D42" s="70">
        <v>10408</v>
      </c>
      <c r="E42" s="70">
        <v>72</v>
      </c>
      <c r="F42" s="115">
        <v>6.9177555726364333E-3</v>
      </c>
      <c r="G42" s="70">
        <v>10794</v>
      </c>
      <c r="H42" s="70">
        <v>76</v>
      </c>
      <c r="I42" s="115">
        <v>7.0409486751899205E-3</v>
      </c>
      <c r="J42" s="70">
        <v>11343</v>
      </c>
      <c r="K42" s="70">
        <v>88</v>
      </c>
      <c r="L42" s="115">
        <v>7.758088689059332E-3</v>
      </c>
      <c r="M42" s="70">
        <v>11957</v>
      </c>
      <c r="N42" s="70">
        <v>98</v>
      </c>
      <c r="O42" s="115">
        <v>8.1960357949318399E-3</v>
      </c>
      <c r="P42" s="70">
        <f>市区町村別_透析患者数!Y42</f>
        <v>12436</v>
      </c>
      <c r="Q42" s="70">
        <f>市区町村別_透析患者数!Z42</f>
        <v>89</v>
      </c>
      <c r="R42" s="115">
        <f>市区町村別_透析患者数!AA42</f>
        <v>7.1566420070762306E-3</v>
      </c>
    </row>
    <row r="43" spans="2:18" ht="12.95" customHeight="1">
      <c r="B43" s="47">
        <v>39</v>
      </c>
      <c r="C43" s="80" t="s">
        <v>6</v>
      </c>
      <c r="D43" s="70">
        <v>58250</v>
      </c>
      <c r="E43" s="70">
        <v>419</v>
      </c>
      <c r="F43" s="115">
        <v>7.1931330472103008E-3</v>
      </c>
      <c r="G43" s="70">
        <v>60444</v>
      </c>
      <c r="H43" s="70">
        <v>420</v>
      </c>
      <c r="I43" s="115">
        <v>6.9485805042684137E-3</v>
      </c>
      <c r="J43" s="70">
        <v>63463</v>
      </c>
      <c r="K43" s="70">
        <v>455</v>
      </c>
      <c r="L43" s="115">
        <v>7.1695318532058053E-3</v>
      </c>
      <c r="M43" s="70">
        <v>66470</v>
      </c>
      <c r="N43" s="70">
        <v>460</v>
      </c>
      <c r="O43" s="115">
        <v>6.920415224913495E-3</v>
      </c>
      <c r="P43" s="70">
        <f>市区町村別_透析患者数!Y43</f>
        <v>68514</v>
      </c>
      <c r="Q43" s="70">
        <f>市区町村別_透析患者数!Z43</f>
        <v>468</v>
      </c>
      <c r="R43" s="115">
        <f>市区町村別_透析患者数!AA43</f>
        <v>6.8307207286102114E-3</v>
      </c>
    </row>
    <row r="44" spans="2:18" ht="12.95" customHeight="1">
      <c r="B44" s="47">
        <v>40</v>
      </c>
      <c r="C44" s="80" t="s">
        <v>39</v>
      </c>
      <c r="D44" s="70">
        <v>12817</v>
      </c>
      <c r="E44" s="70">
        <v>117</v>
      </c>
      <c r="F44" s="115">
        <v>9.1285012093313567E-3</v>
      </c>
      <c r="G44" s="70">
        <v>13161</v>
      </c>
      <c r="H44" s="70">
        <v>112</v>
      </c>
      <c r="I44" s="115">
        <v>8.509991641972494E-3</v>
      </c>
      <c r="J44" s="70">
        <v>13721</v>
      </c>
      <c r="K44" s="70">
        <v>127</v>
      </c>
      <c r="L44" s="115">
        <v>9.2558851395670872E-3</v>
      </c>
      <c r="M44" s="70">
        <v>14344</v>
      </c>
      <c r="N44" s="70">
        <v>137</v>
      </c>
      <c r="O44" s="115">
        <v>9.5510317902955943E-3</v>
      </c>
      <c r="P44" s="70">
        <f>市区町村別_透析患者数!Y44</f>
        <v>14756</v>
      </c>
      <c r="Q44" s="70">
        <f>市区町村別_透析患者数!Z44</f>
        <v>130</v>
      </c>
      <c r="R44" s="115">
        <f>市区町村別_透析患者数!AA44</f>
        <v>8.8099756031444834E-3</v>
      </c>
    </row>
    <row r="45" spans="2:18" ht="12.95" customHeight="1">
      <c r="B45" s="47">
        <v>41</v>
      </c>
      <c r="C45" s="80" t="s">
        <v>10</v>
      </c>
      <c r="D45" s="70">
        <v>23405</v>
      </c>
      <c r="E45" s="70">
        <v>272</v>
      </c>
      <c r="F45" s="115">
        <v>1.1621448408459731E-2</v>
      </c>
      <c r="G45" s="70">
        <v>24206</v>
      </c>
      <c r="H45" s="70">
        <v>263</v>
      </c>
      <c r="I45" s="115">
        <v>1.0865074774849211E-2</v>
      </c>
      <c r="J45" s="70">
        <v>25327</v>
      </c>
      <c r="K45" s="70">
        <v>268</v>
      </c>
      <c r="L45" s="115">
        <v>1.0581592766612706E-2</v>
      </c>
      <c r="M45" s="70">
        <v>26342</v>
      </c>
      <c r="N45" s="70">
        <v>265</v>
      </c>
      <c r="O45" s="115">
        <v>1.0059980259661377E-2</v>
      </c>
      <c r="P45" s="70">
        <f>市区町村別_透析患者数!Y45</f>
        <v>26853</v>
      </c>
      <c r="Q45" s="70">
        <f>市区町村別_透析患者数!Z45</f>
        <v>250</v>
      </c>
      <c r="R45" s="115">
        <f>市区町村別_透析患者数!AA45</f>
        <v>9.3099467471046068E-3</v>
      </c>
    </row>
    <row r="46" spans="2:18" ht="12.95" customHeight="1">
      <c r="B46" s="47">
        <v>42</v>
      </c>
      <c r="C46" s="80" t="s">
        <v>11</v>
      </c>
      <c r="D46" s="70">
        <v>60456</v>
      </c>
      <c r="E46" s="70">
        <v>528</v>
      </c>
      <c r="F46" s="115">
        <v>8.7336244541484712E-3</v>
      </c>
      <c r="G46" s="70">
        <v>63271</v>
      </c>
      <c r="H46" s="70">
        <v>527</v>
      </c>
      <c r="I46" s="115">
        <v>8.3292503674669283E-3</v>
      </c>
      <c r="J46" s="70">
        <v>66900</v>
      </c>
      <c r="K46" s="70">
        <v>538</v>
      </c>
      <c r="L46" s="115">
        <v>8.0418535127055307E-3</v>
      </c>
      <c r="M46" s="70">
        <v>70556</v>
      </c>
      <c r="N46" s="70">
        <v>558</v>
      </c>
      <c r="O46" s="115">
        <v>7.9086115992970125E-3</v>
      </c>
      <c r="P46" s="70">
        <f>市区町村別_透析患者数!Y46</f>
        <v>73347</v>
      </c>
      <c r="Q46" s="70">
        <f>市区町村別_透析患者数!Z46</f>
        <v>576</v>
      </c>
      <c r="R46" s="115">
        <f>市区町村別_透析患者数!AA46</f>
        <v>7.8530819256411311E-3</v>
      </c>
    </row>
    <row r="47" spans="2:18" ht="12.95" customHeight="1">
      <c r="B47" s="47">
        <v>43</v>
      </c>
      <c r="C47" s="80" t="s">
        <v>7</v>
      </c>
      <c r="D47" s="70">
        <v>36971</v>
      </c>
      <c r="E47" s="70">
        <v>277</v>
      </c>
      <c r="F47" s="115">
        <v>7.4923588758756864E-3</v>
      </c>
      <c r="G47" s="70">
        <v>38793</v>
      </c>
      <c r="H47" s="70">
        <v>299</v>
      </c>
      <c r="I47" s="115">
        <v>7.7075761090918465E-3</v>
      </c>
      <c r="J47" s="70">
        <v>41176</v>
      </c>
      <c r="K47" s="70">
        <v>309</v>
      </c>
      <c r="L47" s="115">
        <v>7.5043714785311836E-3</v>
      </c>
      <c r="M47" s="70">
        <v>43423</v>
      </c>
      <c r="N47" s="70">
        <v>308</v>
      </c>
      <c r="O47" s="115">
        <v>7.0930152223476041E-3</v>
      </c>
      <c r="P47" s="70">
        <f>市区町村別_透析患者数!Y47</f>
        <v>45204</v>
      </c>
      <c r="Q47" s="70">
        <f>市区町村別_透析患者数!Z47</f>
        <v>322</v>
      </c>
      <c r="R47" s="115">
        <f>市区町村別_透析患者数!AA47</f>
        <v>7.12326342801522E-3</v>
      </c>
    </row>
    <row r="48" spans="2:18" ht="12.95" customHeight="1">
      <c r="B48" s="47">
        <v>44</v>
      </c>
      <c r="C48" s="80" t="s">
        <v>17</v>
      </c>
      <c r="D48" s="70">
        <v>41549</v>
      </c>
      <c r="E48" s="70">
        <v>369</v>
      </c>
      <c r="F48" s="115">
        <v>8.8810801704012135E-3</v>
      </c>
      <c r="G48" s="70">
        <v>42898</v>
      </c>
      <c r="H48" s="70">
        <v>384</v>
      </c>
      <c r="I48" s="115">
        <v>8.9514662688237219E-3</v>
      </c>
      <c r="J48" s="70">
        <v>44796</v>
      </c>
      <c r="K48" s="70">
        <v>392</v>
      </c>
      <c r="L48" s="115">
        <v>8.7507813197606928E-3</v>
      </c>
      <c r="M48" s="70">
        <v>46653</v>
      </c>
      <c r="N48" s="70">
        <v>382</v>
      </c>
      <c r="O48" s="115">
        <v>8.1881122328681978E-3</v>
      </c>
      <c r="P48" s="70">
        <f>市区町村別_透析患者数!Y48</f>
        <v>47986</v>
      </c>
      <c r="Q48" s="70">
        <f>市区町村別_透析患者数!Z48</f>
        <v>407</v>
      </c>
      <c r="R48" s="115">
        <f>市区町村別_透析患者数!AA48</f>
        <v>8.4816404784728884E-3</v>
      </c>
    </row>
    <row r="49" spans="2:18" ht="12.95" customHeight="1">
      <c r="B49" s="47">
        <v>45</v>
      </c>
      <c r="C49" s="80" t="s">
        <v>40</v>
      </c>
      <c r="D49" s="70">
        <v>14493</v>
      </c>
      <c r="E49" s="70">
        <v>143</v>
      </c>
      <c r="F49" s="115">
        <v>9.8668322638515143E-3</v>
      </c>
      <c r="G49" s="70">
        <v>14920</v>
      </c>
      <c r="H49" s="70">
        <v>158</v>
      </c>
      <c r="I49" s="115">
        <v>1.0589812332439679E-2</v>
      </c>
      <c r="J49" s="70">
        <v>15681</v>
      </c>
      <c r="K49" s="70">
        <v>150</v>
      </c>
      <c r="L49" s="115">
        <v>9.5657164721637648E-3</v>
      </c>
      <c r="M49" s="70">
        <v>16304</v>
      </c>
      <c r="N49" s="70">
        <v>153</v>
      </c>
      <c r="O49" s="115">
        <v>9.3842001962708543E-3</v>
      </c>
      <c r="P49" s="70">
        <f>市区町村別_透析患者数!Y49</f>
        <v>16826</v>
      </c>
      <c r="Q49" s="70">
        <f>市区町村別_透析患者数!Z49</f>
        <v>144</v>
      </c>
      <c r="R49" s="115">
        <f>市区町村別_透析患者数!AA49</f>
        <v>8.558183763223582E-3</v>
      </c>
    </row>
    <row r="50" spans="2:18" ht="12.95" customHeight="1">
      <c r="B50" s="47">
        <v>46</v>
      </c>
      <c r="C50" s="80" t="s">
        <v>20</v>
      </c>
      <c r="D50" s="70">
        <v>18376</v>
      </c>
      <c r="E50" s="70">
        <v>165</v>
      </c>
      <c r="F50" s="115">
        <v>8.9791031780583376E-3</v>
      </c>
      <c r="G50" s="70">
        <v>19066</v>
      </c>
      <c r="H50" s="70">
        <v>168</v>
      </c>
      <c r="I50" s="115">
        <v>8.8114969054862054E-3</v>
      </c>
      <c r="J50" s="70">
        <v>20155</v>
      </c>
      <c r="K50" s="70">
        <v>175</v>
      </c>
      <c r="L50" s="115">
        <v>8.6827090052096247E-3</v>
      </c>
      <c r="M50" s="70">
        <v>21150</v>
      </c>
      <c r="N50" s="70">
        <v>171</v>
      </c>
      <c r="O50" s="115">
        <v>8.0851063829787233E-3</v>
      </c>
      <c r="P50" s="70">
        <f>市区町村別_透析患者数!Y50</f>
        <v>21932</v>
      </c>
      <c r="Q50" s="70">
        <f>市区町村別_透析患者数!Z50</f>
        <v>170</v>
      </c>
      <c r="R50" s="115">
        <f>市区町村別_透析患者数!AA50</f>
        <v>7.7512310778770745E-3</v>
      </c>
    </row>
    <row r="51" spans="2:18" ht="12.95" customHeight="1">
      <c r="B51" s="47">
        <v>47</v>
      </c>
      <c r="C51" s="80" t="s">
        <v>12</v>
      </c>
      <c r="D51" s="70">
        <v>37179</v>
      </c>
      <c r="E51" s="70">
        <v>361</v>
      </c>
      <c r="F51" s="115">
        <v>9.7097824040452939E-3</v>
      </c>
      <c r="G51" s="70">
        <v>38675</v>
      </c>
      <c r="H51" s="70">
        <v>372</v>
      </c>
      <c r="I51" s="115">
        <v>9.6186166774402063E-3</v>
      </c>
      <c r="J51" s="70">
        <v>40830</v>
      </c>
      <c r="K51" s="70">
        <v>395</v>
      </c>
      <c r="L51" s="115">
        <v>9.6742591231937305E-3</v>
      </c>
      <c r="M51" s="70">
        <v>43039</v>
      </c>
      <c r="N51" s="70">
        <v>381</v>
      </c>
      <c r="O51" s="115">
        <v>8.8524361625502458E-3</v>
      </c>
      <c r="P51" s="70">
        <f>市区町村別_透析患者数!Y51</f>
        <v>44410</v>
      </c>
      <c r="Q51" s="70">
        <f>市区町村別_透析患者数!Z51</f>
        <v>407</v>
      </c>
      <c r="R51" s="115">
        <f>市区町村別_透析患者数!AA51</f>
        <v>9.1646025669894163E-3</v>
      </c>
    </row>
    <row r="52" spans="2:18" ht="12.95" customHeight="1">
      <c r="B52" s="47">
        <v>48</v>
      </c>
      <c r="C52" s="80" t="s">
        <v>21</v>
      </c>
      <c r="D52" s="70">
        <v>19945</v>
      </c>
      <c r="E52" s="70">
        <v>156</v>
      </c>
      <c r="F52" s="115">
        <v>7.8215091501629488E-3</v>
      </c>
      <c r="G52" s="70">
        <v>20759</v>
      </c>
      <c r="H52" s="70">
        <v>169</v>
      </c>
      <c r="I52" s="115">
        <v>8.1410472566115898E-3</v>
      </c>
      <c r="J52" s="70">
        <v>21923</v>
      </c>
      <c r="K52" s="70">
        <v>172</v>
      </c>
      <c r="L52" s="115">
        <v>7.8456415636546095E-3</v>
      </c>
      <c r="M52" s="70">
        <v>23103</v>
      </c>
      <c r="N52" s="70">
        <v>189</v>
      </c>
      <c r="O52" s="115">
        <v>8.1807557460070127E-3</v>
      </c>
      <c r="P52" s="70">
        <f>市区町村別_透析患者数!Y52</f>
        <v>23886</v>
      </c>
      <c r="Q52" s="70">
        <f>市区町村別_透析患者数!Z52</f>
        <v>182</v>
      </c>
      <c r="R52" s="115">
        <f>市区町村別_透析患者数!AA52</f>
        <v>7.6195260822238967E-3</v>
      </c>
    </row>
    <row r="53" spans="2:18" ht="12.95" customHeight="1">
      <c r="B53" s="47">
        <v>49</v>
      </c>
      <c r="C53" s="80" t="s">
        <v>22</v>
      </c>
      <c r="D53" s="70">
        <v>20216</v>
      </c>
      <c r="E53" s="70">
        <v>166</v>
      </c>
      <c r="F53" s="115">
        <v>8.2113177681044716E-3</v>
      </c>
      <c r="G53" s="70">
        <v>20958</v>
      </c>
      <c r="H53" s="70">
        <v>170</v>
      </c>
      <c r="I53" s="115">
        <v>8.1114610172726403E-3</v>
      </c>
      <c r="J53" s="70">
        <v>21943</v>
      </c>
      <c r="K53" s="70">
        <v>177</v>
      </c>
      <c r="L53" s="115">
        <v>8.0663537346762071E-3</v>
      </c>
      <c r="M53" s="70">
        <v>22902</v>
      </c>
      <c r="N53" s="70">
        <v>186</v>
      </c>
      <c r="O53" s="115">
        <v>8.1215614356824738E-3</v>
      </c>
      <c r="P53" s="70">
        <f>市区町村別_透析患者数!Y53</f>
        <v>23606</v>
      </c>
      <c r="Q53" s="70">
        <f>市区町村別_透析患者数!Z53</f>
        <v>192</v>
      </c>
      <c r="R53" s="115">
        <f>市区町村別_透析患者数!AA53</f>
        <v>8.1335253749046845E-3</v>
      </c>
    </row>
    <row r="54" spans="2:18" ht="12.95" customHeight="1">
      <c r="B54" s="47">
        <v>50</v>
      </c>
      <c r="C54" s="80" t="s">
        <v>13</v>
      </c>
      <c r="D54" s="70">
        <v>18035</v>
      </c>
      <c r="E54" s="70">
        <v>180</v>
      </c>
      <c r="F54" s="115">
        <v>9.9805932908233995E-3</v>
      </c>
      <c r="G54" s="70">
        <v>18785</v>
      </c>
      <c r="H54" s="70">
        <v>185</v>
      </c>
      <c r="I54" s="115">
        <v>9.8482832046845881E-3</v>
      </c>
      <c r="J54" s="70">
        <v>19908</v>
      </c>
      <c r="K54" s="70">
        <v>207</v>
      </c>
      <c r="L54" s="115">
        <v>1.0397830018083183E-2</v>
      </c>
      <c r="M54" s="70">
        <v>20903</v>
      </c>
      <c r="N54" s="70">
        <v>205</v>
      </c>
      <c r="O54" s="115">
        <v>9.8072047074582603E-3</v>
      </c>
      <c r="P54" s="70">
        <f>市区町村別_透析患者数!Y54</f>
        <v>21606</v>
      </c>
      <c r="Q54" s="70">
        <f>市区町村別_透析患者数!Z54</f>
        <v>217</v>
      </c>
      <c r="R54" s="115">
        <f>市区町村別_透析患者数!AA54</f>
        <v>1.0043506433398131E-2</v>
      </c>
    </row>
    <row r="55" spans="2:18" ht="12.95" customHeight="1">
      <c r="B55" s="47">
        <v>51</v>
      </c>
      <c r="C55" s="80" t="s">
        <v>41</v>
      </c>
      <c r="D55" s="70">
        <v>23937</v>
      </c>
      <c r="E55" s="70">
        <v>205</v>
      </c>
      <c r="F55" s="115">
        <v>8.5641475539959058E-3</v>
      </c>
      <c r="G55" s="70">
        <v>25056</v>
      </c>
      <c r="H55" s="70">
        <v>212</v>
      </c>
      <c r="I55" s="115">
        <v>8.4610472541507033E-3</v>
      </c>
      <c r="J55" s="70">
        <v>26891</v>
      </c>
      <c r="K55" s="70">
        <v>220</v>
      </c>
      <c r="L55" s="115">
        <v>8.1811758580937859E-3</v>
      </c>
      <c r="M55" s="70">
        <v>28605</v>
      </c>
      <c r="N55" s="70">
        <v>242</v>
      </c>
      <c r="O55" s="115">
        <v>8.46005943016955E-3</v>
      </c>
      <c r="P55" s="70">
        <f>市区町村別_透析患者数!Y55</f>
        <v>29940</v>
      </c>
      <c r="Q55" s="70">
        <f>市区町村別_透析患者数!Z55</f>
        <v>245</v>
      </c>
      <c r="R55" s="115">
        <f>市区町村別_透析患者数!AA55</f>
        <v>8.1830327321309286E-3</v>
      </c>
    </row>
    <row r="56" spans="2:18" ht="12.95" customHeight="1">
      <c r="B56" s="47">
        <v>52</v>
      </c>
      <c r="C56" s="80" t="s">
        <v>3</v>
      </c>
      <c r="D56" s="70">
        <v>19566</v>
      </c>
      <c r="E56" s="70">
        <v>129</v>
      </c>
      <c r="F56" s="115">
        <v>6.5930696105489118E-3</v>
      </c>
      <c r="G56" s="70">
        <v>20478</v>
      </c>
      <c r="H56" s="70">
        <v>128</v>
      </c>
      <c r="I56" s="115">
        <v>6.2506104111729665E-3</v>
      </c>
      <c r="J56" s="70">
        <v>21754</v>
      </c>
      <c r="K56" s="70">
        <v>135</v>
      </c>
      <c r="L56" s="115">
        <v>6.2057552633998344E-3</v>
      </c>
      <c r="M56" s="70">
        <v>22912</v>
      </c>
      <c r="N56" s="70">
        <v>152</v>
      </c>
      <c r="O56" s="115">
        <v>6.6340782122905027E-3</v>
      </c>
      <c r="P56" s="70">
        <f>市区町村別_透析患者数!Y56</f>
        <v>23896</v>
      </c>
      <c r="Q56" s="70">
        <f>市区町村別_透析患者数!Z56</f>
        <v>147</v>
      </c>
      <c r="R56" s="115">
        <f>市区町村別_透析患者数!AA56</f>
        <v>6.1516571811181791E-3</v>
      </c>
    </row>
    <row r="57" spans="2:18" ht="12.95" customHeight="1">
      <c r="B57" s="47">
        <v>53</v>
      </c>
      <c r="C57" s="80" t="s">
        <v>18</v>
      </c>
      <c r="D57" s="70">
        <v>11034</v>
      </c>
      <c r="E57" s="70">
        <v>102</v>
      </c>
      <c r="F57" s="115">
        <v>9.2441544317563885E-3</v>
      </c>
      <c r="G57" s="70">
        <v>11403</v>
      </c>
      <c r="H57" s="70">
        <v>98</v>
      </c>
      <c r="I57" s="115">
        <v>8.5942295887047274E-3</v>
      </c>
      <c r="J57" s="70">
        <v>12051</v>
      </c>
      <c r="K57" s="70">
        <v>92</v>
      </c>
      <c r="L57" s="115">
        <v>7.6342212264542365E-3</v>
      </c>
      <c r="M57" s="70">
        <v>12794</v>
      </c>
      <c r="N57" s="70">
        <v>93</v>
      </c>
      <c r="O57" s="115">
        <v>7.2690323589182431E-3</v>
      </c>
      <c r="P57" s="70">
        <f>市区町村別_透析患者数!Y57</f>
        <v>13289</v>
      </c>
      <c r="Q57" s="70">
        <f>市区町村別_透析患者数!Z57</f>
        <v>106</v>
      </c>
      <c r="R57" s="115">
        <f>市区町村別_透析患者数!AA57</f>
        <v>7.9765219354353233E-3</v>
      </c>
    </row>
    <row r="58" spans="2:18" ht="12.95" customHeight="1">
      <c r="B58" s="47">
        <v>54</v>
      </c>
      <c r="C58" s="80" t="s">
        <v>23</v>
      </c>
      <c r="D58" s="70">
        <v>18564</v>
      </c>
      <c r="E58" s="70">
        <v>170</v>
      </c>
      <c r="F58" s="115">
        <v>9.1575091575091579E-3</v>
      </c>
      <c r="G58" s="70">
        <v>19212</v>
      </c>
      <c r="H58" s="70">
        <v>182</v>
      </c>
      <c r="I58" s="115">
        <v>9.4732458879866754E-3</v>
      </c>
      <c r="J58" s="70">
        <v>20276</v>
      </c>
      <c r="K58" s="70">
        <v>183</v>
      </c>
      <c r="L58" s="115">
        <v>9.0254488064707046E-3</v>
      </c>
      <c r="M58" s="70">
        <v>21237</v>
      </c>
      <c r="N58" s="70">
        <v>173</v>
      </c>
      <c r="O58" s="115">
        <v>8.1461600037670105E-3</v>
      </c>
      <c r="P58" s="70">
        <f>市区町村別_透析患者数!Y58</f>
        <v>21893</v>
      </c>
      <c r="Q58" s="70">
        <f>市区町村別_透析患者数!Z58</f>
        <v>163</v>
      </c>
      <c r="R58" s="115">
        <f>市区町村別_透析患者数!AA58</f>
        <v>7.4453021513725846E-3</v>
      </c>
    </row>
    <row r="59" spans="2:18" ht="12.95" customHeight="1">
      <c r="B59" s="47">
        <v>55</v>
      </c>
      <c r="C59" s="80" t="s">
        <v>14</v>
      </c>
      <c r="D59" s="70">
        <v>19391</v>
      </c>
      <c r="E59" s="70">
        <v>238</v>
      </c>
      <c r="F59" s="115">
        <v>1.2273735237997008E-2</v>
      </c>
      <c r="G59" s="70">
        <v>20118</v>
      </c>
      <c r="H59" s="70">
        <v>246</v>
      </c>
      <c r="I59" s="115">
        <v>1.2227855651655234E-2</v>
      </c>
      <c r="J59" s="70">
        <v>21086</v>
      </c>
      <c r="K59" s="70">
        <v>239</v>
      </c>
      <c r="L59" s="115">
        <v>1.1334534762401594E-2</v>
      </c>
      <c r="M59" s="70">
        <v>21975</v>
      </c>
      <c r="N59" s="70">
        <v>241</v>
      </c>
      <c r="O59" s="115">
        <v>1.0967007963594995E-2</v>
      </c>
      <c r="P59" s="70">
        <f>市区町村別_透析患者数!Y59</f>
        <v>22636</v>
      </c>
      <c r="Q59" s="70">
        <f>市区町村別_透析患者数!Z59</f>
        <v>255</v>
      </c>
      <c r="R59" s="115">
        <f>市区町村別_透析患者数!AA59</f>
        <v>1.1265241208694116E-2</v>
      </c>
    </row>
    <row r="60" spans="2:18" ht="12.95" customHeight="1">
      <c r="B60" s="47">
        <v>56</v>
      </c>
      <c r="C60" s="80" t="s">
        <v>8</v>
      </c>
      <c r="D60" s="70">
        <v>12035</v>
      </c>
      <c r="E60" s="70">
        <v>129</v>
      </c>
      <c r="F60" s="115">
        <v>1.0718737017033651E-2</v>
      </c>
      <c r="G60" s="70">
        <v>12664</v>
      </c>
      <c r="H60" s="70">
        <v>122</v>
      </c>
      <c r="I60" s="115">
        <v>9.6336070751737203E-3</v>
      </c>
      <c r="J60" s="70">
        <v>13466</v>
      </c>
      <c r="K60" s="70">
        <v>128</v>
      </c>
      <c r="L60" s="115">
        <v>9.5054210604485368E-3</v>
      </c>
      <c r="M60" s="70">
        <v>14205</v>
      </c>
      <c r="N60" s="70">
        <v>140</v>
      </c>
      <c r="O60" s="115">
        <v>9.8556846180922215E-3</v>
      </c>
      <c r="P60" s="70">
        <f>市区町村別_透析患者数!Y60</f>
        <v>14774</v>
      </c>
      <c r="Q60" s="70">
        <f>市区町村別_透析患者数!Z60</f>
        <v>134</v>
      </c>
      <c r="R60" s="115">
        <f>市区町村別_透析患者数!AA60</f>
        <v>9.0699878164342759E-3</v>
      </c>
    </row>
    <row r="61" spans="2:18" ht="12.95" customHeight="1">
      <c r="B61" s="47">
        <v>57</v>
      </c>
      <c r="C61" s="80" t="s">
        <v>42</v>
      </c>
      <c r="D61" s="70">
        <v>8875</v>
      </c>
      <c r="E61" s="70">
        <v>74</v>
      </c>
      <c r="F61" s="115">
        <v>8.3380281690140848E-3</v>
      </c>
      <c r="G61" s="70">
        <v>9154</v>
      </c>
      <c r="H61" s="70">
        <v>77</v>
      </c>
      <c r="I61" s="115">
        <v>8.4116233340616117E-3</v>
      </c>
      <c r="J61" s="70">
        <v>9612</v>
      </c>
      <c r="K61" s="70">
        <v>77</v>
      </c>
      <c r="L61" s="115">
        <v>8.0108198085726175E-3</v>
      </c>
      <c r="M61" s="70">
        <v>10006</v>
      </c>
      <c r="N61" s="70">
        <v>67</v>
      </c>
      <c r="O61" s="115">
        <v>6.6959824105536679E-3</v>
      </c>
      <c r="P61" s="70">
        <f>市区町村別_透析患者数!Y61</f>
        <v>10376</v>
      </c>
      <c r="Q61" s="70">
        <f>市区町村別_透析患者数!Z61</f>
        <v>65</v>
      </c>
      <c r="R61" s="115">
        <f>市区町村別_透析患者数!AA61</f>
        <v>6.2644564379336935E-3</v>
      </c>
    </row>
    <row r="62" spans="2:18" ht="12.95" customHeight="1">
      <c r="B62" s="47">
        <v>58</v>
      </c>
      <c r="C62" s="80" t="s">
        <v>24</v>
      </c>
      <c r="D62" s="70">
        <v>10329</v>
      </c>
      <c r="E62" s="70">
        <v>102</v>
      </c>
      <c r="F62" s="115">
        <v>9.8751089166424638E-3</v>
      </c>
      <c r="G62" s="70">
        <v>10701</v>
      </c>
      <c r="H62" s="70">
        <v>110</v>
      </c>
      <c r="I62" s="115">
        <v>1.0279413138958976E-2</v>
      </c>
      <c r="J62" s="70">
        <v>11221</v>
      </c>
      <c r="K62" s="70">
        <v>114</v>
      </c>
      <c r="L62" s="115">
        <v>1.0159522324213528E-2</v>
      </c>
      <c r="M62" s="70">
        <v>11734</v>
      </c>
      <c r="N62" s="70">
        <v>107</v>
      </c>
      <c r="O62" s="115">
        <v>9.118800068177944E-3</v>
      </c>
      <c r="P62" s="70">
        <f>市区町村別_透析患者数!Y62</f>
        <v>12086</v>
      </c>
      <c r="Q62" s="70">
        <f>市区町村別_透析患者数!Z62</f>
        <v>102</v>
      </c>
      <c r="R62" s="115">
        <f>市区町村別_透析患者数!AA62</f>
        <v>8.4395167962932321E-3</v>
      </c>
    </row>
    <row r="63" spans="2:18" ht="12.95" customHeight="1">
      <c r="B63" s="47">
        <v>59</v>
      </c>
      <c r="C63" s="80" t="s">
        <v>19</v>
      </c>
      <c r="D63" s="70">
        <v>73997</v>
      </c>
      <c r="E63" s="70">
        <v>623</v>
      </c>
      <c r="F63" s="115">
        <v>8.4192602402800108E-3</v>
      </c>
      <c r="G63" s="70">
        <v>76479</v>
      </c>
      <c r="H63" s="70">
        <v>639</v>
      </c>
      <c r="I63" s="115">
        <v>8.3552347703291091E-3</v>
      </c>
      <c r="J63" s="70">
        <v>80159</v>
      </c>
      <c r="K63" s="70">
        <v>629</v>
      </c>
      <c r="L63" s="115">
        <v>7.8469042777479757E-3</v>
      </c>
      <c r="M63" s="70">
        <v>83614</v>
      </c>
      <c r="N63" s="70">
        <v>676</v>
      </c>
      <c r="O63" s="115">
        <v>8.0847704929796448E-3</v>
      </c>
      <c r="P63" s="70">
        <f>市区町村別_透析患者数!Y63</f>
        <v>85998</v>
      </c>
      <c r="Q63" s="70">
        <f>市区町村別_透析患者数!Z63</f>
        <v>707</v>
      </c>
      <c r="R63" s="115">
        <f>市区町村別_透析患者数!AA63</f>
        <v>8.2211214214284057E-3</v>
      </c>
    </row>
    <row r="64" spans="2:18" ht="12.95" customHeight="1">
      <c r="B64" s="47">
        <v>60</v>
      </c>
      <c r="C64" s="80" t="s">
        <v>43</v>
      </c>
      <c r="D64" s="70">
        <v>9630</v>
      </c>
      <c r="E64" s="70">
        <v>105</v>
      </c>
      <c r="F64" s="115">
        <v>1.0903426791277258E-2</v>
      </c>
      <c r="G64" s="70">
        <v>9993</v>
      </c>
      <c r="H64" s="70">
        <v>107</v>
      </c>
      <c r="I64" s="115">
        <v>1.0707495246672671E-2</v>
      </c>
      <c r="J64" s="70">
        <v>10569</v>
      </c>
      <c r="K64" s="70">
        <v>107</v>
      </c>
      <c r="L64" s="115">
        <v>1.0123947393320088E-2</v>
      </c>
      <c r="M64" s="70">
        <v>11177</v>
      </c>
      <c r="N64" s="70">
        <v>107</v>
      </c>
      <c r="O64" s="115">
        <v>9.573230741701709E-3</v>
      </c>
      <c r="P64" s="70">
        <f>市区町村別_透析患者数!Y64</f>
        <v>11563</v>
      </c>
      <c r="Q64" s="70">
        <f>市区町村別_透析患者数!Z64</f>
        <v>102</v>
      </c>
      <c r="R64" s="115">
        <f>市区町村別_透析患者数!AA64</f>
        <v>8.8212401625875642E-3</v>
      </c>
    </row>
    <row r="65" spans="2:18" ht="12.95" customHeight="1">
      <c r="B65" s="47">
        <v>61</v>
      </c>
      <c r="C65" s="80" t="s">
        <v>15</v>
      </c>
      <c r="D65" s="70">
        <v>8367</v>
      </c>
      <c r="E65" s="70">
        <v>80</v>
      </c>
      <c r="F65" s="115">
        <v>9.561372056890163E-3</v>
      </c>
      <c r="G65" s="70">
        <v>8783</v>
      </c>
      <c r="H65" s="70">
        <v>80</v>
      </c>
      <c r="I65" s="115">
        <v>9.1085050666059441E-3</v>
      </c>
      <c r="J65" s="70">
        <v>9287</v>
      </c>
      <c r="K65" s="70">
        <v>86</v>
      </c>
      <c r="L65" s="115">
        <v>9.2602562722084638E-3</v>
      </c>
      <c r="M65" s="70">
        <v>9762</v>
      </c>
      <c r="N65" s="70">
        <v>86</v>
      </c>
      <c r="O65" s="115">
        <v>8.8096701495595162E-3</v>
      </c>
      <c r="P65" s="70">
        <f>市区町村別_透析患者数!Y65</f>
        <v>10060</v>
      </c>
      <c r="Q65" s="70">
        <f>市区町村別_透析患者数!Z65</f>
        <v>92</v>
      </c>
      <c r="R65" s="115">
        <f>市区町村別_透析患者数!AA65</f>
        <v>9.145129224652087E-3</v>
      </c>
    </row>
    <row r="66" spans="2:18" ht="12.95" customHeight="1">
      <c r="B66" s="47">
        <v>62</v>
      </c>
      <c r="C66" s="80" t="s">
        <v>16</v>
      </c>
      <c r="D66" s="70">
        <v>12357</v>
      </c>
      <c r="E66" s="70">
        <v>106</v>
      </c>
      <c r="F66" s="115">
        <v>8.5781338512583953E-3</v>
      </c>
      <c r="G66" s="70">
        <v>12953</v>
      </c>
      <c r="H66" s="70">
        <v>111</v>
      </c>
      <c r="I66" s="115">
        <v>8.56944337219177E-3</v>
      </c>
      <c r="J66" s="70">
        <v>13662</v>
      </c>
      <c r="K66" s="70">
        <v>112</v>
      </c>
      <c r="L66" s="115">
        <v>8.1979212413995015E-3</v>
      </c>
      <c r="M66" s="70">
        <v>14406</v>
      </c>
      <c r="N66" s="70">
        <v>113</v>
      </c>
      <c r="O66" s="115">
        <v>7.8439539080938491E-3</v>
      </c>
      <c r="P66" s="70">
        <f>市区町村別_透析患者数!Y66</f>
        <v>14913</v>
      </c>
      <c r="Q66" s="70">
        <f>市区町村別_透析患者数!Z66</f>
        <v>121</v>
      </c>
      <c r="R66" s="115">
        <f>市区町村別_透析患者数!AA66</f>
        <v>8.1137262790853624E-3</v>
      </c>
    </row>
    <row r="67" spans="2:18" ht="12.95" customHeight="1">
      <c r="B67" s="47">
        <v>63</v>
      </c>
      <c r="C67" s="80" t="s">
        <v>25</v>
      </c>
      <c r="D67" s="70">
        <v>9012</v>
      </c>
      <c r="E67" s="70">
        <v>72</v>
      </c>
      <c r="F67" s="115">
        <v>7.989347536617843E-3</v>
      </c>
      <c r="G67" s="70">
        <v>9425</v>
      </c>
      <c r="H67" s="70">
        <v>73</v>
      </c>
      <c r="I67" s="115">
        <v>7.7453580901856766E-3</v>
      </c>
      <c r="J67" s="70">
        <v>9933</v>
      </c>
      <c r="K67" s="70">
        <v>80</v>
      </c>
      <c r="L67" s="115">
        <v>8.0539615423336347E-3</v>
      </c>
      <c r="M67" s="70">
        <v>10544</v>
      </c>
      <c r="N67" s="70">
        <v>84</v>
      </c>
      <c r="O67" s="115">
        <v>7.9666160849772381E-3</v>
      </c>
      <c r="P67" s="70">
        <f>市区町村別_透析患者数!Y67</f>
        <v>10994</v>
      </c>
      <c r="Q67" s="70">
        <f>市区町村別_透析患者数!Z67</f>
        <v>90</v>
      </c>
      <c r="R67" s="115">
        <f>市区町村別_透析患者数!AA67</f>
        <v>8.1862834273239947E-3</v>
      </c>
    </row>
    <row r="68" spans="2:18" ht="12.95" customHeight="1">
      <c r="B68" s="47">
        <v>64</v>
      </c>
      <c r="C68" s="80" t="s">
        <v>44</v>
      </c>
      <c r="D68" s="70">
        <v>9531</v>
      </c>
      <c r="E68" s="70">
        <v>115</v>
      </c>
      <c r="F68" s="115">
        <v>1.2065890252859091E-2</v>
      </c>
      <c r="G68" s="70">
        <v>9877</v>
      </c>
      <c r="H68" s="70">
        <v>109</v>
      </c>
      <c r="I68" s="115">
        <v>1.1035739597043636E-2</v>
      </c>
      <c r="J68" s="70">
        <v>10465</v>
      </c>
      <c r="K68" s="70">
        <v>106</v>
      </c>
      <c r="L68" s="115">
        <v>1.012900143334926E-2</v>
      </c>
      <c r="M68" s="70">
        <v>10960</v>
      </c>
      <c r="N68" s="70">
        <v>104</v>
      </c>
      <c r="O68" s="115">
        <v>9.4890510948905105E-3</v>
      </c>
      <c r="P68" s="70">
        <f>市区町村別_透析患者数!Y68</f>
        <v>11433</v>
      </c>
      <c r="Q68" s="70">
        <f>市区町村別_透析患者数!Z68</f>
        <v>111</v>
      </c>
      <c r="R68" s="115">
        <f>市区町村別_透析患者数!AA68</f>
        <v>9.7087378640776691E-3</v>
      </c>
    </row>
    <row r="69" spans="2:18" ht="12.95" customHeight="1">
      <c r="B69" s="47">
        <v>65</v>
      </c>
      <c r="C69" s="80" t="s">
        <v>9</v>
      </c>
      <c r="D69" s="70">
        <v>4606</v>
      </c>
      <c r="E69" s="70">
        <v>35</v>
      </c>
      <c r="F69" s="115">
        <v>7.5987841945288756E-3</v>
      </c>
      <c r="G69" s="70">
        <v>4881</v>
      </c>
      <c r="H69" s="70">
        <v>37</v>
      </c>
      <c r="I69" s="115">
        <v>7.5804138496209797E-3</v>
      </c>
      <c r="J69" s="70">
        <v>5213</v>
      </c>
      <c r="K69" s="70">
        <v>38</v>
      </c>
      <c r="L69" s="115">
        <v>7.2894686361020524E-3</v>
      </c>
      <c r="M69" s="70">
        <v>5508</v>
      </c>
      <c r="N69" s="70">
        <v>42</v>
      </c>
      <c r="O69" s="115">
        <v>7.6252723311546842E-3</v>
      </c>
      <c r="P69" s="70">
        <f>市区町村別_透析患者数!Y69</f>
        <v>5802</v>
      </c>
      <c r="Q69" s="70">
        <f>市区町村別_透析患者数!Z69</f>
        <v>40</v>
      </c>
      <c r="R69" s="115">
        <f>市区町村別_透析患者数!AA69</f>
        <v>6.894174422612892E-3</v>
      </c>
    </row>
    <row r="70" spans="2:18" ht="12.95" customHeight="1">
      <c r="B70" s="47">
        <v>66</v>
      </c>
      <c r="C70" s="80" t="s">
        <v>4</v>
      </c>
      <c r="D70" s="70">
        <v>4747</v>
      </c>
      <c r="E70" s="70">
        <v>15</v>
      </c>
      <c r="F70" s="115">
        <v>3.1598904571308196E-3</v>
      </c>
      <c r="G70" s="70">
        <v>5005</v>
      </c>
      <c r="H70" s="70">
        <v>19</v>
      </c>
      <c r="I70" s="115">
        <v>3.7962037962037962E-3</v>
      </c>
      <c r="J70" s="70">
        <v>5354</v>
      </c>
      <c r="K70" s="70">
        <v>29</v>
      </c>
      <c r="L70" s="115">
        <v>5.4165110197982817E-3</v>
      </c>
      <c r="M70" s="70">
        <v>5670</v>
      </c>
      <c r="N70" s="70">
        <v>32</v>
      </c>
      <c r="O70" s="115">
        <v>5.6437389770723108E-3</v>
      </c>
      <c r="P70" s="70">
        <f>市区町村別_透析患者数!Y70</f>
        <v>5981</v>
      </c>
      <c r="Q70" s="70">
        <f>市区町村別_透析患者数!Z70</f>
        <v>38</v>
      </c>
      <c r="R70" s="115">
        <f>市区町村別_透析患者数!AA70</f>
        <v>6.3534525998996819E-3</v>
      </c>
    </row>
    <row r="71" spans="2:18" ht="12.95" customHeight="1">
      <c r="B71" s="47">
        <v>67</v>
      </c>
      <c r="C71" s="80" t="s">
        <v>5</v>
      </c>
      <c r="D71" s="70">
        <v>2103</v>
      </c>
      <c r="E71" s="70">
        <v>21</v>
      </c>
      <c r="F71" s="115">
        <v>9.9857346647646214E-3</v>
      </c>
      <c r="G71" s="70">
        <v>2177</v>
      </c>
      <c r="H71" s="70">
        <v>26</v>
      </c>
      <c r="I71" s="115">
        <v>1.1943040881947635E-2</v>
      </c>
      <c r="J71" s="70">
        <v>2281</v>
      </c>
      <c r="K71" s="70">
        <v>28</v>
      </c>
      <c r="L71" s="115">
        <v>1.2275317843051293E-2</v>
      </c>
      <c r="M71" s="70">
        <v>2435</v>
      </c>
      <c r="N71" s="70">
        <v>30</v>
      </c>
      <c r="O71" s="115">
        <v>1.2320328542094456E-2</v>
      </c>
      <c r="P71" s="70">
        <f>市区町村別_透析患者数!Y71</f>
        <v>2538</v>
      </c>
      <c r="Q71" s="70">
        <f>市区町村別_透析患者数!Z71</f>
        <v>27</v>
      </c>
      <c r="R71" s="115">
        <f>市区町村別_透析患者数!AA71</f>
        <v>1.0638297872340425E-2</v>
      </c>
    </row>
    <row r="72" spans="2:18" ht="12.95" customHeight="1">
      <c r="B72" s="47">
        <v>68</v>
      </c>
      <c r="C72" s="80" t="s">
        <v>45</v>
      </c>
      <c r="D72" s="70">
        <v>2846</v>
      </c>
      <c r="E72" s="70">
        <v>27</v>
      </c>
      <c r="F72" s="115">
        <v>9.4869992972593121E-3</v>
      </c>
      <c r="G72" s="70">
        <v>2923</v>
      </c>
      <c r="H72" s="70">
        <v>29</v>
      </c>
      <c r="I72" s="115">
        <v>9.9213137187820731E-3</v>
      </c>
      <c r="J72" s="70">
        <v>3064</v>
      </c>
      <c r="K72" s="70">
        <v>32</v>
      </c>
      <c r="L72" s="115">
        <v>1.0443864229765013E-2</v>
      </c>
      <c r="M72" s="70">
        <v>3170</v>
      </c>
      <c r="N72" s="70">
        <v>29</v>
      </c>
      <c r="O72" s="115">
        <v>9.1482649842271301E-3</v>
      </c>
      <c r="P72" s="70">
        <f>市区町村別_透析患者数!Y72</f>
        <v>3267</v>
      </c>
      <c r="Q72" s="70">
        <f>市区町村別_透析患者数!Z72</f>
        <v>29</v>
      </c>
      <c r="R72" s="115">
        <f>市区町村別_透析患者数!AA72</f>
        <v>8.8766452402816044E-3</v>
      </c>
    </row>
    <row r="73" spans="2:18" ht="12.95" customHeight="1">
      <c r="B73" s="47">
        <v>69</v>
      </c>
      <c r="C73" s="80" t="s">
        <v>46</v>
      </c>
      <c r="D73" s="70">
        <v>6422</v>
      </c>
      <c r="E73" s="70">
        <v>43</v>
      </c>
      <c r="F73" s="115">
        <v>6.6957334163811897E-3</v>
      </c>
      <c r="G73" s="70">
        <v>6841</v>
      </c>
      <c r="H73" s="70">
        <v>56</v>
      </c>
      <c r="I73" s="115">
        <v>8.1859377284022802E-3</v>
      </c>
      <c r="J73" s="70">
        <v>7345</v>
      </c>
      <c r="K73" s="70">
        <v>57</v>
      </c>
      <c r="L73" s="115">
        <v>7.7603812117086456E-3</v>
      </c>
      <c r="M73" s="70">
        <v>7840</v>
      </c>
      <c r="N73" s="70">
        <v>61</v>
      </c>
      <c r="O73" s="115">
        <v>7.7806122448979588E-3</v>
      </c>
      <c r="P73" s="70">
        <f>市区町村別_透析患者数!Y73</f>
        <v>8285</v>
      </c>
      <c r="Q73" s="70">
        <f>市区町村別_透析患者数!Z73</f>
        <v>57</v>
      </c>
      <c r="R73" s="115">
        <f>市区町村別_透析患者数!AA73</f>
        <v>6.8799034399517197E-3</v>
      </c>
    </row>
    <row r="74" spans="2:18" ht="12.95" customHeight="1">
      <c r="B74" s="47">
        <v>70</v>
      </c>
      <c r="C74" s="80" t="s">
        <v>47</v>
      </c>
      <c r="D74" s="70">
        <v>1174</v>
      </c>
      <c r="E74" s="70">
        <v>8</v>
      </c>
      <c r="F74" s="115">
        <v>6.8143100511073255E-3</v>
      </c>
      <c r="G74" s="70">
        <v>1191</v>
      </c>
      <c r="H74" s="70">
        <v>9</v>
      </c>
      <c r="I74" s="115">
        <v>7.556675062972292E-3</v>
      </c>
      <c r="J74" s="70">
        <v>1234</v>
      </c>
      <c r="K74" s="70">
        <v>8</v>
      </c>
      <c r="L74" s="115">
        <v>6.4829821717990272E-3</v>
      </c>
      <c r="M74" s="70">
        <v>1299</v>
      </c>
      <c r="N74" s="70">
        <v>6</v>
      </c>
      <c r="O74" s="115">
        <v>4.6189376443418013E-3</v>
      </c>
      <c r="P74" s="70">
        <f>市区町村別_透析患者数!Y74</f>
        <v>1345</v>
      </c>
      <c r="Q74" s="70">
        <f>市区町村別_透析患者数!Z74</f>
        <v>5</v>
      </c>
      <c r="R74" s="115">
        <f>市区町村別_透析患者数!AA74</f>
        <v>3.7174721189591076E-3</v>
      </c>
    </row>
    <row r="75" spans="2:18" ht="12.95" customHeight="1">
      <c r="B75" s="47">
        <v>71</v>
      </c>
      <c r="C75" s="80" t="s">
        <v>48</v>
      </c>
      <c r="D75" s="70">
        <v>3487</v>
      </c>
      <c r="E75" s="70">
        <v>31</v>
      </c>
      <c r="F75" s="115">
        <v>8.8901634642959571E-3</v>
      </c>
      <c r="G75" s="70">
        <v>3573</v>
      </c>
      <c r="H75" s="70">
        <v>28</v>
      </c>
      <c r="I75" s="115">
        <v>7.8365519171564504E-3</v>
      </c>
      <c r="J75" s="70">
        <v>3744</v>
      </c>
      <c r="K75" s="70">
        <v>24</v>
      </c>
      <c r="L75" s="115">
        <v>6.41025641025641E-3</v>
      </c>
      <c r="M75" s="70">
        <v>3884</v>
      </c>
      <c r="N75" s="70">
        <v>23</v>
      </c>
      <c r="O75" s="115">
        <v>5.9217301750772401E-3</v>
      </c>
      <c r="P75" s="70">
        <f>市区町村別_透析患者数!Y75</f>
        <v>3966</v>
      </c>
      <c r="Q75" s="70">
        <f>市区町村別_透析患者数!Z75</f>
        <v>32</v>
      </c>
      <c r="R75" s="115">
        <f>市区町村別_透析患者数!AA75</f>
        <v>8.0685829551185081E-3</v>
      </c>
    </row>
    <row r="76" spans="2:18" ht="12.95" customHeight="1">
      <c r="B76" s="47">
        <v>72</v>
      </c>
      <c r="C76" s="80" t="s">
        <v>26</v>
      </c>
      <c r="D76" s="70">
        <v>2097</v>
      </c>
      <c r="E76" s="70">
        <v>14</v>
      </c>
      <c r="F76" s="115">
        <v>6.6762041010968052E-3</v>
      </c>
      <c r="G76" s="70">
        <v>2211</v>
      </c>
      <c r="H76" s="70">
        <v>12</v>
      </c>
      <c r="I76" s="115">
        <v>5.4274084124830389E-3</v>
      </c>
      <c r="J76" s="70">
        <v>2331</v>
      </c>
      <c r="K76" s="70">
        <v>10</v>
      </c>
      <c r="L76" s="115">
        <v>4.2900042900042897E-3</v>
      </c>
      <c r="M76" s="70">
        <v>2477</v>
      </c>
      <c r="N76" s="70">
        <v>9</v>
      </c>
      <c r="O76" s="115">
        <v>3.6334275333064193E-3</v>
      </c>
      <c r="P76" s="70">
        <f>市区町村別_透析患者数!Y76</f>
        <v>2559</v>
      </c>
      <c r="Q76" s="70">
        <f>市区町村別_透析患者数!Z76</f>
        <v>10</v>
      </c>
      <c r="R76" s="115">
        <f>市区町村別_透析患者数!AA76</f>
        <v>3.9077764751856191E-3</v>
      </c>
    </row>
    <row r="77" spans="2:18" ht="12.95" customHeight="1">
      <c r="B77" s="47">
        <v>73</v>
      </c>
      <c r="C77" s="80" t="s">
        <v>27</v>
      </c>
      <c r="D77" s="70">
        <v>2891</v>
      </c>
      <c r="E77" s="70">
        <v>23</v>
      </c>
      <c r="F77" s="115">
        <v>7.955724662746454E-3</v>
      </c>
      <c r="G77" s="70">
        <v>3021</v>
      </c>
      <c r="H77" s="70">
        <v>20</v>
      </c>
      <c r="I77" s="115">
        <v>6.6203243958953993E-3</v>
      </c>
      <c r="J77" s="70">
        <v>3173</v>
      </c>
      <c r="K77" s="70">
        <v>29</v>
      </c>
      <c r="L77" s="115">
        <v>9.1396155058304437E-3</v>
      </c>
      <c r="M77" s="70">
        <v>3332</v>
      </c>
      <c r="N77" s="70">
        <v>28</v>
      </c>
      <c r="O77" s="115">
        <v>8.4033613445378148E-3</v>
      </c>
      <c r="P77" s="70">
        <f>市区町村別_透析患者数!Y77</f>
        <v>3428</v>
      </c>
      <c r="Q77" s="70">
        <f>市区町村別_透析患者数!Z77</f>
        <v>26</v>
      </c>
      <c r="R77" s="115">
        <f>市区町村別_透析患者数!AA77</f>
        <v>7.5845974329054842E-3</v>
      </c>
    </row>
    <row r="78" spans="2:18" ht="12.95" customHeight="1" thickBot="1">
      <c r="B78" s="52">
        <v>74</v>
      </c>
      <c r="C78" s="90" t="s">
        <v>28</v>
      </c>
      <c r="D78" s="70">
        <v>1321</v>
      </c>
      <c r="E78" s="70">
        <v>18</v>
      </c>
      <c r="F78" s="115">
        <v>1.3626040878122634E-2</v>
      </c>
      <c r="G78" s="70">
        <v>1391</v>
      </c>
      <c r="H78" s="70">
        <v>17</v>
      </c>
      <c r="I78" s="115">
        <v>1.2221423436376708E-2</v>
      </c>
      <c r="J78" s="70">
        <v>1448</v>
      </c>
      <c r="K78" s="70">
        <v>16</v>
      </c>
      <c r="L78" s="115">
        <v>1.1049723756906077E-2</v>
      </c>
      <c r="M78" s="70">
        <v>1542</v>
      </c>
      <c r="N78" s="70">
        <v>16</v>
      </c>
      <c r="O78" s="115">
        <v>1.0376134889753566E-2</v>
      </c>
      <c r="P78" s="70">
        <f>市区町村別_透析患者数!Y78</f>
        <v>1606</v>
      </c>
      <c r="Q78" s="70">
        <f>市区町村別_透析患者数!Z78</f>
        <v>11</v>
      </c>
      <c r="R78" s="115">
        <f>市区町村別_透析患者数!AA78</f>
        <v>6.8493150684931503E-3</v>
      </c>
    </row>
    <row r="79" spans="2:18" ht="12.95" customHeight="1" thickTop="1">
      <c r="B79" s="238" t="s">
        <v>136</v>
      </c>
      <c r="C79" s="238"/>
      <c r="D79" s="198">
        <v>1260071</v>
      </c>
      <c r="E79" s="198">
        <v>11458</v>
      </c>
      <c r="F79" s="199">
        <v>9.0931384025185885E-3</v>
      </c>
      <c r="G79" s="198">
        <v>1303145</v>
      </c>
      <c r="H79" s="198">
        <v>11635</v>
      </c>
      <c r="I79" s="199">
        <v>8.9284001396621251E-3</v>
      </c>
      <c r="J79" s="198">
        <v>1366377</v>
      </c>
      <c r="K79" s="198">
        <v>11772</v>
      </c>
      <c r="L79" s="199">
        <v>8.6154845990528243E-3</v>
      </c>
      <c r="M79" s="198">
        <v>1427513</v>
      </c>
      <c r="N79" s="198">
        <v>11969</v>
      </c>
      <c r="O79" s="199">
        <v>8.3845120850037785E-3</v>
      </c>
      <c r="P79" s="198">
        <f>市区町村別_透析患者数!Y79</f>
        <v>1473357</v>
      </c>
      <c r="Q79" s="198">
        <f>市区町村別_透析患者数!Z79</f>
        <v>12141</v>
      </c>
      <c r="R79" s="199">
        <f>市区町村別_透析患者数!AA79</f>
        <v>8.2403653696965506E-3</v>
      </c>
    </row>
    <row r="80" spans="2:18" s="5" customFormat="1" ht="12.95" customHeight="1">
      <c r="B80" s="120" t="s">
        <v>333</v>
      </c>
      <c r="C80" s="6"/>
    </row>
    <row r="81" spans="2:26" s="5" customFormat="1" ht="12.95" customHeight="1">
      <c r="B81" s="120" t="s">
        <v>334</v>
      </c>
      <c r="C81" s="6"/>
    </row>
    <row r="82" spans="2:26" s="5" customFormat="1" ht="12.95" customHeight="1">
      <c r="B82" s="119" t="s">
        <v>239</v>
      </c>
    </row>
    <row r="83" spans="2:26" ht="12.95" customHeight="1">
      <c r="C83" s="1"/>
      <c r="D83" s="1"/>
      <c r="E83" s="1"/>
      <c r="F83" s="1"/>
      <c r="G83" s="1"/>
      <c r="H83" s="1"/>
      <c r="I83" s="205"/>
      <c r="J83" s="1"/>
      <c r="K83" s="1"/>
      <c r="L83" s="1"/>
      <c r="M83" s="1"/>
      <c r="N83" s="1"/>
      <c r="O83" s="1"/>
      <c r="P83" s="1"/>
      <c r="Q83" s="1"/>
      <c r="R83" s="1"/>
    </row>
    <row r="84" spans="2:26" ht="16.5" customHeight="1">
      <c r="C84" s="1"/>
      <c r="D84" s="1"/>
      <c r="E84" s="1"/>
      <c r="F84" s="1"/>
      <c r="G84" s="1"/>
      <c r="H84" s="1"/>
      <c r="I84" s="1"/>
      <c r="J84" s="1"/>
      <c r="K84" s="1"/>
      <c r="L84" s="1"/>
      <c r="M84" s="1"/>
      <c r="N84" s="1"/>
      <c r="O84" s="1"/>
      <c r="P84" s="1"/>
      <c r="Q84" s="1"/>
      <c r="R84" s="1"/>
    </row>
    <row r="85" spans="2:26" ht="16.5" customHeight="1">
      <c r="B85" s="2" t="s">
        <v>320</v>
      </c>
      <c r="C85" s="1"/>
      <c r="D85" s="1"/>
      <c r="E85" s="1"/>
      <c r="F85" s="1"/>
      <c r="G85" s="1"/>
      <c r="H85" s="1"/>
      <c r="I85" s="1"/>
      <c r="J85" s="1"/>
      <c r="K85" s="1"/>
      <c r="L85" s="1"/>
      <c r="M85" s="1"/>
      <c r="N85" s="1"/>
      <c r="O85" s="1"/>
      <c r="P85" s="1"/>
      <c r="Q85" s="1"/>
      <c r="R85" s="1"/>
      <c r="U85" s="2" t="s">
        <v>321</v>
      </c>
    </row>
    <row r="86" spans="2:26">
      <c r="C86" s="1"/>
      <c r="D86" s="1"/>
      <c r="E86" s="1"/>
      <c r="F86" s="1"/>
      <c r="G86" s="1"/>
      <c r="H86" s="1"/>
      <c r="I86" s="1"/>
      <c r="J86" s="1"/>
      <c r="K86" s="1"/>
      <c r="L86" s="1"/>
      <c r="M86" s="1"/>
      <c r="N86" s="1"/>
      <c r="O86" s="1"/>
      <c r="P86" s="1"/>
      <c r="Q86" s="1"/>
      <c r="R86" s="1"/>
      <c r="U86" s="2" t="s">
        <v>322</v>
      </c>
    </row>
    <row r="87" spans="2:26">
      <c r="U87" s="201"/>
      <c r="V87" s="202" t="s">
        <v>325</v>
      </c>
      <c r="W87" s="202" t="s">
        <v>326</v>
      </c>
      <c r="X87" s="202" t="s">
        <v>327</v>
      </c>
      <c r="Y87" s="202" t="s">
        <v>328</v>
      </c>
      <c r="Z87" s="202" t="s">
        <v>329</v>
      </c>
    </row>
    <row r="88" spans="2:26">
      <c r="U88" s="202" t="s">
        <v>323</v>
      </c>
      <c r="V88" s="203">
        <f>E79</f>
        <v>11458</v>
      </c>
      <c r="W88" s="203">
        <f>H79</f>
        <v>11635</v>
      </c>
      <c r="X88" s="203">
        <f>K79</f>
        <v>11772</v>
      </c>
      <c r="Y88" s="203">
        <f>N79</f>
        <v>11969</v>
      </c>
      <c r="Z88" s="203">
        <f>Q79</f>
        <v>12141</v>
      </c>
    </row>
    <row r="89" spans="2:26">
      <c r="U89" s="202" t="s">
        <v>324</v>
      </c>
      <c r="V89" s="204">
        <f>F79</f>
        <v>9.0931384025185885E-3</v>
      </c>
      <c r="W89" s="204">
        <f>I79</f>
        <v>8.9284001396621251E-3</v>
      </c>
      <c r="X89" s="204">
        <f>L79</f>
        <v>8.6154845990528243E-3</v>
      </c>
      <c r="Y89" s="204">
        <f>O79</f>
        <v>8.3845120850037785E-3</v>
      </c>
      <c r="Z89" s="204">
        <f>R79</f>
        <v>8.2403653696965506E-3</v>
      </c>
    </row>
    <row r="118" spans="2:3" s="5" customFormat="1" ht="12.95" customHeight="1">
      <c r="B118" s="120" t="s">
        <v>333</v>
      </c>
      <c r="C118" s="6"/>
    </row>
    <row r="119" spans="2:3" s="5" customFormat="1" ht="12.95" customHeight="1">
      <c r="B119" s="120" t="s">
        <v>334</v>
      </c>
      <c r="C119" s="6"/>
    </row>
    <row r="120" spans="2:3" s="5" customFormat="1" ht="12.95" customHeight="1">
      <c r="B120" s="119" t="s">
        <v>239</v>
      </c>
      <c r="C120" s="50"/>
    </row>
  </sheetData>
  <mergeCells count="8">
    <mergeCell ref="P3:R3"/>
    <mergeCell ref="B79:C79"/>
    <mergeCell ref="B3:B4"/>
    <mergeCell ref="C3:C4"/>
    <mergeCell ref="D3:F3"/>
    <mergeCell ref="G3:I3"/>
    <mergeCell ref="J3:L3"/>
    <mergeCell ref="M3:O3"/>
  </mergeCells>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rowBreaks count="1" manualBreakCount="1">
    <brk id="83" max="1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A9B9-8A7F-4079-B4C8-3DC9F8E73C2C}">
  <sheetPr codeName="Sheet19"/>
  <dimension ref="A1:M52"/>
  <sheetViews>
    <sheetView showGridLines="0" zoomScaleNormal="100" zoomScaleSheetLayoutView="100" workbookViewId="0"/>
  </sheetViews>
  <sheetFormatPr defaultColWidth="9" defaultRowHeight="13.5"/>
  <cols>
    <col min="1" max="1" width="4.625" style="8" customWidth="1"/>
    <col min="2" max="2" width="14.875" style="8" customWidth="1"/>
    <col min="3" max="4" width="16.625" style="8" customWidth="1"/>
    <col min="5" max="5" width="16.75" style="8" customWidth="1"/>
    <col min="6" max="8" width="9" style="8"/>
    <col min="9" max="9" width="4.625" style="8" customWidth="1"/>
    <col min="10" max="16384" width="9" style="8"/>
  </cols>
  <sheetData>
    <row r="1" spans="1:5" ht="16.5" customHeight="1">
      <c r="B1" s="3" t="s">
        <v>283</v>
      </c>
    </row>
    <row r="2" spans="1:5" ht="16.5" customHeight="1">
      <c r="B2" s="2" t="s">
        <v>136</v>
      </c>
    </row>
    <row r="3" spans="1:5" ht="16.5" customHeight="1">
      <c r="A3" s="2"/>
      <c r="B3" s="159" t="s">
        <v>166</v>
      </c>
      <c r="C3" s="228">
        <v>1473357</v>
      </c>
    </row>
    <row r="4" spans="1:5" ht="16.5" customHeight="1">
      <c r="A4" s="2"/>
    </row>
    <row r="5" spans="1:5" ht="42" customHeight="1">
      <c r="B5" s="160" t="s">
        <v>140</v>
      </c>
      <c r="C5" s="161" t="s">
        <v>104</v>
      </c>
      <c r="D5" s="162" t="s">
        <v>266</v>
      </c>
      <c r="E5" s="163" t="s">
        <v>187</v>
      </c>
    </row>
    <row r="6" spans="1:5" ht="30" customHeight="1">
      <c r="B6" s="164" t="s">
        <v>267</v>
      </c>
      <c r="C6" s="229">
        <v>8845</v>
      </c>
      <c r="D6" s="231">
        <v>0.72852318589901988</v>
      </c>
      <c r="E6" s="165">
        <f>IFERROR(C6/$C$3,"-")</f>
        <v>6.0032972321032848E-3</v>
      </c>
    </row>
    <row r="7" spans="1:5" ht="30" customHeight="1">
      <c r="B7" s="164" t="s">
        <v>268</v>
      </c>
      <c r="C7" s="229">
        <v>7840</v>
      </c>
      <c r="D7" s="231">
        <v>0.64574581994893332</v>
      </c>
      <c r="E7" s="165">
        <f>IFERROR(C7/$C$3,"-")</f>
        <v>5.3211814923334938E-3</v>
      </c>
    </row>
    <row r="8" spans="1:5" ht="30" customHeight="1" thickBot="1">
      <c r="B8" s="166" t="s">
        <v>269</v>
      </c>
      <c r="C8" s="229">
        <v>11672</v>
      </c>
      <c r="D8" s="231">
        <v>0.96137056255662634</v>
      </c>
      <c r="E8" s="167">
        <f>IFERROR(C8/$C$3,"-")</f>
        <v>7.9220446911373137E-3</v>
      </c>
    </row>
    <row r="9" spans="1:5" ht="30" customHeight="1" thickTop="1">
      <c r="B9" s="168" t="s">
        <v>139</v>
      </c>
      <c r="C9" s="230">
        <v>12141</v>
      </c>
      <c r="D9" s="169" t="s">
        <v>93</v>
      </c>
      <c r="E9" s="170">
        <f>IFERROR(C9/$C$3,"-")</f>
        <v>8.2403653696965506E-3</v>
      </c>
    </row>
    <row r="10" spans="1:5" ht="13.5" customHeight="1">
      <c r="B10" s="120" t="s">
        <v>301</v>
      </c>
    </row>
    <row r="11" spans="1:5" ht="13.5" customHeight="1">
      <c r="B11" s="120" t="s">
        <v>291</v>
      </c>
    </row>
    <row r="12" spans="1:5" ht="13.5" customHeight="1">
      <c r="A12" s="3"/>
      <c r="B12" s="119" t="s">
        <v>230</v>
      </c>
    </row>
    <row r="13" spans="1:5" ht="13.5" customHeight="1">
      <c r="A13" s="3"/>
      <c r="B13" s="119"/>
    </row>
    <row r="14" spans="1:5" ht="13.5" customHeight="1">
      <c r="A14" s="3"/>
      <c r="B14" s="9"/>
    </row>
    <row r="15" spans="1:5" ht="16.5" customHeight="1">
      <c r="B15" s="3" t="s">
        <v>283</v>
      </c>
    </row>
    <row r="16" spans="1:5" ht="16.5" customHeight="1">
      <c r="B16" s="2" t="s">
        <v>136</v>
      </c>
    </row>
    <row r="17" spans="13:13">
      <c r="M17" s="137" t="s">
        <v>244</v>
      </c>
    </row>
    <row r="18" spans="13:13">
      <c r="M18" s="137" t="s">
        <v>245</v>
      </c>
    </row>
    <row r="50" spans="1:2" ht="13.5" customHeight="1">
      <c r="B50" s="6" t="s">
        <v>301</v>
      </c>
    </row>
    <row r="51" spans="1:2" ht="13.5" customHeight="1">
      <c r="B51" s="120" t="s">
        <v>291</v>
      </c>
    </row>
    <row r="52" spans="1:2" ht="13.5" customHeight="1">
      <c r="A52" s="3"/>
      <c r="B52" s="5" t="s">
        <v>230</v>
      </c>
    </row>
  </sheetData>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U305"/>
  <sheetViews>
    <sheetView showGridLines="0" zoomScaleNormal="100" zoomScaleSheetLayoutView="100" workbookViewId="0"/>
  </sheetViews>
  <sheetFormatPr defaultColWidth="9" defaultRowHeight="13.5"/>
  <cols>
    <col min="1" max="1" width="4.625" style="2" customWidth="1"/>
    <col min="2" max="2" width="3.25" style="2" customWidth="1"/>
    <col min="3" max="3" width="11.625" style="2" customWidth="1"/>
    <col min="4" max="4" width="24.625" style="2" customWidth="1"/>
    <col min="5" max="36" width="11.625" style="2" customWidth="1"/>
    <col min="37" max="38" width="9" style="2"/>
    <col min="39" max="39" width="13.5" style="2" customWidth="1"/>
    <col min="40" max="16384" width="9" style="2"/>
  </cols>
  <sheetData>
    <row r="1" spans="2:47" ht="16.5" customHeight="1">
      <c r="B1" s="3" t="s">
        <v>283</v>
      </c>
    </row>
    <row r="2" spans="2:47" ht="16.5" customHeight="1">
      <c r="B2" s="2" t="s">
        <v>284</v>
      </c>
      <c r="D2" s="1" t="s">
        <v>163</v>
      </c>
      <c r="E2" s="1"/>
      <c r="I2" s="1"/>
      <c r="M2" s="1"/>
      <c r="Q2" s="1"/>
      <c r="U2" s="1"/>
      <c r="Y2" s="1"/>
      <c r="AC2" s="1"/>
      <c r="AG2" s="1"/>
    </row>
    <row r="3" spans="2:47">
      <c r="B3" s="307"/>
      <c r="C3" s="288" t="s">
        <v>141</v>
      </c>
      <c r="D3" s="290" t="s">
        <v>140</v>
      </c>
      <c r="E3" s="276" t="s">
        <v>83</v>
      </c>
      <c r="F3" s="277"/>
      <c r="G3" s="277"/>
      <c r="H3" s="278"/>
      <c r="I3" s="276" t="s">
        <v>84</v>
      </c>
      <c r="J3" s="277"/>
      <c r="K3" s="277"/>
      <c r="L3" s="278"/>
      <c r="M3" s="276" t="s">
        <v>96</v>
      </c>
      <c r="N3" s="277"/>
      <c r="O3" s="277"/>
      <c r="P3" s="278"/>
      <c r="Q3" s="276" t="s">
        <v>97</v>
      </c>
      <c r="R3" s="277"/>
      <c r="S3" s="277"/>
      <c r="T3" s="278"/>
      <c r="U3" s="276" t="s">
        <v>98</v>
      </c>
      <c r="V3" s="277"/>
      <c r="W3" s="277"/>
      <c r="X3" s="278"/>
      <c r="Y3" s="276" t="s">
        <v>99</v>
      </c>
      <c r="Z3" s="277"/>
      <c r="AA3" s="277"/>
      <c r="AB3" s="278"/>
      <c r="AC3" s="276" t="s">
        <v>100</v>
      </c>
      <c r="AD3" s="277"/>
      <c r="AE3" s="277"/>
      <c r="AF3" s="278"/>
      <c r="AG3" s="276" t="s">
        <v>247</v>
      </c>
      <c r="AH3" s="277"/>
      <c r="AI3" s="277"/>
      <c r="AJ3" s="278"/>
      <c r="AM3" s="1" t="s">
        <v>175</v>
      </c>
    </row>
    <row r="4" spans="2:47" ht="45">
      <c r="B4" s="307"/>
      <c r="C4" s="288"/>
      <c r="D4" s="292"/>
      <c r="E4" s="109" t="s">
        <v>186</v>
      </c>
      <c r="F4" s="110" t="s">
        <v>104</v>
      </c>
      <c r="G4" s="109" t="s">
        <v>292</v>
      </c>
      <c r="H4" s="109" t="s">
        <v>187</v>
      </c>
      <c r="I4" s="109" t="s">
        <v>186</v>
      </c>
      <c r="J4" s="110" t="s">
        <v>104</v>
      </c>
      <c r="K4" s="109" t="s">
        <v>292</v>
      </c>
      <c r="L4" s="109" t="s">
        <v>187</v>
      </c>
      <c r="M4" s="109" t="s">
        <v>186</v>
      </c>
      <c r="N4" s="110" t="s">
        <v>104</v>
      </c>
      <c r="O4" s="109" t="s">
        <v>292</v>
      </c>
      <c r="P4" s="109" t="s">
        <v>187</v>
      </c>
      <c r="Q4" s="109" t="s">
        <v>186</v>
      </c>
      <c r="R4" s="110" t="s">
        <v>104</v>
      </c>
      <c r="S4" s="109" t="s">
        <v>292</v>
      </c>
      <c r="T4" s="109" t="s">
        <v>187</v>
      </c>
      <c r="U4" s="109" t="s">
        <v>186</v>
      </c>
      <c r="V4" s="110" t="s">
        <v>104</v>
      </c>
      <c r="W4" s="109" t="s">
        <v>292</v>
      </c>
      <c r="X4" s="109" t="s">
        <v>187</v>
      </c>
      <c r="Y4" s="109" t="s">
        <v>186</v>
      </c>
      <c r="Z4" s="110" t="s">
        <v>104</v>
      </c>
      <c r="AA4" s="109" t="s">
        <v>292</v>
      </c>
      <c r="AB4" s="109" t="s">
        <v>187</v>
      </c>
      <c r="AC4" s="109" t="s">
        <v>186</v>
      </c>
      <c r="AD4" s="110" t="s">
        <v>104</v>
      </c>
      <c r="AE4" s="109" t="s">
        <v>292</v>
      </c>
      <c r="AF4" s="109" t="s">
        <v>187</v>
      </c>
      <c r="AG4" s="109" t="s">
        <v>186</v>
      </c>
      <c r="AH4" s="110" t="s">
        <v>104</v>
      </c>
      <c r="AI4" s="109" t="s">
        <v>292</v>
      </c>
      <c r="AJ4" s="109" t="s">
        <v>187</v>
      </c>
      <c r="AM4" s="47" t="s">
        <v>184</v>
      </c>
      <c r="AN4" s="98" t="s">
        <v>176</v>
      </c>
      <c r="AO4" s="98" t="s">
        <v>177</v>
      </c>
      <c r="AP4" s="98" t="s">
        <v>178</v>
      </c>
      <c r="AQ4" s="98" t="s">
        <v>179</v>
      </c>
      <c r="AR4" s="98" t="s">
        <v>180</v>
      </c>
      <c r="AS4" s="98" t="s">
        <v>181</v>
      </c>
      <c r="AT4" s="98" t="s">
        <v>182</v>
      </c>
      <c r="AU4" s="47" t="s">
        <v>247</v>
      </c>
    </row>
    <row r="5" spans="2:47" ht="13.5" customHeight="1">
      <c r="B5" s="279">
        <v>1</v>
      </c>
      <c r="C5" s="304" t="s">
        <v>49</v>
      </c>
      <c r="D5" s="128" t="s">
        <v>101</v>
      </c>
      <c r="E5" s="285">
        <f>AN5</f>
        <v>664</v>
      </c>
      <c r="F5" s="206">
        <v>47</v>
      </c>
      <c r="G5" s="56">
        <f>IFERROR(F5/F8,"-")</f>
        <v>0.6619718309859155</v>
      </c>
      <c r="H5" s="72">
        <f>IFERROR(F5/$AN$5,"-")</f>
        <v>7.0783132530120488E-2</v>
      </c>
      <c r="I5" s="285">
        <f>AO5</f>
        <v>1970</v>
      </c>
      <c r="J5" s="206">
        <v>166</v>
      </c>
      <c r="K5" s="56">
        <f>IFERROR(J5/J8,"-")</f>
        <v>0.72489082969432317</v>
      </c>
      <c r="L5" s="72">
        <f>IFERROR(J5/$AO$5,"-")</f>
        <v>8.4263959390862939E-2</v>
      </c>
      <c r="M5" s="285">
        <f>AP5</f>
        <v>141671</v>
      </c>
      <c r="N5" s="206">
        <v>866</v>
      </c>
      <c r="O5" s="56">
        <f>IFERROR(N5/N8,"-")</f>
        <v>0.74719585849870573</v>
      </c>
      <c r="P5" s="72">
        <f>IFERROR(N5/$AP$5,"-")</f>
        <v>6.1127541981068814E-3</v>
      </c>
      <c r="Q5" s="285">
        <f>AQ5</f>
        <v>114254</v>
      </c>
      <c r="R5" s="206">
        <v>776</v>
      </c>
      <c r="S5" s="56">
        <f>IFERROR(R5/R8,"-")</f>
        <v>0.73276676109537298</v>
      </c>
      <c r="T5" s="72">
        <f>IFERROR(R5/$AQ$5,"-")</f>
        <v>6.7918847480175747E-3</v>
      </c>
      <c r="U5" s="285">
        <f>AR5</f>
        <v>82480</v>
      </c>
      <c r="V5" s="206">
        <v>524</v>
      </c>
      <c r="W5" s="56">
        <f>IFERROR(V5/V8,"-")</f>
        <v>0.70053475935828879</v>
      </c>
      <c r="X5" s="72">
        <f>IFERROR(V5/$AR$5,"-")</f>
        <v>6.3530552861299711E-3</v>
      </c>
      <c r="Y5" s="285">
        <f>AS5</f>
        <v>47630</v>
      </c>
      <c r="Z5" s="206">
        <v>224</v>
      </c>
      <c r="AA5" s="56">
        <f>IFERROR(Z5/Z8,"-")</f>
        <v>0.69565217391304346</v>
      </c>
      <c r="AB5" s="72">
        <f>IFERROR(Z5/$AS$5,"-")</f>
        <v>4.7029183287843794E-3</v>
      </c>
      <c r="AC5" s="285">
        <f>AT5</f>
        <v>21639</v>
      </c>
      <c r="AD5" s="206">
        <v>22</v>
      </c>
      <c r="AE5" s="56">
        <f>IFERROR(AD5/AD8,"-")</f>
        <v>0.53658536585365857</v>
      </c>
      <c r="AF5" s="72">
        <f>IFERROR(AD5/$AT$5,"-")</f>
        <v>1.0166828411664124E-3</v>
      </c>
      <c r="AG5" s="285">
        <f>AU5</f>
        <v>410308</v>
      </c>
      <c r="AH5" s="92">
        <f t="shared" ref="AH5:AH68" si="0">SUM(F5,J5,N5,R5,V5,Z5,AD5)</f>
        <v>2625</v>
      </c>
      <c r="AI5" s="56">
        <f>IFERROR(AH5/AH8,"-")</f>
        <v>0.72333976302011571</v>
      </c>
      <c r="AJ5" s="72">
        <f>IFERROR(AH5/$AU$5,"-")</f>
        <v>6.3976329976505458E-3</v>
      </c>
      <c r="AM5" s="79" t="s">
        <v>49</v>
      </c>
      <c r="AN5" s="99">
        <f>市区町村別_透析患者数!D5</f>
        <v>664</v>
      </c>
      <c r="AO5" s="99">
        <f>市区町村別_透析患者数!G5</f>
        <v>1970</v>
      </c>
      <c r="AP5" s="99">
        <f>市区町村別_透析患者数!J5</f>
        <v>141671</v>
      </c>
      <c r="AQ5" s="99">
        <f>市区町村別_透析患者数!M5</f>
        <v>114254</v>
      </c>
      <c r="AR5" s="99">
        <f>市区町村別_透析患者数!P5</f>
        <v>82480</v>
      </c>
      <c r="AS5" s="99">
        <f>市区町村別_透析患者数!S5</f>
        <v>47630</v>
      </c>
      <c r="AT5" s="99">
        <f>市区町村別_透析患者数!V5</f>
        <v>21639</v>
      </c>
      <c r="AU5" s="99">
        <f>市区町村別_透析患者数!Y5</f>
        <v>410308</v>
      </c>
    </row>
    <row r="6" spans="2:47" ht="13.5" customHeight="1">
      <c r="B6" s="280"/>
      <c r="C6" s="305"/>
      <c r="D6" s="129" t="s">
        <v>102</v>
      </c>
      <c r="E6" s="286"/>
      <c r="F6" s="207">
        <v>46</v>
      </c>
      <c r="G6" s="58">
        <f>IFERROR(F6/F8,"-")</f>
        <v>0.647887323943662</v>
      </c>
      <c r="H6" s="72">
        <f t="shared" ref="H6:H7" si="1">IFERROR(F6/$AN$5,"-")</f>
        <v>6.9277108433734941E-2</v>
      </c>
      <c r="I6" s="286"/>
      <c r="J6" s="207">
        <v>152</v>
      </c>
      <c r="K6" s="58">
        <f>IFERROR(J6/J8,"-")</f>
        <v>0.66375545851528384</v>
      </c>
      <c r="L6" s="76">
        <f>IFERROR(J6/$AO$5,"-")</f>
        <v>7.7157360406091377E-2</v>
      </c>
      <c r="M6" s="286"/>
      <c r="N6" s="207">
        <v>792</v>
      </c>
      <c r="O6" s="58">
        <f>IFERROR(N6/N8,"-")</f>
        <v>0.68334771354616053</v>
      </c>
      <c r="P6" s="76">
        <f>IFERROR(N6/$AP$5,"-")</f>
        <v>5.590417234296363E-3</v>
      </c>
      <c r="Q6" s="286"/>
      <c r="R6" s="207">
        <v>732</v>
      </c>
      <c r="S6" s="58">
        <f>IFERROR(R6/R8,"-")</f>
        <v>0.69121813031161472</v>
      </c>
      <c r="T6" s="76">
        <f>IFERROR(R6/$AQ$5,"-")</f>
        <v>6.4067778808619396E-3</v>
      </c>
      <c r="U6" s="286"/>
      <c r="V6" s="207">
        <v>517</v>
      </c>
      <c r="W6" s="58">
        <f>IFERROR(V6/V8,"-")</f>
        <v>0.69117647058823528</v>
      </c>
      <c r="X6" s="76">
        <f>IFERROR(V6/$AR$5,"-")</f>
        <v>6.2681862269641127E-3</v>
      </c>
      <c r="Y6" s="286"/>
      <c r="Z6" s="207">
        <v>192</v>
      </c>
      <c r="AA6" s="58">
        <f>IFERROR(Z6/Z8,"-")</f>
        <v>0.59627329192546585</v>
      </c>
      <c r="AB6" s="76">
        <f>IFERROR(Z6/$AS$5,"-")</f>
        <v>4.0310728532437536E-3</v>
      </c>
      <c r="AC6" s="286"/>
      <c r="AD6" s="207">
        <v>20</v>
      </c>
      <c r="AE6" s="58">
        <f>IFERROR(AD6/AD8,"-")</f>
        <v>0.48780487804878048</v>
      </c>
      <c r="AF6" s="76">
        <f>IFERROR(AD6/$AT$5,"-")</f>
        <v>9.2425712833310223E-4</v>
      </c>
      <c r="AG6" s="286"/>
      <c r="AH6" s="93">
        <f t="shared" si="0"/>
        <v>2451</v>
      </c>
      <c r="AI6" s="58">
        <f>IFERROR(AH6/AH8,"-")</f>
        <v>0.67539267015706805</v>
      </c>
      <c r="AJ6" s="76">
        <f>IFERROR(AH6/$AU$5,"-")</f>
        <v>5.9735613246634234E-3</v>
      </c>
      <c r="AM6" s="79" t="s">
        <v>50</v>
      </c>
      <c r="AN6" s="99">
        <f>市区町村別_透析患者数!D6</f>
        <v>18</v>
      </c>
      <c r="AO6" s="99">
        <f>市区町村別_透析患者数!G6</f>
        <v>66</v>
      </c>
      <c r="AP6" s="99">
        <f>市区町村別_透析患者数!J6</f>
        <v>5774</v>
      </c>
      <c r="AQ6" s="99">
        <f>市区町村別_透析患者数!M6</f>
        <v>4280</v>
      </c>
      <c r="AR6" s="99">
        <f>市区町村別_透析患者数!P6</f>
        <v>3080</v>
      </c>
      <c r="AS6" s="99">
        <f>市区町村別_透析患者数!S6</f>
        <v>2017</v>
      </c>
      <c r="AT6" s="99">
        <f>市区町村別_透析患者数!V6</f>
        <v>901</v>
      </c>
      <c r="AU6" s="99">
        <f>市区町村別_透析患者数!Y6</f>
        <v>16136</v>
      </c>
    </row>
    <row r="7" spans="2:47" ht="13.5" customHeight="1">
      <c r="B7" s="280"/>
      <c r="C7" s="305"/>
      <c r="D7" s="132" t="s">
        <v>103</v>
      </c>
      <c r="E7" s="286"/>
      <c r="F7" s="211">
        <v>67</v>
      </c>
      <c r="G7" s="66">
        <f>IFERROR(F7/F8,"-")</f>
        <v>0.94366197183098588</v>
      </c>
      <c r="H7" s="176">
        <f t="shared" si="1"/>
        <v>0.10090361445783133</v>
      </c>
      <c r="I7" s="286"/>
      <c r="J7" s="211">
        <v>218</v>
      </c>
      <c r="K7" s="66">
        <f>IFERROR(J7/J8,"-")</f>
        <v>0.95196506550218341</v>
      </c>
      <c r="L7" s="86">
        <f>IFERROR(J7/$AO$5,"-")</f>
        <v>0.11065989847715736</v>
      </c>
      <c r="M7" s="286"/>
      <c r="N7" s="211">
        <v>1116</v>
      </c>
      <c r="O7" s="66">
        <f>IFERROR(N7/N8,"-")</f>
        <v>0.9628990509059534</v>
      </c>
      <c r="P7" s="86">
        <f>IFERROR(N7/$AP$5,"-")</f>
        <v>7.8774061028721483E-3</v>
      </c>
      <c r="Q7" s="286"/>
      <c r="R7" s="211">
        <v>1011</v>
      </c>
      <c r="S7" s="66">
        <f>IFERROR(R7/R8,"-")</f>
        <v>0.95467422096317278</v>
      </c>
      <c r="T7" s="86">
        <f>IFERROR(R7/$AQ$5,"-")</f>
        <v>8.8487055157806284E-3</v>
      </c>
      <c r="U7" s="286"/>
      <c r="V7" s="211">
        <v>715</v>
      </c>
      <c r="W7" s="66">
        <f>IFERROR(V7/V8,"-")</f>
        <v>0.95588235294117652</v>
      </c>
      <c r="X7" s="86">
        <f>IFERROR(V7/$AR$5,"-")</f>
        <v>8.6687681862269647E-3</v>
      </c>
      <c r="Y7" s="286"/>
      <c r="Z7" s="211">
        <v>302</v>
      </c>
      <c r="AA7" s="66">
        <f>IFERROR(Z7/Z8,"-")</f>
        <v>0.93788819875776397</v>
      </c>
      <c r="AB7" s="86">
        <f>IFERROR(Z7/$AS$5,"-")</f>
        <v>6.3405416754146546E-3</v>
      </c>
      <c r="AC7" s="286"/>
      <c r="AD7" s="211">
        <v>35</v>
      </c>
      <c r="AE7" s="66">
        <f>IFERROR(AD7/AD8,"-")</f>
        <v>0.85365853658536583</v>
      </c>
      <c r="AF7" s="86">
        <f>IFERROR(AD7/$AT$5,"-")</f>
        <v>1.6174499745829289E-3</v>
      </c>
      <c r="AG7" s="286"/>
      <c r="AH7" s="95">
        <f t="shared" si="0"/>
        <v>3464</v>
      </c>
      <c r="AI7" s="66">
        <f>IFERROR(AH7/AH8,"-")</f>
        <v>0.95453292918159272</v>
      </c>
      <c r="AJ7" s="86">
        <f>IFERROR(AH7/$AU$5,"-")</f>
        <v>8.4424383633758052E-3</v>
      </c>
      <c r="AM7" s="79" t="s">
        <v>51</v>
      </c>
      <c r="AN7" s="99">
        <f>市区町村別_透析患者数!D7</f>
        <v>12</v>
      </c>
      <c r="AO7" s="99">
        <f>市区町村別_透析患者数!G7</f>
        <v>46</v>
      </c>
      <c r="AP7" s="99">
        <f>市区町村別_透析患者数!J7</f>
        <v>3506</v>
      </c>
      <c r="AQ7" s="99">
        <f>市区町村別_透析患者数!M7</f>
        <v>2750</v>
      </c>
      <c r="AR7" s="99">
        <f>市区町村別_透析患者数!P7</f>
        <v>1926</v>
      </c>
      <c r="AS7" s="99">
        <f>市区町村別_透析患者数!S7</f>
        <v>1237</v>
      </c>
      <c r="AT7" s="99">
        <f>市区町村別_透析患者数!V7</f>
        <v>562</v>
      </c>
      <c r="AU7" s="99">
        <f>市区町村別_透析患者数!Y7</f>
        <v>10039</v>
      </c>
    </row>
    <row r="8" spans="2:47" ht="13.5" customHeight="1">
      <c r="B8" s="281"/>
      <c r="C8" s="306"/>
      <c r="D8" s="190" t="s">
        <v>139</v>
      </c>
      <c r="E8" s="63" t="s">
        <v>93</v>
      </c>
      <c r="F8" s="217">
        <v>71</v>
      </c>
      <c r="G8" s="67" t="s">
        <v>143</v>
      </c>
      <c r="H8" s="178">
        <f>IFERROR(F8/$AN$5,"-")</f>
        <v>0.10692771084337349</v>
      </c>
      <c r="I8" s="63" t="s">
        <v>93</v>
      </c>
      <c r="J8" s="217">
        <v>229</v>
      </c>
      <c r="K8" s="67" t="s">
        <v>143</v>
      </c>
      <c r="L8" s="85">
        <f>IFERROR(J8/$AO$5,"-")</f>
        <v>0.11624365482233502</v>
      </c>
      <c r="M8" s="63" t="s">
        <v>93</v>
      </c>
      <c r="N8" s="217">
        <v>1159</v>
      </c>
      <c r="O8" s="67" t="s">
        <v>143</v>
      </c>
      <c r="P8" s="85">
        <f>IFERROR(N8/$AP$5,"-")</f>
        <v>8.1809262304917731E-3</v>
      </c>
      <c r="Q8" s="63" t="s">
        <v>93</v>
      </c>
      <c r="R8" s="217">
        <v>1059</v>
      </c>
      <c r="S8" s="67" t="s">
        <v>143</v>
      </c>
      <c r="T8" s="85">
        <f>IFERROR(R8/$AQ$5,"-")</f>
        <v>9.268822098132231E-3</v>
      </c>
      <c r="U8" s="63" t="s">
        <v>93</v>
      </c>
      <c r="V8" s="217">
        <v>748</v>
      </c>
      <c r="W8" s="67" t="s">
        <v>143</v>
      </c>
      <c r="X8" s="85">
        <f>IFERROR(V8/$AR$5,"-")</f>
        <v>9.0688651794374395E-3</v>
      </c>
      <c r="Y8" s="63" t="s">
        <v>93</v>
      </c>
      <c r="Z8" s="217">
        <v>322</v>
      </c>
      <c r="AA8" s="67" t="s">
        <v>143</v>
      </c>
      <c r="AB8" s="85">
        <f>IFERROR(Z8/$AS$5,"-")</f>
        <v>6.7604450976275453E-3</v>
      </c>
      <c r="AC8" s="63" t="s">
        <v>93</v>
      </c>
      <c r="AD8" s="217">
        <v>41</v>
      </c>
      <c r="AE8" s="67" t="s">
        <v>143</v>
      </c>
      <c r="AF8" s="85">
        <f>IFERROR(AD8/$AT$5,"-")</f>
        <v>1.8947271130828596E-3</v>
      </c>
      <c r="AG8" s="63" t="s">
        <v>93</v>
      </c>
      <c r="AH8" s="197">
        <f t="shared" si="0"/>
        <v>3629</v>
      </c>
      <c r="AI8" s="67" t="s">
        <v>143</v>
      </c>
      <c r="AJ8" s="85">
        <f>IFERROR(AH8/$AU$5,"-")</f>
        <v>8.844575294656697E-3</v>
      </c>
      <c r="AM8" s="79" t="s">
        <v>52</v>
      </c>
      <c r="AN8" s="99">
        <f>市区町村別_透析患者数!D8</f>
        <v>21</v>
      </c>
      <c r="AO8" s="99">
        <f>市区町村別_透析患者数!G8</f>
        <v>61</v>
      </c>
      <c r="AP8" s="99">
        <f>市区町村別_透析患者数!J8</f>
        <v>3821</v>
      </c>
      <c r="AQ8" s="99">
        <f>市区町村別_透析患者数!M8</f>
        <v>3089</v>
      </c>
      <c r="AR8" s="99">
        <f>市区町村別_透析患者数!P8</f>
        <v>2370</v>
      </c>
      <c r="AS8" s="99">
        <f>市区町村別_透析患者数!S8</f>
        <v>1254</v>
      </c>
      <c r="AT8" s="99">
        <f>市区町村別_透析患者数!V8</f>
        <v>576</v>
      </c>
      <c r="AU8" s="99">
        <f>市区町村別_透析患者数!Y8</f>
        <v>11192</v>
      </c>
    </row>
    <row r="9" spans="2:47" ht="13.5" customHeight="1">
      <c r="B9" s="279">
        <v>2</v>
      </c>
      <c r="C9" s="304" t="s">
        <v>144</v>
      </c>
      <c r="D9" s="128" t="s">
        <v>101</v>
      </c>
      <c r="E9" s="285">
        <f>AN6</f>
        <v>18</v>
      </c>
      <c r="F9" s="206">
        <v>1</v>
      </c>
      <c r="G9" s="56">
        <f>IFERROR(F9/F12,"-")</f>
        <v>1</v>
      </c>
      <c r="H9" s="178">
        <f>IFERROR(F9/$AN$6,"-")</f>
        <v>5.5555555555555552E-2</v>
      </c>
      <c r="I9" s="285">
        <f>AO6</f>
        <v>66</v>
      </c>
      <c r="J9" s="206">
        <v>4</v>
      </c>
      <c r="K9" s="56">
        <f>IFERROR(J9/J12,"-")</f>
        <v>0.66666666666666663</v>
      </c>
      <c r="L9" s="72">
        <f>IFERROR(J9/$AO$6,"-")</f>
        <v>6.0606060606060608E-2</v>
      </c>
      <c r="M9" s="285">
        <f>AP6</f>
        <v>5774</v>
      </c>
      <c r="N9" s="206">
        <v>26</v>
      </c>
      <c r="O9" s="56">
        <f>IFERROR(N9/N12,"-")</f>
        <v>0.68421052631578949</v>
      </c>
      <c r="P9" s="72">
        <f>IFERROR(N9/$AP$6,"-")</f>
        <v>4.5029442327675787E-3</v>
      </c>
      <c r="Q9" s="285">
        <f>AQ6</f>
        <v>4280</v>
      </c>
      <c r="R9" s="206">
        <v>37</v>
      </c>
      <c r="S9" s="56">
        <f>IFERROR(R9/R12,"-")</f>
        <v>0.77083333333333337</v>
      </c>
      <c r="T9" s="72">
        <f>IFERROR(R9/$AQ$6,"-")</f>
        <v>8.6448598130841117E-3</v>
      </c>
      <c r="U9" s="285">
        <f>AR6</f>
        <v>3080</v>
      </c>
      <c r="V9" s="206">
        <v>22</v>
      </c>
      <c r="W9" s="56">
        <f>IFERROR(V9/V12,"-")</f>
        <v>0.81481481481481477</v>
      </c>
      <c r="X9" s="72">
        <f>IFERROR(V9/$AR$6,"-")</f>
        <v>7.1428571428571426E-3</v>
      </c>
      <c r="Y9" s="285">
        <f>AS6</f>
        <v>2017</v>
      </c>
      <c r="Z9" s="206">
        <v>13</v>
      </c>
      <c r="AA9" s="56">
        <f>IFERROR(Z9/Z12,"-")</f>
        <v>0.8666666666666667</v>
      </c>
      <c r="AB9" s="72">
        <f>IFERROR(Z9/$AS$6,"-")</f>
        <v>6.4452156668319289E-3</v>
      </c>
      <c r="AC9" s="285">
        <f>AT6</f>
        <v>901</v>
      </c>
      <c r="AD9" s="206">
        <v>2</v>
      </c>
      <c r="AE9" s="56">
        <f>IFERROR(AD9/AD12,"-")</f>
        <v>0.5</v>
      </c>
      <c r="AF9" s="72">
        <f>IFERROR(AD9/$AT$6,"-")</f>
        <v>2.2197558268590455E-3</v>
      </c>
      <c r="AG9" s="285">
        <f>AU6</f>
        <v>16136</v>
      </c>
      <c r="AH9" s="92">
        <f t="shared" si="0"/>
        <v>105</v>
      </c>
      <c r="AI9" s="56">
        <f>IFERROR(AH9/AH12,"-")</f>
        <v>0.75539568345323738</v>
      </c>
      <c r="AJ9" s="72">
        <f>IFERROR(AH9/$AU$6,"-")</f>
        <v>6.5071888943976199E-3</v>
      </c>
      <c r="AM9" s="79" t="s">
        <v>53</v>
      </c>
      <c r="AN9" s="99">
        <f>市区町村別_透析患者数!D9</f>
        <v>19</v>
      </c>
      <c r="AO9" s="99">
        <f>市区町村別_透析患者数!G9</f>
        <v>59</v>
      </c>
      <c r="AP9" s="99">
        <f>市区町村別_透析患者数!J9</f>
        <v>3851</v>
      </c>
      <c r="AQ9" s="99">
        <f>市区町村別_透析患者数!M9</f>
        <v>2803</v>
      </c>
      <c r="AR9" s="99">
        <f>市区町村別_透析患者数!P9</f>
        <v>2056</v>
      </c>
      <c r="AS9" s="99">
        <f>市区町村別_透析患者数!S9</f>
        <v>1146</v>
      </c>
      <c r="AT9" s="99">
        <f>市区町村別_透析患者数!V9</f>
        <v>557</v>
      </c>
      <c r="AU9" s="99">
        <f>市区町村別_透析患者数!Y9</f>
        <v>10491</v>
      </c>
    </row>
    <row r="10" spans="2:47" ht="13.5" customHeight="1">
      <c r="B10" s="280"/>
      <c r="C10" s="305"/>
      <c r="D10" s="129" t="s">
        <v>102</v>
      </c>
      <c r="E10" s="286"/>
      <c r="F10" s="207">
        <v>1</v>
      </c>
      <c r="G10" s="58">
        <f>IFERROR(F10/F12,"-")</f>
        <v>1</v>
      </c>
      <c r="H10" s="117">
        <f t="shared" ref="H10:H12" si="2">IFERROR(F10/$AN$6,"-")</f>
        <v>5.5555555555555552E-2</v>
      </c>
      <c r="I10" s="286"/>
      <c r="J10" s="207">
        <v>2</v>
      </c>
      <c r="K10" s="58">
        <f>IFERROR(J10/J12,"-")</f>
        <v>0.33333333333333331</v>
      </c>
      <c r="L10" s="76">
        <f>IFERROR(J10/$AO$6,"-")</f>
        <v>3.0303030303030304E-2</v>
      </c>
      <c r="M10" s="286"/>
      <c r="N10" s="207">
        <v>25</v>
      </c>
      <c r="O10" s="58">
        <f>IFERROR(N10/N12,"-")</f>
        <v>0.65789473684210531</v>
      </c>
      <c r="P10" s="76">
        <f>IFERROR(N10/$AP$6,"-")</f>
        <v>4.3297540699688258E-3</v>
      </c>
      <c r="Q10" s="286"/>
      <c r="R10" s="207">
        <v>32</v>
      </c>
      <c r="S10" s="58">
        <f>IFERROR(R10/R12,"-")</f>
        <v>0.66666666666666663</v>
      </c>
      <c r="T10" s="76">
        <f>IFERROR(R10/$AQ$6,"-")</f>
        <v>7.4766355140186919E-3</v>
      </c>
      <c r="U10" s="286"/>
      <c r="V10" s="207">
        <v>23</v>
      </c>
      <c r="W10" s="58">
        <f>IFERROR(V10/V12,"-")</f>
        <v>0.85185185185185186</v>
      </c>
      <c r="X10" s="76">
        <f>IFERROR(V10/$AR$6,"-")</f>
        <v>7.4675324675324674E-3</v>
      </c>
      <c r="Y10" s="286"/>
      <c r="Z10" s="207">
        <v>9</v>
      </c>
      <c r="AA10" s="58">
        <f>IFERROR(Z10/Z12,"-")</f>
        <v>0.6</v>
      </c>
      <c r="AB10" s="76">
        <f>IFERROR(Z10/$AS$6,"-")</f>
        <v>4.4620723847297967E-3</v>
      </c>
      <c r="AC10" s="286"/>
      <c r="AD10" s="207">
        <v>1</v>
      </c>
      <c r="AE10" s="58">
        <f>IFERROR(AD10/AD12,"-")</f>
        <v>0.25</v>
      </c>
      <c r="AF10" s="76">
        <f>IFERROR(AD10/$AT$6,"-")</f>
        <v>1.1098779134295228E-3</v>
      </c>
      <c r="AG10" s="286"/>
      <c r="AH10" s="93">
        <f t="shared" si="0"/>
        <v>93</v>
      </c>
      <c r="AI10" s="58">
        <f>IFERROR(AH10/AH12,"-")</f>
        <v>0.6690647482014388</v>
      </c>
      <c r="AJ10" s="76">
        <f>IFERROR(AH10/$AU$6,"-")</f>
        <v>5.7635101636093209E-3</v>
      </c>
      <c r="AM10" s="79" t="s">
        <v>54</v>
      </c>
      <c r="AN10" s="99">
        <f>市区町村別_透析患者数!D10</f>
        <v>14</v>
      </c>
      <c r="AO10" s="99">
        <f>市区町村別_透析患者数!G10</f>
        <v>65</v>
      </c>
      <c r="AP10" s="99">
        <f>市区町村別_透析患者数!J10</f>
        <v>4539</v>
      </c>
      <c r="AQ10" s="99">
        <f>市区町村別_透析患者数!M10</f>
        <v>3971</v>
      </c>
      <c r="AR10" s="99">
        <f>市区町村別_透析患者数!P10</f>
        <v>2813</v>
      </c>
      <c r="AS10" s="99">
        <f>市区町村別_透析患者数!S10</f>
        <v>1579</v>
      </c>
      <c r="AT10" s="99">
        <f>市区町村別_透析患者数!V10</f>
        <v>645</v>
      </c>
      <c r="AU10" s="99">
        <f>市区町村別_透析患者数!Y10</f>
        <v>13626</v>
      </c>
    </row>
    <row r="11" spans="2:47" ht="13.5" customHeight="1">
      <c r="B11" s="280"/>
      <c r="C11" s="305"/>
      <c r="D11" s="132" t="s">
        <v>103</v>
      </c>
      <c r="E11" s="286"/>
      <c r="F11" s="211">
        <v>1</v>
      </c>
      <c r="G11" s="66">
        <f>IFERROR(F11/F12,"-")</f>
        <v>1</v>
      </c>
      <c r="H11" s="175">
        <f t="shared" si="2"/>
        <v>5.5555555555555552E-2</v>
      </c>
      <c r="I11" s="286"/>
      <c r="J11" s="211">
        <v>6</v>
      </c>
      <c r="K11" s="66">
        <f>IFERROR(J11/J12,"-")</f>
        <v>1</v>
      </c>
      <c r="L11" s="86">
        <f>IFERROR(J11/$AO$6,"-")</f>
        <v>9.0909090909090912E-2</v>
      </c>
      <c r="M11" s="286"/>
      <c r="N11" s="211">
        <v>38</v>
      </c>
      <c r="O11" s="66">
        <f>IFERROR(N11/N12,"-")</f>
        <v>1</v>
      </c>
      <c r="P11" s="86">
        <f>IFERROR(N11/$AP$6,"-")</f>
        <v>6.5812261863526155E-3</v>
      </c>
      <c r="Q11" s="286"/>
      <c r="R11" s="211">
        <v>46</v>
      </c>
      <c r="S11" s="66">
        <f>IFERROR(R11/R12,"-")</f>
        <v>0.95833333333333337</v>
      </c>
      <c r="T11" s="86">
        <f>IFERROR(R11/$AQ$6,"-")</f>
        <v>1.074766355140187E-2</v>
      </c>
      <c r="U11" s="286"/>
      <c r="V11" s="211">
        <v>27</v>
      </c>
      <c r="W11" s="66">
        <f>IFERROR(V11/V12,"-")</f>
        <v>1</v>
      </c>
      <c r="X11" s="86">
        <f>IFERROR(V11/$AR$6,"-")</f>
        <v>8.7662337662337657E-3</v>
      </c>
      <c r="Y11" s="286"/>
      <c r="Z11" s="211">
        <v>15</v>
      </c>
      <c r="AA11" s="66">
        <f>IFERROR(Z11/Z12,"-")</f>
        <v>1</v>
      </c>
      <c r="AB11" s="86">
        <f>IFERROR(Z11/$AS$6,"-")</f>
        <v>7.4367873078829945E-3</v>
      </c>
      <c r="AC11" s="286"/>
      <c r="AD11" s="211">
        <v>3</v>
      </c>
      <c r="AE11" s="66">
        <f>IFERROR(AD11/AD12,"-")</f>
        <v>0.75</v>
      </c>
      <c r="AF11" s="86">
        <f>IFERROR(AD11/$AT$6,"-")</f>
        <v>3.3296337402885681E-3</v>
      </c>
      <c r="AG11" s="286"/>
      <c r="AH11" s="95">
        <f t="shared" si="0"/>
        <v>136</v>
      </c>
      <c r="AI11" s="66">
        <f>IFERROR(AH11/AH12,"-")</f>
        <v>0.97841726618705038</v>
      </c>
      <c r="AJ11" s="86">
        <f>IFERROR(AH11/$AU$6,"-")</f>
        <v>8.4283589489340602E-3</v>
      </c>
      <c r="AM11" s="79" t="s">
        <v>55</v>
      </c>
      <c r="AN11" s="99">
        <f>市区町村別_透析患者数!D11</f>
        <v>28</v>
      </c>
      <c r="AO11" s="99">
        <f>市区町村別_透析患者数!G11</f>
        <v>76</v>
      </c>
      <c r="AP11" s="99">
        <f>市区町村別_透析患者数!J11</f>
        <v>4283</v>
      </c>
      <c r="AQ11" s="99">
        <f>市区町村別_透析患者数!M11</f>
        <v>3538</v>
      </c>
      <c r="AR11" s="99">
        <f>市区町村別_透析患者数!P11</f>
        <v>2498</v>
      </c>
      <c r="AS11" s="99">
        <f>市区町村別_透析患者数!S11</f>
        <v>1299</v>
      </c>
      <c r="AT11" s="99">
        <f>市区町村別_透析患者数!V11</f>
        <v>572</v>
      </c>
      <c r="AU11" s="99">
        <f>市区町村別_透析患者数!Y11</f>
        <v>12294</v>
      </c>
    </row>
    <row r="12" spans="2:47" ht="13.5" customHeight="1">
      <c r="B12" s="281"/>
      <c r="C12" s="306"/>
      <c r="D12" s="190" t="s">
        <v>139</v>
      </c>
      <c r="E12" s="63" t="s">
        <v>93</v>
      </c>
      <c r="F12" s="217">
        <v>1</v>
      </c>
      <c r="G12" s="67" t="s">
        <v>143</v>
      </c>
      <c r="H12" s="177">
        <f t="shared" si="2"/>
        <v>5.5555555555555552E-2</v>
      </c>
      <c r="I12" s="63" t="s">
        <v>93</v>
      </c>
      <c r="J12" s="217">
        <v>6</v>
      </c>
      <c r="K12" s="67" t="s">
        <v>143</v>
      </c>
      <c r="L12" s="85">
        <f>IFERROR(J12/$AO$6,"-")</f>
        <v>9.0909090909090912E-2</v>
      </c>
      <c r="M12" s="63" t="s">
        <v>93</v>
      </c>
      <c r="N12" s="217">
        <v>38</v>
      </c>
      <c r="O12" s="67" t="s">
        <v>143</v>
      </c>
      <c r="P12" s="85">
        <f>IFERROR(N12/$AP$6,"-")</f>
        <v>6.5812261863526155E-3</v>
      </c>
      <c r="Q12" s="63" t="s">
        <v>93</v>
      </c>
      <c r="R12" s="217">
        <v>48</v>
      </c>
      <c r="S12" s="67" t="s">
        <v>143</v>
      </c>
      <c r="T12" s="85">
        <f>IFERROR(R12/$AQ$6,"-")</f>
        <v>1.1214953271028037E-2</v>
      </c>
      <c r="U12" s="63" t="s">
        <v>93</v>
      </c>
      <c r="V12" s="217">
        <v>27</v>
      </c>
      <c r="W12" s="67" t="s">
        <v>143</v>
      </c>
      <c r="X12" s="85">
        <f>IFERROR(V12/$AR$6,"-")</f>
        <v>8.7662337662337657E-3</v>
      </c>
      <c r="Y12" s="63" t="s">
        <v>93</v>
      </c>
      <c r="Z12" s="217">
        <v>15</v>
      </c>
      <c r="AA12" s="67" t="s">
        <v>143</v>
      </c>
      <c r="AB12" s="85">
        <f>IFERROR(Z12/$AS$6,"-")</f>
        <v>7.4367873078829945E-3</v>
      </c>
      <c r="AC12" s="63" t="s">
        <v>93</v>
      </c>
      <c r="AD12" s="217">
        <v>4</v>
      </c>
      <c r="AE12" s="67" t="s">
        <v>143</v>
      </c>
      <c r="AF12" s="85">
        <f>IFERROR(AD12/$AT$6,"-")</f>
        <v>4.4395116537180911E-3</v>
      </c>
      <c r="AG12" s="63" t="s">
        <v>93</v>
      </c>
      <c r="AH12" s="197">
        <f t="shared" si="0"/>
        <v>139</v>
      </c>
      <c r="AI12" s="67" t="s">
        <v>143</v>
      </c>
      <c r="AJ12" s="85">
        <f>IFERROR(AH12/$AU$6,"-")</f>
        <v>8.6142786316311358E-3</v>
      </c>
      <c r="AM12" s="79" t="s">
        <v>56</v>
      </c>
      <c r="AN12" s="99">
        <f>市区町村別_透析患者数!D12</f>
        <v>16</v>
      </c>
      <c r="AO12" s="99">
        <f>市区町村別_透析患者数!G12</f>
        <v>43</v>
      </c>
      <c r="AP12" s="99">
        <f>市区町村別_透析患者数!J12</f>
        <v>3536</v>
      </c>
      <c r="AQ12" s="99">
        <f>市区町村別_透析患者数!M12</f>
        <v>2769</v>
      </c>
      <c r="AR12" s="99">
        <f>市区町村別_透析患者数!P12</f>
        <v>2111</v>
      </c>
      <c r="AS12" s="99">
        <f>市区町村別_透析患者数!S12</f>
        <v>1387</v>
      </c>
      <c r="AT12" s="99">
        <f>市区町村別_透析患者数!V12</f>
        <v>695</v>
      </c>
      <c r="AU12" s="99">
        <f>市区町村別_透析患者数!Y12</f>
        <v>10557</v>
      </c>
    </row>
    <row r="13" spans="2:47" ht="13.5" customHeight="1">
      <c r="B13" s="279">
        <v>3</v>
      </c>
      <c r="C13" s="304" t="s">
        <v>145</v>
      </c>
      <c r="D13" s="128" t="s">
        <v>101</v>
      </c>
      <c r="E13" s="285">
        <f>AN7</f>
        <v>12</v>
      </c>
      <c r="F13" s="206">
        <v>2</v>
      </c>
      <c r="G13" s="56">
        <f>IFERROR(F13/F16,"-")</f>
        <v>1</v>
      </c>
      <c r="H13" s="72">
        <f>IFERROR(F13/$AN$7,"-")</f>
        <v>0.16666666666666666</v>
      </c>
      <c r="I13" s="285">
        <f>AO7</f>
        <v>46</v>
      </c>
      <c r="J13" s="206">
        <v>3</v>
      </c>
      <c r="K13" s="56">
        <f>IFERROR(J13/J16,"-")</f>
        <v>0.75</v>
      </c>
      <c r="L13" s="72">
        <f>IFERROR(J13/$AO$7,"-")</f>
        <v>6.5217391304347824E-2</v>
      </c>
      <c r="M13" s="285">
        <f>AP7</f>
        <v>3506</v>
      </c>
      <c r="N13" s="206">
        <v>27</v>
      </c>
      <c r="O13" s="56">
        <f>IFERROR(N13/N16,"-")</f>
        <v>0.87096774193548387</v>
      </c>
      <c r="P13" s="72">
        <f>IFERROR(N13/$AP$7,"-")</f>
        <v>7.7010838562464349E-3</v>
      </c>
      <c r="Q13" s="285">
        <f>AQ7</f>
        <v>2750</v>
      </c>
      <c r="R13" s="206">
        <v>15</v>
      </c>
      <c r="S13" s="56">
        <f>IFERROR(R13/R16,"-")</f>
        <v>0.78947368421052633</v>
      </c>
      <c r="T13" s="72">
        <f>IFERROR(R13/$AQ$7,"-")</f>
        <v>5.454545454545455E-3</v>
      </c>
      <c r="U13" s="285">
        <f>AR7</f>
        <v>1926</v>
      </c>
      <c r="V13" s="206">
        <v>12</v>
      </c>
      <c r="W13" s="56">
        <f>IFERROR(V13/V16,"-")</f>
        <v>0.66666666666666663</v>
      </c>
      <c r="X13" s="72">
        <f>IFERROR(V13/$AR$7,"-")</f>
        <v>6.2305295950155761E-3</v>
      </c>
      <c r="Y13" s="285">
        <f>AS7</f>
        <v>1237</v>
      </c>
      <c r="Z13" s="206">
        <v>10</v>
      </c>
      <c r="AA13" s="56">
        <f>IFERROR(Z13/Z16,"-")</f>
        <v>0.7142857142857143</v>
      </c>
      <c r="AB13" s="72">
        <f>IFERROR(Z13/$AS$7,"-")</f>
        <v>8.0840743734842367E-3</v>
      </c>
      <c r="AC13" s="285">
        <f>AT7</f>
        <v>562</v>
      </c>
      <c r="AD13" s="206">
        <v>1</v>
      </c>
      <c r="AE13" s="56">
        <f>IFERROR(AD13/AD16,"-")</f>
        <v>1</v>
      </c>
      <c r="AF13" s="72">
        <f>IFERROR(AD13/$AT$7,"-")</f>
        <v>1.7793594306049821E-3</v>
      </c>
      <c r="AG13" s="285">
        <f>AU7</f>
        <v>10039</v>
      </c>
      <c r="AH13" s="92">
        <f t="shared" si="0"/>
        <v>70</v>
      </c>
      <c r="AI13" s="56">
        <f>IFERROR(AH13/AH16,"-")</f>
        <v>0.7865168539325843</v>
      </c>
      <c r="AJ13" s="72">
        <f>IFERROR(AH13/$AU$7,"-")</f>
        <v>6.9728060563801174E-3</v>
      </c>
      <c r="AM13" s="79" t="s">
        <v>57</v>
      </c>
      <c r="AN13" s="99">
        <f>市区町村別_透析患者数!D13</f>
        <v>14</v>
      </c>
      <c r="AO13" s="99">
        <f>市区町村別_透析患者数!G13</f>
        <v>33</v>
      </c>
      <c r="AP13" s="99">
        <f>市区町村別_透析患者数!J13</f>
        <v>2308</v>
      </c>
      <c r="AQ13" s="99">
        <f>市区町村別_透析患者数!M13</f>
        <v>1858</v>
      </c>
      <c r="AR13" s="99">
        <f>市区町村別_透析患者数!P13</f>
        <v>1369</v>
      </c>
      <c r="AS13" s="99">
        <f>市区町村別_透析患者数!S13</f>
        <v>815</v>
      </c>
      <c r="AT13" s="99">
        <f>市区町村別_透析患者数!V13</f>
        <v>412</v>
      </c>
      <c r="AU13" s="99">
        <f>市区町村別_透析患者数!Y13</f>
        <v>6809</v>
      </c>
    </row>
    <row r="14" spans="2:47" ht="13.5" customHeight="1">
      <c r="B14" s="280"/>
      <c r="C14" s="305"/>
      <c r="D14" s="129" t="s">
        <v>102</v>
      </c>
      <c r="E14" s="286"/>
      <c r="F14" s="207">
        <v>2</v>
      </c>
      <c r="G14" s="58">
        <f>IFERROR(F14/F16,"-")</f>
        <v>1</v>
      </c>
      <c r="H14" s="72">
        <f t="shared" ref="H14:H16" si="3">IFERROR(F14/$AN$7,"-")</f>
        <v>0.16666666666666666</v>
      </c>
      <c r="I14" s="286"/>
      <c r="J14" s="207">
        <v>3</v>
      </c>
      <c r="K14" s="58">
        <f>IFERROR(J14/J16,"-")</f>
        <v>0.75</v>
      </c>
      <c r="L14" s="76">
        <f>IFERROR(J14/$AO$7,"-")</f>
        <v>6.5217391304347824E-2</v>
      </c>
      <c r="M14" s="286"/>
      <c r="N14" s="207">
        <v>24</v>
      </c>
      <c r="O14" s="58">
        <f>IFERROR(N14/N16,"-")</f>
        <v>0.77419354838709675</v>
      </c>
      <c r="P14" s="76">
        <f>IFERROR(N14/$AP$7,"-")</f>
        <v>6.8454078722190535E-3</v>
      </c>
      <c r="Q14" s="286"/>
      <c r="R14" s="207">
        <v>15</v>
      </c>
      <c r="S14" s="58">
        <f>IFERROR(R14/R16,"-")</f>
        <v>0.78947368421052633</v>
      </c>
      <c r="T14" s="76">
        <f>IFERROR(R14/$AQ$7,"-")</f>
        <v>5.454545454545455E-3</v>
      </c>
      <c r="U14" s="286"/>
      <c r="V14" s="207">
        <v>11</v>
      </c>
      <c r="W14" s="58">
        <f>IFERROR(V14/V16,"-")</f>
        <v>0.61111111111111116</v>
      </c>
      <c r="X14" s="76">
        <f>IFERROR(V14/$AR$7,"-")</f>
        <v>5.711318795430945E-3</v>
      </c>
      <c r="Y14" s="286"/>
      <c r="Z14" s="207">
        <v>9</v>
      </c>
      <c r="AA14" s="58">
        <f>IFERROR(Z14/Z16,"-")</f>
        <v>0.6428571428571429</v>
      </c>
      <c r="AB14" s="76">
        <f>IFERROR(Z14/$AS$7,"-")</f>
        <v>7.2756669361358122E-3</v>
      </c>
      <c r="AC14" s="286"/>
      <c r="AD14" s="207">
        <v>1</v>
      </c>
      <c r="AE14" s="58">
        <f>IFERROR(AD14/AD16,"-")</f>
        <v>1</v>
      </c>
      <c r="AF14" s="76">
        <f>IFERROR(AD14/$AT$7,"-")</f>
        <v>1.7793594306049821E-3</v>
      </c>
      <c r="AG14" s="286"/>
      <c r="AH14" s="93">
        <f t="shared" si="0"/>
        <v>65</v>
      </c>
      <c r="AI14" s="58">
        <f>IFERROR(AH14/AH16,"-")</f>
        <v>0.7303370786516854</v>
      </c>
      <c r="AJ14" s="76">
        <f>IFERROR(AH14/$AU$7,"-")</f>
        <v>6.4747484809243947E-3</v>
      </c>
      <c r="AM14" s="79" t="s">
        <v>58</v>
      </c>
      <c r="AN14" s="99">
        <f>市区町村別_透析患者数!D14</f>
        <v>20</v>
      </c>
      <c r="AO14" s="99">
        <f>市区町村別_透析患者数!G14</f>
        <v>69</v>
      </c>
      <c r="AP14" s="99">
        <f>市区町村別_透析患者数!J14</f>
        <v>5444</v>
      </c>
      <c r="AQ14" s="99">
        <f>市区町村別_透析患者数!M14</f>
        <v>4376</v>
      </c>
      <c r="AR14" s="99">
        <f>市区町村別_透析患者数!P14</f>
        <v>3058</v>
      </c>
      <c r="AS14" s="99">
        <f>市区町村別_透析患者数!S14</f>
        <v>1648</v>
      </c>
      <c r="AT14" s="99">
        <f>市区町村別_透析患者数!V14</f>
        <v>675</v>
      </c>
      <c r="AU14" s="99">
        <f>市区町村別_透析患者数!Y14</f>
        <v>15290</v>
      </c>
    </row>
    <row r="15" spans="2:47" ht="13.5" customHeight="1">
      <c r="B15" s="280"/>
      <c r="C15" s="305"/>
      <c r="D15" s="132" t="s">
        <v>103</v>
      </c>
      <c r="E15" s="286"/>
      <c r="F15" s="211">
        <v>2</v>
      </c>
      <c r="G15" s="66">
        <f>IFERROR(F15/F16,"-")</f>
        <v>1</v>
      </c>
      <c r="H15" s="176">
        <f t="shared" si="3"/>
        <v>0.16666666666666666</v>
      </c>
      <c r="I15" s="286"/>
      <c r="J15" s="211">
        <v>4</v>
      </c>
      <c r="K15" s="66">
        <f>IFERROR(J15/J16,"-")</f>
        <v>1</v>
      </c>
      <c r="L15" s="86">
        <f>IFERROR(J15/$AO$7,"-")</f>
        <v>8.6956521739130432E-2</v>
      </c>
      <c r="M15" s="286"/>
      <c r="N15" s="211">
        <v>29</v>
      </c>
      <c r="O15" s="66">
        <f>IFERROR(N15/N16,"-")</f>
        <v>0.93548387096774188</v>
      </c>
      <c r="P15" s="86">
        <f>IFERROR(N15/$AP$7,"-")</f>
        <v>8.2715345122646895E-3</v>
      </c>
      <c r="Q15" s="286"/>
      <c r="R15" s="211">
        <v>18</v>
      </c>
      <c r="S15" s="66">
        <f>IFERROR(R15/R16,"-")</f>
        <v>0.94736842105263153</v>
      </c>
      <c r="T15" s="86">
        <f>IFERROR(R15/$AQ$7,"-")</f>
        <v>6.5454545454545453E-3</v>
      </c>
      <c r="U15" s="286"/>
      <c r="V15" s="211">
        <v>16</v>
      </c>
      <c r="W15" s="66">
        <f>IFERROR(V15/V16,"-")</f>
        <v>0.88888888888888884</v>
      </c>
      <c r="X15" s="86">
        <f>IFERROR(V15/$AR$7,"-")</f>
        <v>8.3073727933541015E-3</v>
      </c>
      <c r="Y15" s="286"/>
      <c r="Z15" s="211">
        <v>13</v>
      </c>
      <c r="AA15" s="66">
        <f>IFERROR(Z15/Z16,"-")</f>
        <v>0.9285714285714286</v>
      </c>
      <c r="AB15" s="86">
        <f>IFERROR(Z15/$AS$7,"-")</f>
        <v>1.0509296685529508E-2</v>
      </c>
      <c r="AC15" s="286"/>
      <c r="AD15" s="211">
        <v>1</v>
      </c>
      <c r="AE15" s="66">
        <f>IFERROR(AD15/AD16,"-")</f>
        <v>1</v>
      </c>
      <c r="AF15" s="86">
        <f>IFERROR(AD15/$AT$7,"-")</f>
        <v>1.7793594306049821E-3</v>
      </c>
      <c r="AG15" s="286"/>
      <c r="AH15" s="95">
        <f t="shared" si="0"/>
        <v>83</v>
      </c>
      <c r="AI15" s="66">
        <f>IFERROR(AH15/AH16,"-")</f>
        <v>0.93258426966292129</v>
      </c>
      <c r="AJ15" s="86">
        <f>IFERROR(AH15/$AU$7,"-")</f>
        <v>8.2677557525649963E-3</v>
      </c>
      <c r="AM15" s="79" t="s">
        <v>59</v>
      </c>
      <c r="AN15" s="99">
        <f>市区町村別_透析患者数!D15</f>
        <v>33</v>
      </c>
      <c r="AO15" s="99">
        <f>市区町村別_透析患者数!G15</f>
        <v>123</v>
      </c>
      <c r="AP15" s="99">
        <f>市区町村別_透析患者数!J15</f>
        <v>8696</v>
      </c>
      <c r="AQ15" s="99">
        <f>市区町村別_透析患者数!M15</f>
        <v>7561</v>
      </c>
      <c r="AR15" s="99">
        <f>市区町村別_透析患者数!P15</f>
        <v>5267</v>
      </c>
      <c r="AS15" s="99">
        <f>市区町村別_透析患者数!S15</f>
        <v>2924</v>
      </c>
      <c r="AT15" s="99">
        <f>市区町村別_透析患者数!V15</f>
        <v>1282</v>
      </c>
      <c r="AU15" s="99">
        <f>市区町村別_透析患者数!Y15</f>
        <v>25886</v>
      </c>
    </row>
    <row r="16" spans="2:47" ht="13.5" customHeight="1">
      <c r="B16" s="281"/>
      <c r="C16" s="306"/>
      <c r="D16" s="190" t="s">
        <v>139</v>
      </c>
      <c r="E16" s="63" t="s">
        <v>93</v>
      </c>
      <c r="F16" s="217">
        <v>2</v>
      </c>
      <c r="G16" s="67" t="s">
        <v>143</v>
      </c>
      <c r="H16" s="178">
        <f t="shared" si="3"/>
        <v>0.16666666666666666</v>
      </c>
      <c r="I16" s="63" t="s">
        <v>93</v>
      </c>
      <c r="J16" s="217">
        <v>4</v>
      </c>
      <c r="K16" s="67" t="s">
        <v>143</v>
      </c>
      <c r="L16" s="85">
        <f>IFERROR(J16/$AO$7,"-")</f>
        <v>8.6956521739130432E-2</v>
      </c>
      <c r="M16" s="63" t="s">
        <v>93</v>
      </c>
      <c r="N16" s="217">
        <v>31</v>
      </c>
      <c r="O16" s="67" t="s">
        <v>143</v>
      </c>
      <c r="P16" s="85">
        <f>IFERROR(N16/$AP$7,"-")</f>
        <v>8.8419851682829433E-3</v>
      </c>
      <c r="Q16" s="63" t="s">
        <v>93</v>
      </c>
      <c r="R16" s="217">
        <v>19</v>
      </c>
      <c r="S16" s="67" t="s">
        <v>143</v>
      </c>
      <c r="T16" s="85">
        <f>IFERROR(R16/$AQ$7,"-")</f>
        <v>6.909090909090909E-3</v>
      </c>
      <c r="U16" s="63" t="s">
        <v>93</v>
      </c>
      <c r="V16" s="217">
        <v>18</v>
      </c>
      <c r="W16" s="67" t="s">
        <v>143</v>
      </c>
      <c r="X16" s="85">
        <f>IFERROR(V16/$AR$7,"-")</f>
        <v>9.3457943925233638E-3</v>
      </c>
      <c r="Y16" s="63" t="s">
        <v>93</v>
      </c>
      <c r="Z16" s="217">
        <v>14</v>
      </c>
      <c r="AA16" s="67" t="s">
        <v>143</v>
      </c>
      <c r="AB16" s="85">
        <f>IFERROR(Z16/$AS$7,"-")</f>
        <v>1.131770412287793E-2</v>
      </c>
      <c r="AC16" s="63" t="s">
        <v>93</v>
      </c>
      <c r="AD16" s="217">
        <v>1</v>
      </c>
      <c r="AE16" s="67" t="s">
        <v>143</v>
      </c>
      <c r="AF16" s="85">
        <f>IFERROR(AD16/$AT$7,"-")</f>
        <v>1.7793594306049821E-3</v>
      </c>
      <c r="AG16" s="63" t="s">
        <v>93</v>
      </c>
      <c r="AH16" s="197">
        <f t="shared" si="0"/>
        <v>89</v>
      </c>
      <c r="AI16" s="67" t="s">
        <v>143</v>
      </c>
      <c r="AJ16" s="85">
        <f>IFERROR(AH16/$AU$7,"-")</f>
        <v>8.8654248431118635E-3</v>
      </c>
      <c r="AM16" s="79" t="s">
        <v>60</v>
      </c>
      <c r="AN16" s="99">
        <f>市区町村別_透析患者数!D16</f>
        <v>30</v>
      </c>
      <c r="AO16" s="99">
        <f>市区町村別_透析患者数!G16</f>
        <v>71</v>
      </c>
      <c r="AP16" s="99">
        <f>市区町村別_透析患者数!J16</f>
        <v>4358</v>
      </c>
      <c r="AQ16" s="99">
        <f>市区町村別_透析患者数!M16</f>
        <v>3552</v>
      </c>
      <c r="AR16" s="99">
        <f>市区町村別_透析患者数!P16</f>
        <v>2749</v>
      </c>
      <c r="AS16" s="99">
        <f>市区町村別_透析患者数!S16</f>
        <v>1716</v>
      </c>
      <c r="AT16" s="99">
        <f>市区町村別_透析患者数!V16</f>
        <v>817</v>
      </c>
      <c r="AU16" s="99">
        <f>市区町村別_透析患者数!Y16</f>
        <v>13293</v>
      </c>
    </row>
    <row r="17" spans="2:47" ht="13.5" customHeight="1">
      <c r="B17" s="279">
        <v>4</v>
      </c>
      <c r="C17" s="304" t="s">
        <v>146</v>
      </c>
      <c r="D17" s="128" t="s">
        <v>101</v>
      </c>
      <c r="E17" s="285">
        <f>AN8</f>
        <v>21</v>
      </c>
      <c r="F17" s="206">
        <v>0</v>
      </c>
      <c r="G17" s="56" t="str">
        <f>IFERROR(F17/F20,"-")</f>
        <v>-</v>
      </c>
      <c r="H17" s="88">
        <f>IFERROR(F17/$AN$8,"-")</f>
        <v>0</v>
      </c>
      <c r="I17" s="285">
        <f>AO8</f>
        <v>61</v>
      </c>
      <c r="J17" s="206">
        <v>2</v>
      </c>
      <c r="K17" s="56">
        <f>IFERROR(J17/J20,"-")</f>
        <v>0.4</v>
      </c>
      <c r="L17" s="72">
        <f>IFERROR(J17/$AO$8,"-")</f>
        <v>3.2786885245901641E-2</v>
      </c>
      <c r="M17" s="285">
        <f>AP8</f>
        <v>3821</v>
      </c>
      <c r="N17" s="206">
        <v>28</v>
      </c>
      <c r="O17" s="56">
        <f>IFERROR(N17/N20,"-")</f>
        <v>0.77777777777777779</v>
      </c>
      <c r="P17" s="72">
        <f>IFERROR(N17/$AP$8,"-")</f>
        <v>7.3279246270609791E-3</v>
      </c>
      <c r="Q17" s="285">
        <f>AQ8</f>
        <v>3089</v>
      </c>
      <c r="R17" s="206">
        <v>17</v>
      </c>
      <c r="S17" s="56">
        <f>IFERROR(R17/R20,"-")</f>
        <v>0.70833333333333337</v>
      </c>
      <c r="T17" s="72">
        <f>IFERROR(R17/$AQ$8,"-")</f>
        <v>5.5033991583036583E-3</v>
      </c>
      <c r="U17" s="285">
        <f>AR8</f>
        <v>2370</v>
      </c>
      <c r="V17" s="206">
        <v>7</v>
      </c>
      <c r="W17" s="56">
        <f>IFERROR(V17/V20,"-")</f>
        <v>0.53846153846153844</v>
      </c>
      <c r="X17" s="72">
        <f>IFERROR(V17/$AR$8,"-")</f>
        <v>2.9535864978902952E-3</v>
      </c>
      <c r="Y17" s="285">
        <f>AS8</f>
        <v>1254</v>
      </c>
      <c r="Z17" s="206">
        <v>5</v>
      </c>
      <c r="AA17" s="56">
        <f>IFERROR(Z17/Z20,"-")</f>
        <v>0.7142857142857143</v>
      </c>
      <c r="AB17" s="72">
        <f>IFERROR(Z17/$AS$8,"-")</f>
        <v>3.9872408293460922E-3</v>
      </c>
      <c r="AC17" s="285">
        <f>AT8</f>
        <v>576</v>
      </c>
      <c r="AD17" s="206">
        <v>0</v>
      </c>
      <c r="AE17" s="56" t="str">
        <f>IFERROR(AD17/AD20,"-")</f>
        <v>-</v>
      </c>
      <c r="AF17" s="72">
        <f>IFERROR(AD17/$AT$8,"-")</f>
        <v>0</v>
      </c>
      <c r="AG17" s="285">
        <f>AU8</f>
        <v>11192</v>
      </c>
      <c r="AH17" s="92">
        <f t="shared" si="0"/>
        <v>59</v>
      </c>
      <c r="AI17" s="56">
        <f>IFERROR(AH17/AH20,"-")</f>
        <v>0.69411764705882351</v>
      </c>
      <c r="AJ17" s="72">
        <f>IFERROR(AH17/$AU$8,"-")</f>
        <v>5.2716225875625447E-3</v>
      </c>
      <c r="AM17" s="79" t="s">
        <v>61</v>
      </c>
      <c r="AN17" s="99">
        <f>市区町村別_透析患者数!D17</f>
        <v>34</v>
      </c>
      <c r="AO17" s="99">
        <f>市区町村別_透析患者数!G17</f>
        <v>122</v>
      </c>
      <c r="AP17" s="99">
        <f>市区町村別_透析患者数!J17</f>
        <v>7192</v>
      </c>
      <c r="AQ17" s="99">
        <f>市区町村別_透析患者数!M17</f>
        <v>6348</v>
      </c>
      <c r="AR17" s="99">
        <f>市区町村別_透析患者数!P17</f>
        <v>4833</v>
      </c>
      <c r="AS17" s="99">
        <f>市区町村別_透析患者数!S17</f>
        <v>2739</v>
      </c>
      <c r="AT17" s="99">
        <f>市区町村別_透析患者数!V17</f>
        <v>1266</v>
      </c>
      <c r="AU17" s="99">
        <f>市区町村別_透析患者数!Y17</f>
        <v>22534</v>
      </c>
    </row>
    <row r="18" spans="2:47" ht="13.5" customHeight="1">
      <c r="B18" s="280"/>
      <c r="C18" s="305"/>
      <c r="D18" s="129" t="s">
        <v>102</v>
      </c>
      <c r="E18" s="286"/>
      <c r="F18" s="207">
        <v>0</v>
      </c>
      <c r="G18" s="58" t="str">
        <f>IFERROR(F18/F20,"-")</f>
        <v>-</v>
      </c>
      <c r="H18" s="72">
        <f t="shared" ref="H18:H20" si="4">IFERROR(F18/$AN$8,"-")</f>
        <v>0</v>
      </c>
      <c r="I18" s="286"/>
      <c r="J18" s="207">
        <v>2</v>
      </c>
      <c r="K18" s="58">
        <f>IFERROR(J18/J20,"-")</f>
        <v>0.4</v>
      </c>
      <c r="L18" s="76">
        <f>IFERROR(J18/$AO$8,"-")</f>
        <v>3.2786885245901641E-2</v>
      </c>
      <c r="M18" s="286"/>
      <c r="N18" s="207">
        <v>27</v>
      </c>
      <c r="O18" s="58">
        <f>IFERROR(N18/N20,"-")</f>
        <v>0.75</v>
      </c>
      <c r="P18" s="76">
        <f>IFERROR(N18/$AP$8,"-")</f>
        <v>7.0662130332373721E-3</v>
      </c>
      <c r="Q18" s="286"/>
      <c r="R18" s="207">
        <v>18</v>
      </c>
      <c r="S18" s="58">
        <f>IFERROR(R18/R20,"-")</f>
        <v>0.75</v>
      </c>
      <c r="T18" s="76">
        <f>IFERROR(R18/$AQ$8,"-")</f>
        <v>5.8271285205568147E-3</v>
      </c>
      <c r="U18" s="286"/>
      <c r="V18" s="207">
        <v>11</v>
      </c>
      <c r="W18" s="58">
        <f>IFERROR(V18/V20,"-")</f>
        <v>0.84615384615384615</v>
      </c>
      <c r="X18" s="76">
        <f>IFERROR(V18/$AR$8,"-")</f>
        <v>4.641350210970464E-3</v>
      </c>
      <c r="Y18" s="286"/>
      <c r="Z18" s="207">
        <v>3</v>
      </c>
      <c r="AA18" s="58">
        <f>IFERROR(Z18/Z20,"-")</f>
        <v>0.42857142857142855</v>
      </c>
      <c r="AB18" s="76">
        <f>IFERROR(Z18/$AS$8,"-")</f>
        <v>2.3923444976076554E-3</v>
      </c>
      <c r="AC18" s="286"/>
      <c r="AD18" s="207">
        <v>0</v>
      </c>
      <c r="AE18" s="58" t="str">
        <f>IFERROR(AD18/AD20,"-")</f>
        <v>-</v>
      </c>
      <c r="AF18" s="76">
        <f>IFERROR(AD18/$AT$8,"-")</f>
        <v>0</v>
      </c>
      <c r="AG18" s="286"/>
      <c r="AH18" s="93">
        <f t="shared" si="0"/>
        <v>61</v>
      </c>
      <c r="AI18" s="58">
        <f>IFERROR(AH18/AH20,"-")</f>
        <v>0.71764705882352942</v>
      </c>
      <c r="AJ18" s="76">
        <f>IFERROR(AH18/$AU$8,"-")</f>
        <v>5.4503216583273763E-3</v>
      </c>
      <c r="AM18" s="79" t="s">
        <v>62</v>
      </c>
      <c r="AN18" s="99">
        <f>市区町村別_透析患者数!D18</f>
        <v>27</v>
      </c>
      <c r="AO18" s="99">
        <f>市区町村別_透析患者数!G18</f>
        <v>76</v>
      </c>
      <c r="AP18" s="99">
        <f>市区町村別_透析患者数!J18</f>
        <v>5619</v>
      </c>
      <c r="AQ18" s="99">
        <f>市区町村別_透析患者数!M18</f>
        <v>4734</v>
      </c>
      <c r="AR18" s="99">
        <f>市区町村別_透析患者数!P18</f>
        <v>3645</v>
      </c>
      <c r="AS18" s="99">
        <f>市区町村別_透析患者数!S18</f>
        <v>2296</v>
      </c>
      <c r="AT18" s="99">
        <f>市区町村別_透析患者数!V18</f>
        <v>1065</v>
      </c>
      <c r="AU18" s="99">
        <f>市区町村別_透析患者数!Y18</f>
        <v>17462</v>
      </c>
    </row>
    <row r="19" spans="2:47" ht="13.5" customHeight="1">
      <c r="B19" s="280"/>
      <c r="C19" s="305"/>
      <c r="D19" s="132" t="s">
        <v>103</v>
      </c>
      <c r="E19" s="286"/>
      <c r="F19" s="211">
        <v>0</v>
      </c>
      <c r="G19" s="66" t="str">
        <f>IFERROR(F19/F20,"-")</f>
        <v>-</v>
      </c>
      <c r="H19" s="175">
        <f t="shared" si="4"/>
        <v>0</v>
      </c>
      <c r="I19" s="286"/>
      <c r="J19" s="211">
        <v>4</v>
      </c>
      <c r="K19" s="66">
        <f>IFERROR(J19/J20,"-")</f>
        <v>0.8</v>
      </c>
      <c r="L19" s="86">
        <f>IFERROR(J19/$AO$8,"-")</f>
        <v>6.5573770491803282E-2</v>
      </c>
      <c r="M19" s="286"/>
      <c r="N19" s="211">
        <v>36</v>
      </c>
      <c r="O19" s="66">
        <f>IFERROR(N19/N20,"-")</f>
        <v>1</v>
      </c>
      <c r="P19" s="86">
        <f>IFERROR(N19/$AP$8,"-")</f>
        <v>9.42161737764983E-3</v>
      </c>
      <c r="Q19" s="286"/>
      <c r="R19" s="211">
        <v>23</v>
      </c>
      <c r="S19" s="66">
        <f>IFERROR(R19/R20,"-")</f>
        <v>0.95833333333333337</v>
      </c>
      <c r="T19" s="86">
        <f>IFERROR(R19/$AQ$8,"-")</f>
        <v>7.4457753318225963E-3</v>
      </c>
      <c r="U19" s="286"/>
      <c r="V19" s="211">
        <v>13</v>
      </c>
      <c r="W19" s="66">
        <f>IFERROR(V19/V20,"-")</f>
        <v>1</v>
      </c>
      <c r="X19" s="86">
        <f>IFERROR(V19/$AR$8,"-")</f>
        <v>5.4852320675105488E-3</v>
      </c>
      <c r="Y19" s="286"/>
      <c r="Z19" s="211">
        <v>6</v>
      </c>
      <c r="AA19" s="66">
        <f>IFERROR(Z19/Z20,"-")</f>
        <v>0.8571428571428571</v>
      </c>
      <c r="AB19" s="86">
        <f>IFERROR(Z19/$AS$8,"-")</f>
        <v>4.7846889952153108E-3</v>
      </c>
      <c r="AC19" s="286"/>
      <c r="AD19" s="211">
        <v>0</v>
      </c>
      <c r="AE19" s="66" t="str">
        <f>IFERROR(AD19/AD20,"-")</f>
        <v>-</v>
      </c>
      <c r="AF19" s="86">
        <f>IFERROR(AD19/$AT$8,"-")</f>
        <v>0</v>
      </c>
      <c r="AG19" s="286"/>
      <c r="AH19" s="95">
        <f t="shared" si="0"/>
        <v>82</v>
      </c>
      <c r="AI19" s="66">
        <f>IFERROR(AH19/AH20,"-")</f>
        <v>0.96470588235294119</v>
      </c>
      <c r="AJ19" s="86">
        <f>IFERROR(AH19/$AU$8,"-")</f>
        <v>7.3266619013581131E-3</v>
      </c>
      <c r="AM19" s="79" t="s">
        <v>63</v>
      </c>
      <c r="AN19" s="99">
        <f>市区町村別_透析患者数!D19</f>
        <v>36</v>
      </c>
      <c r="AO19" s="99">
        <f>市区町村別_透析患者数!G19</f>
        <v>156</v>
      </c>
      <c r="AP19" s="99">
        <f>市区町村別_透析患者数!J19</f>
        <v>9704</v>
      </c>
      <c r="AQ19" s="99">
        <f>市区町村別_透析患者数!M19</f>
        <v>8079</v>
      </c>
      <c r="AR19" s="99">
        <f>市区町村別_透析患者数!P19</f>
        <v>5781</v>
      </c>
      <c r="AS19" s="99">
        <f>市区町村別_透析患者数!S19</f>
        <v>3439</v>
      </c>
      <c r="AT19" s="99">
        <f>市区町村別_透析患者数!V19</f>
        <v>1460</v>
      </c>
      <c r="AU19" s="99">
        <f>市区町村別_透析患者数!Y19</f>
        <v>28655</v>
      </c>
    </row>
    <row r="20" spans="2:47" ht="13.5" customHeight="1">
      <c r="B20" s="281"/>
      <c r="C20" s="306"/>
      <c r="D20" s="190" t="s">
        <v>139</v>
      </c>
      <c r="E20" s="63" t="s">
        <v>93</v>
      </c>
      <c r="F20" s="217">
        <v>0</v>
      </c>
      <c r="G20" s="67" t="s">
        <v>143</v>
      </c>
      <c r="H20" s="176">
        <f t="shared" si="4"/>
        <v>0</v>
      </c>
      <c r="I20" s="63" t="s">
        <v>93</v>
      </c>
      <c r="J20" s="217">
        <v>5</v>
      </c>
      <c r="K20" s="67" t="s">
        <v>143</v>
      </c>
      <c r="L20" s="85">
        <f>IFERROR(J20/$AO$8,"-")</f>
        <v>8.1967213114754092E-2</v>
      </c>
      <c r="M20" s="63" t="s">
        <v>93</v>
      </c>
      <c r="N20" s="217">
        <v>36</v>
      </c>
      <c r="O20" s="67" t="s">
        <v>143</v>
      </c>
      <c r="P20" s="85">
        <f>IFERROR(N20/$AP$8,"-")</f>
        <v>9.42161737764983E-3</v>
      </c>
      <c r="Q20" s="63" t="s">
        <v>93</v>
      </c>
      <c r="R20" s="217">
        <v>24</v>
      </c>
      <c r="S20" s="67" t="s">
        <v>143</v>
      </c>
      <c r="T20" s="85">
        <f>IFERROR(R20/$AQ$8,"-")</f>
        <v>7.7695046940757526E-3</v>
      </c>
      <c r="U20" s="63" t="s">
        <v>93</v>
      </c>
      <c r="V20" s="217">
        <v>13</v>
      </c>
      <c r="W20" s="67" t="s">
        <v>143</v>
      </c>
      <c r="X20" s="85">
        <f>IFERROR(V20/$AR$8,"-")</f>
        <v>5.4852320675105488E-3</v>
      </c>
      <c r="Y20" s="63" t="s">
        <v>93</v>
      </c>
      <c r="Z20" s="217">
        <v>7</v>
      </c>
      <c r="AA20" s="67" t="s">
        <v>143</v>
      </c>
      <c r="AB20" s="85">
        <f>IFERROR(Z20/$AS$8,"-")</f>
        <v>5.5821371610845294E-3</v>
      </c>
      <c r="AC20" s="63" t="s">
        <v>93</v>
      </c>
      <c r="AD20" s="217">
        <v>0</v>
      </c>
      <c r="AE20" s="67" t="s">
        <v>143</v>
      </c>
      <c r="AF20" s="85">
        <f>IFERROR(AD20/$AT$8,"-")</f>
        <v>0</v>
      </c>
      <c r="AG20" s="63" t="s">
        <v>93</v>
      </c>
      <c r="AH20" s="197">
        <f t="shared" si="0"/>
        <v>85</v>
      </c>
      <c r="AI20" s="67" t="s">
        <v>143</v>
      </c>
      <c r="AJ20" s="85">
        <f>IFERROR(AH20/$AU$8,"-")</f>
        <v>7.5947105075053608E-3</v>
      </c>
      <c r="AM20" s="79" t="s">
        <v>64</v>
      </c>
      <c r="AN20" s="99">
        <f>市区町村別_透析患者数!D20</f>
        <v>20</v>
      </c>
      <c r="AO20" s="99">
        <f>市区町村別_透析患者数!G20</f>
        <v>77</v>
      </c>
      <c r="AP20" s="99">
        <f>市区町村別_透析患者数!J20</f>
        <v>5987</v>
      </c>
      <c r="AQ20" s="99">
        <f>市区町村別_透析患者数!M20</f>
        <v>4978</v>
      </c>
      <c r="AR20" s="99">
        <f>市区町村別_透析患者数!P20</f>
        <v>3888</v>
      </c>
      <c r="AS20" s="99">
        <f>市区町村別_透析患者数!S20</f>
        <v>2612</v>
      </c>
      <c r="AT20" s="99">
        <f>市区町村別_透析患者数!V20</f>
        <v>1332</v>
      </c>
      <c r="AU20" s="99">
        <f>市区町村別_透析患者数!Y20</f>
        <v>18894</v>
      </c>
    </row>
    <row r="21" spans="2:47" ht="13.5" customHeight="1">
      <c r="B21" s="279">
        <v>5</v>
      </c>
      <c r="C21" s="304" t="s">
        <v>147</v>
      </c>
      <c r="D21" s="128" t="s">
        <v>101</v>
      </c>
      <c r="E21" s="285">
        <f>AN9</f>
        <v>19</v>
      </c>
      <c r="F21" s="206">
        <v>0</v>
      </c>
      <c r="G21" s="56" t="str">
        <f>IFERROR(F21/F24,"-")</f>
        <v>-</v>
      </c>
      <c r="H21" s="88">
        <f>IFERROR(F21/$AN$9,"-")</f>
        <v>0</v>
      </c>
      <c r="I21" s="285">
        <f>AO9</f>
        <v>59</v>
      </c>
      <c r="J21" s="206">
        <v>6</v>
      </c>
      <c r="K21" s="56">
        <f>IFERROR(J21/J24,"-")</f>
        <v>0.75</v>
      </c>
      <c r="L21" s="72">
        <f>IFERROR(J21/$AO$9,"-")</f>
        <v>0.10169491525423729</v>
      </c>
      <c r="M21" s="285">
        <f>AP9</f>
        <v>3851</v>
      </c>
      <c r="N21" s="206">
        <v>19</v>
      </c>
      <c r="O21" s="56">
        <f>IFERROR(N21/N24,"-")</f>
        <v>0.86363636363636365</v>
      </c>
      <c r="P21" s="72">
        <f>IFERROR(N21/$AP$9,"-")</f>
        <v>4.9337834328745779E-3</v>
      </c>
      <c r="Q21" s="285">
        <f>AQ9</f>
        <v>2803</v>
      </c>
      <c r="R21" s="206">
        <v>16</v>
      </c>
      <c r="S21" s="56">
        <f>IFERROR(R21/R24,"-")</f>
        <v>0.69565217391304346</v>
      </c>
      <c r="T21" s="72">
        <f>IFERROR(R21/$AQ$9,"-")</f>
        <v>5.7081698180520869E-3</v>
      </c>
      <c r="U21" s="285">
        <f>AR9</f>
        <v>2056</v>
      </c>
      <c r="V21" s="206">
        <v>13</v>
      </c>
      <c r="W21" s="56">
        <f>IFERROR(V21/V24,"-")</f>
        <v>0.56521739130434778</v>
      </c>
      <c r="X21" s="72">
        <f>IFERROR(V21/$AR$9,"-")</f>
        <v>6.3229571984435799E-3</v>
      </c>
      <c r="Y21" s="285">
        <f>AS9</f>
        <v>1146</v>
      </c>
      <c r="Z21" s="206">
        <v>5</v>
      </c>
      <c r="AA21" s="56">
        <f>IFERROR(Z21/Z24,"-")</f>
        <v>0.41666666666666669</v>
      </c>
      <c r="AB21" s="72">
        <f>IFERROR(Z21/$AS$9,"-")</f>
        <v>4.3630017452006981E-3</v>
      </c>
      <c r="AC21" s="285">
        <f>AT9</f>
        <v>557</v>
      </c>
      <c r="AD21" s="206">
        <v>1</v>
      </c>
      <c r="AE21" s="56">
        <f>IFERROR(AD21/AD24,"-")</f>
        <v>0.5</v>
      </c>
      <c r="AF21" s="72">
        <f>IFERROR(AD21/$AT$9,"-")</f>
        <v>1.7953321364452424E-3</v>
      </c>
      <c r="AG21" s="285">
        <f>AU9</f>
        <v>10491</v>
      </c>
      <c r="AH21" s="92">
        <f t="shared" si="0"/>
        <v>60</v>
      </c>
      <c r="AI21" s="56">
        <f>IFERROR(AH21/AH24,"-")</f>
        <v>0.66666666666666663</v>
      </c>
      <c r="AJ21" s="72">
        <f>IFERROR(AH21/$AU$9,"-")</f>
        <v>5.7191878753217046E-3</v>
      </c>
      <c r="AM21" s="79" t="s">
        <v>65</v>
      </c>
      <c r="AN21" s="99">
        <f>市区町村別_透析患者数!D21</f>
        <v>50</v>
      </c>
      <c r="AO21" s="99">
        <f>市区町村別_透析患者数!G21</f>
        <v>136</v>
      </c>
      <c r="AP21" s="99">
        <f>市区町村別_透析患者数!J21</f>
        <v>8606</v>
      </c>
      <c r="AQ21" s="99">
        <f>市区町村別_透析患者数!M21</f>
        <v>7124</v>
      </c>
      <c r="AR21" s="99">
        <f>市区町村別_透析患者数!P21</f>
        <v>5509</v>
      </c>
      <c r="AS21" s="99">
        <f>市区町村別_透析患者数!S21</f>
        <v>3473</v>
      </c>
      <c r="AT21" s="99">
        <f>市区町村別_透析患者数!V21</f>
        <v>1709</v>
      </c>
      <c r="AU21" s="99">
        <f>市区町村別_透析患者数!Y21</f>
        <v>26607</v>
      </c>
    </row>
    <row r="22" spans="2:47" ht="13.5" customHeight="1">
      <c r="B22" s="280"/>
      <c r="C22" s="305"/>
      <c r="D22" s="129" t="s">
        <v>102</v>
      </c>
      <c r="E22" s="286"/>
      <c r="F22" s="207">
        <v>0</v>
      </c>
      <c r="G22" s="58" t="str">
        <f>IFERROR(F22/F24,"-")</f>
        <v>-</v>
      </c>
      <c r="H22" s="72">
        <f t="shared" ref="H22:H24" si="5">IFERROR(F22/$AN$9,"-")</f>
        <v>0</v>
      </c>
      <c r="I22" s="286"/>
      <c r="J22" s="207">
        <v>7</v>
      </c>
      <c r="K22" s="58">
        <f>IFERROR(J22/J24,"-")</f>
        <v>0.875</v>
      </c>
      <c r="L22" s="76">
        <f>IFERROR(J22/$AO$9,"-")</f>
        <v>0.11864406779661017</v>
      </c>
      <c r="M22" s="286"/>
      <c r="N22" s="207">
        <v>16</v>
      </c>
      <c r="O22" s="58">
        <f>IFERROR(N22/N24,"-")</f>
        <v>0.72727272727272729</v>
      </c>
      <c r="P22" s="76">
        <f>IFERROR(N22/$AP$9,"-")</f>
        <v>4.1547649961049078E-3</v>
      </c>
      <c r="Q22" s="286"/>
      <c r="R22" s="207">
        <v>15</v>
      </c>
      <c r="S22" s="58">
        <f>IFERROR(R22/R24,"-")</f>
        <v>0.65217391304347827</v>
      </c>
      <c r="T22" s="76">
        <f>IFERROR(R22/$AQ$9,"-")</f>
        <v>5.3514092044238317E-3</v>
      </c>
      <c r="U22" s="286"/>
      <c r="V22" s="207">
        <v>14</v>
      </c>
      <c r="W22" s="58">
        <f>IFERROR(V22/V24,"-")</f>
        <v>0.60869565217391308</v>
      </c>
      <c r="X22" s="76">
        <f>IFERROR(V22/$AR$9,"-")</f>
        <v>6.8093385214007783E-3</v>
      </c>
      <c r="Y22" s="286"/>
      <c r="Z22" s="207">
        <v>6</v>
      </c>
      <c r="AA22" s="58">
        <f>IFERROR(Z22/Z24,"-")</f>
        <v>0.5</v>
      </c>
      <c r="AB22" s="76">
        <f>IFERROR(Z22/$AS$9,"-")</f>
        <v>5.235602094240838E-3</v>
      </c>
      <c r="AC22" s="286"/>
      <c r="AD22" s="207">
        <v>2</v>
      </c>
      <c r="AE22" s="58">
        <f>IFERROR(AD22/AD24,"-")</f>
        <v>1</v>
      </c>
      <c r="AF22" s="76">
        <f>IFERROR(AD22/$AT$9,"-")</f>
        <v>3.5906642728904849E-3</v>
      </c>
      <c r="AG22" s="286"/>
      <c r="AH22" s="93">
        <f t="shared" si="0"/>
        <v>60</v>
      </c>
      <c r="AI22" s="58">
        <f>IFERROR(AH22/AH24,"-")</f>
        <v>0.66666666666666663</v>
      </c>
      <c r="AJ22" s="76">
        <f>IFERROR(AH22/$AU$9,"-")</f>
        <v>5.7191878753217046E-3</v>
      </c>
      <c r="AM22" s="79" t="s">
        <v>66</v>
      </c>
      <c r="AN22" s="99">
        <f>市区町村別_透析患者数!D22</f>
        <v>30</v>
      </c>
      <c r="AO22" s="99">
        <f>市区町村別_透析患者数!G22</f>
        <v>88</v>
      </c>
      <c r="AP22" s="99">
        <f>市区町村別_透析患者数!J22</f>
        <v>7458</v>
      </c>
      <c r="AQ22" s="99">
        <f>市区町村別_透析患者数!M22</f>
        <v>6538</v>
      </c>
      <c r="AR22" s="99">
        <f>市区町村別_透析患者数!P22</f>
        <v>5061</v>
      </c>
      <c r="AS22" s="99">
        <f>市区町村別_透析患者数!S22</f>
        <v>3094</v>
      </c>
      <c r="AT22" s="99">
        <f>市区町村別_透析患者数!V22</f>
        <v>1497</v>
      </c>
      <c r="AU22" s="99">
        <f>市区町村別_透析患者数!Y22</f>
        <v>23766</v>
      </c>
    </row>
    <row r="23" spans="2:47" ht="13.5" customHeight="1">
      <c r="B23" s="280"/>
      <c r="C23" s="305"/>
      <c r="D23" s="132" t="s">
        <v>103</v>
      </c>
      <c r="E23" s="286"/>
      <c r="F23" s="211">
        <v>0</v>
      </c>
      <c r="G23" s="66" t="str">
        <f>IFERROR(F23/F24,"-")</f>
        <v>-</v>
      </c>
      <c r="H23" s="175">
        <f t="shared" si="5"/>
        <v>0</v>
      </c>
      <c r="I23" s="286"/>
      <c r="J23" s="211">
        <v>8</v>
      </c>
      <c r="K23" s="66">
        <f>IFERROR(J23/J24,"-")</f>
        <v>1</v>
      </c>
      <c r="L23" s="86">
        <f>IFERROR(J23/$AO$9,"-")</f>
        <v>0.13559322033898305</v>
      </c>
      <c r="M23" s="286"/>
      <c r="N23" s="211">
        <v>18</v>
      </c>
      <c r="O23" s="66">
        <f>IFERROR(N23/N24,"-")</f>
        <v>0.81818181818181823</v>
      </c>
      <c r="P23" s="86">
        <f>IFERROR(N23/$AP$9,"-")</f>
        <v>4.6741106206180209E-3</v>
      </c>
      <c r="Q23" s="286"/>
      <c r="R23" s="211">
        <v>22</v>
      </c>
      <c r="S23" s="66">
        <f>IFERROR(R23/R24,"-")</f>
        <v>0.95652173913043481</v>
      </c>
      <c r="T23" s="86">
        <f>IFERROR(R23/$AQ$9,"-")</f>
        <v>7.84873349982162E-3</v>
      </c>
      <c r="U23" s="286"/>
      <c r="V23" s="211">
        <v>23</v>
      </c>
      <c r="W23" s="66">
        <f>IFERROR(V23/V24,"-")</f>
        <v>1</v>
      </c>
      <c r="X23" s="86">
        <f>IFERROR(V23/$AR$9,"-")</f>
        <v>1.1186770428015564E-2</v>
      </c>
      <c r="Y23" s="286"/>
      <c r="Z23" s="211">
        <v>10</v>
      </c>
      <c r="AA23" s="66">
        <f>IFERROR(Z23/Z24,"-")</f>
        <v>0.83333333333333337</v>
      </c>
      <c r="AB23" s="86">
        <f>IFERROR(Z23/$AS$9,"-")</f>
        <v>8.7260034904013961E-3</v>
      </c>
      <c r="AC23" s="286"/>
      <c r="AD23" s="211">
        <v>2</v>
      </c>
      <c r="AE23" s="66">
        <f>IFERROR(AD23/AD24,"-")</f>
        <v>1</v>
      </c>
      <c r="AF23" s="86">
        <f>IFERROR(AD23/$AT$9,"-")</f>
        <v>3.5906642728904849E-3</v>
      </c>
      <c r="AG23" s="286"/>
      <c r="AH23" s="95">
        <f t="shared" si="0"/>
        <v>83</v>
      </c>
      <c r="AI23" s="66">
        <f>IFERROR(AH23/AH24,"-")</f>
        <v>0.92222222222222228</v>
      </c>
      <c r="AJ23" s="86">
        <f>IFERROR(AH23/$AU$9,"-")</f>
        <v>7.9115432275283573E-3</v>
      </c>
      <c r="AM23" s="79" t="s">
        <v>67</v>
      </c>
      <c r="AN23" s="99">
        <f>市区町村別_透析患者数!D23</f>
        <v>34</v>
      </c>
      <c r="AO23" s="99">
        <f>市区町村別_透析患者数!G23</f>
        <v>116</v>
      </c>
      <c r="AP23" s="99">
        <f>市区町村別_透析患者数!J23</f>
        <v>5434</v>
      </c>
      <c r="AQ23" s="99">
        <f>市区町村別_透析患者数!M23</f>
        <v>4478</v>
      </c>
      <c r="AR23" s="99">
        <f>市区町村別_透析患者数!P23</f>
        <v>3373</v>
      </c>
      <c r="AS23" s="99">
        <f>市区町村別_透析患者数!S23</f>
        <v>1980</v>
      </c>
      <c r="AT23" s="99">
        <f>市区町村別_透析患者数!V23</f>
        <v>960</v>
      </c>
      <c r="AU23" s="99">
        <f>市区町村別_透析患者数!Y23</f>
        <v>16375</v>
      </c>
    </row>
    <row r="24" spans="2:47" ht="13.5" customHeight="1">
      <c r="B24" s="281"/>
      <c r="C24" s="306"/>
      <c r="D24" s="190" t="s">
        <v>139</v>
      </c>
      <c r="E24" s="63" t="s">
        <v>93</v>
      </c>
      <c r="F24" s="217">
        <v>0</v>
      </c>
      <c r="G24" s="67" t="s">
        <v>143</v>
      </c>
      <c r="H24" s="176">
        <f t="shared" si="5"/>
        <v>0</v>
      </c>
      <c r="I24" s="63" t="s">
        <v>93</v>
      </c>
      <c r="J24" s="217">
        <v>8</v>
      </c>
      <c r="K24" s="67" t="s">
        <v>143</v>
      </c>
      <c r="L24" s="85">
        <f>IFERROR(J24/$AO$9,"-")</f>
        <v>0.13559322033898305</v>
      </c>
      <c r="M24" s="63" t="s">
        <v>93</v>
      </c>
      <c r="N24" s="217">
        <v>22</v>
      </c>
      <c r="O24" s="67" t="s">
        <v>143</v>
      </c>
      <c r="P24" s="85">
        <f>IFERROR(N24/$AP$9,"-")</f>
        <v>5.7128018696442481E-3</v>
      </c>
      <c r="Q24" s="63" t="s">
        <v>93</v>
      </c>
      <c r="R24" s="217">
        <v>23</v>
      </c>
      <c r="S24" s="67" t="s">
        <v>143</v>
      </c>
      <c r="T24" s="85">
        <f>IFERROR(R24/$AQ$9,"-")</f>
        <v>8.2054941134498752E-3</v>
      </c>
      <c r="U24" s="63" t="s">
        <v>93</v>
      </c>
      <c r="V24" s="217">
        <v>23</v>
      </c>
      <c r="W24" s="67" t="s">
        <v>143</v>
      </c>
      <c r="X24" s="85">
        <f>IFERROR(V24/$AR$9,"-")</f>
        <v>1.1186770428015564E-2</v>
      </c>
      <c r="Y24" s="63" t="s">
        <v>93</v>
      </c>
      <c r="Z24" s="217">
        <v>12</v>
      </c>
      <c r="AA24" s="67" t="s">
        <v>143</v>
      </c>
      <c r="AB24" s="85">
        <f>IFERROR(Z24/$AS$9,"-")</f>
        <v>1.0471204188481676E-2</v>
      </c>
      <c r="AC24" s="63" t="s">
        <v>93</v>
      </c>
      <c r="AD24" s="217">
        <v>2</v>
      </c>
      <c r="AE24" s="67" t="s">
        <v>143</v>
      </c>
      <c r="AF24" s="85">
        <f>IFERROR(AD24/$AT$9,"-")</f>
        <v>3.5906642728904849E-3</v>
      </c>
      <c r="AG24" s="63" t="s">
        <v>93</v>
      </c>
      <c r="AH24" s="197">
        <f t="shared" si="0"/>
        <v>90</v>
      </c>
      <c r="AI24" s="67" t="s">
        <v>143</v>
      </c>
      <c r="AJ24" s="85">
        <f>IFERROR(AH24/$AU$9,"-")</f>
        <v>8.5787818129825569E-3</v>
      </c>
      <c r="AM24" s="79" t="s">
        <v>68</v>
      </c>
      <c r="AN24" s="99">
        <f>市区町村別_透析患者数!D24</f>
        <v>39</v>
      </c>
      <c r="AO24" s="99">
        <f>市区町村別_透析患者数!G24</f>
        <v>123</v>
      </c>
      <c r="AP24" s="99">
        <f>市区町村別_透析患者数!J24</f>
        <v>9199</v>
      </c>
      <c r="AQ24" s="99">
        <f>市区町村別_透析患者数!M24</f>
        <v>7259</v>
      </c>
      <c r="AR24" s="99">
        <f>市区町村別_透析患者数!P24</f>
        <v>5032</v>
      </c>
      <c r="AS24" s="99">
        <f>市区町村別_透析患者数!S24</f>
        <v>2940</v>
      </c>
      <c r="AT24" s="99">
        <f>市区町村別_透析患者数!V24</f>
        <v>1317</v>
      </c>
      <c r="AU24" s="99">
        <f>市区町村別_透析患者数!Y24</f>
        <v>25909</v>
      </c>
    </row>
    <row r="25" spans="2:47" ht="13.5" customHeight="1">
      <c r="B25" s="279">
        <v>6</v>
      </c>
      <c r="C25" s="304" t="s">
        <v>148</v>
      </c>
      <c r="D25" s="128" t="s">
        <v>101</v>
      </c>
      <c r="E25" s="285">
        <f>AN10</f>
        <v>14</v>
      </c>
      <c r="F25" s="206">
        <v>3</v>
      </c>
      <c r="G25" s="56">
        <f>IFERROR(F25/F28,"-")</f>
        <v>1</v>
      </c>
      <c r="H25" s="88">
        <f>IFERROR(F25/$AN$10,"-")</f>
        <v>0.21428571428571427</v>
      </c>
      <c r="I25" s="285">
        <f>AO10</f>
        <v>65</v>
      </c>
      <c r="J25" s="206">
        <v>6</v>
      </c>
      <c r="K25" s="56">
        <f>IFERROR(J25/J28,"-")</f>
        <v>0.8571428571428571</v>
      </c>
      <c r="L25" s="72">
        <f>IFERROR(J25/$AO$10,"-")</f>
        <v>9.2307692307692313E-2</v>
      </c>
      <c r="M25" s="285">
        <f>AP10</f>
        <v>4539</v>
      </c>
      <c r="N25" s="206">
        <v>37</v>
      </c>
      <c r="O25" s="56">
        <f>IFERROR(N25/N28,"-")</f>
        <v>0.80434782608695654</v>
      </c>
      <c r="P25" s="72">
        <f>IFERROR(N25/$AP$10,"-")</f>
        <v>8.151575236836307E-3</v>
      </c>
      <c r="Q25" s="285">
        <f>AQ10</f>
        <v>3971</v>
      </c>
      <c r="R25" s="206">
        <v>22</v>
      </c>
      <c r="S25" s="56">
        <f>IFERROR(R25/R28,"-")</f>
        <v>0.73333333333333328</v>
      </c>
      <c r="T25" s="72">
        <f>IFERROR(R25/$AQ$10,"-")</f>
        <v>5.5401662049861496E-3</v>
      </c>
      <c r="U25" s="285">
        <f>AR10</f>
        <v>2813</v>
      </c>
      <c r="V25" s="206">
        <v>17</v>
      </c>
      <c r="W25" s="56">
        <f>IFERROR(V25/V28,"-")</f>
        <v>0.65384615384615385</v>
      </c>
      <c r="X25" s="72">
        <f>IFERROR(V25/$AR$10,"-")</f>
        <v>6.0433700675435482E-3</v>
      </c>
      <c r="Y25" s="285">
        <f>AS10</f>
        <v>1579</v>
      </c>
      <c r="Z25" s="206">
        <v>13</v>
      </c>
      <c r="AA25" s="56">
        <f>IFERROR(Z25/Z28,"-")</f>
        <v>0.8125</v>
      </c>
      <c r="AB25" s="72">
        <f>IFERROR(Z25/$AS$10,"-")</f>
        <v>8.2330588980367315E-3</v>
      </c>
      <c r="AC25" s="285">
        <f>AT10</f>
        <v>645</v>
      </c>
      <c r="AD25" s="206">
        <v>3</v>
      </c>
      <c r="AE25" s="56">
        <f>IFERROR(AD25/AD28,"-")</f>
        <v>1</v>
      </c>
      <c r="AF25" s="72">
        <f>IFERROR(AD25/$AT$10,"-")</f>
        <v>4.6511627906976744E-3</v>
      </c>
      <c r="AG25" s="285">
        <f>AU10</f>
        <v>13626</v>
      </c>
      <c r="AH25" s="92">
        <f t="shared" si="0"/>
        <v>101</v>
      </c>
      <c r="AI25" s="56">
        <f>IFERROR(AH25/AH28,"-")</f>
        <v>0.77099236641221369</v>
      </c>
      <c r="AJ25" s="72">
        <f>IFERROR(AH25/$AU$10,"-")</f>
        <v>7.4123000146778216E-3</v>
      </c>
      <c r="AM25" s="79" t="s">
        <v>69</v>
      </c>
      <c r="AN25" s="99">
        <f>市区町村別_透析患者数!D25</f>
        <v>39</v>
      </c>
      <c r="AO25" s="99">
        <f>市区町村別_透析患者数!G25</f>
        <v>85</v>
      </c>
      <c r="AP25" s="99">
        <f>市区町村別_透析患者数!J25</f>
        <v>5540</v>
      </c>
      <c r="AQ25" s="99">
        <f>市区町村別_透析患者数!M25</f>
        <v>4887</v>
      </c>
      <c r="AR25" s="99">
        <f>市区町村別_透析患者数!P25</f>
        <v>3582</v>
      </c>
      <c r="AS25" s="99">
        <f>市区町村別_透析患者数!S25</f>
        <v>1962</v>
      </c>
      <c r="AT25" s="99">
        <f>市区町村別_透析患者数!V25</f>
        <v>737</v>
      </c>
      <c r="AU25" s="99">
        <f>市区町村別_透析患者数!Y25</f>
        <v>16832</v>
      </c>
    </row>
    <row r="26" spans="2:47" ht="13.5" customHeight="1">
      <c r="B26" s="280"/>
      <c r="C26" s="305"/>
      <c r="D26" s="129" t="s">
        <v>102</v>
      </c>
      <c r="E26" s="286"/>
      <c r="F26" s="207">
        <v>3</v>
      </c>
      <c r="G26" s="58">
        <f>IFERROR(F26/F28,"-")</f>
        <v>1</v>
      </c>
      <c r="H26" s="72">
        <f t="shared" ref="H26:H28" si="6">IFERROR(F26/$AN$10,"-")</f>
        <v>0.21428571428571427</v>
      </c>
      <c r="I26" s="286"/>
      <c r="J26" s="207">
        <v>1</v>
      </c>
      <c r="K26" s="58">
        <f>IFERROR(J26/J28,"-")</f>
        <v>0.14285714285714285</v>
      </c>
      <c r="L26" s="76">
        <f>IFERROR(J26/$AO$10,"-")</f>
        <v>1.5384615384615385E-2</v>
      </c>
      <c r="M26" s="286"/>
      <c r="N26" s="207">
        <v>28</v>
      </c>
      <c r="O26" s="58">
        <f>IFERROR(N26/N28,"-")</f>
        <v>0.60869565217391308</v>
      </c>
      <c r="P26" s="76">
        <f>IFERROR(N26/$AP$10,"-")</f>
        <v>6.1687596386869352E-3</v>
      </c>
      <c r="Q26" s="286"/>
      <c r="R26" s="207">
        <v>19</v>
      </c>
      <c r="S26" s="58">
        <f>IFERROR(R26/R28,"-")</f>
        <v>0.6333333333333333</v>
      </c>
      <c r="T26" s="76">
        <f>IFERROR(R26/$AQ$10,"-")</f>
        <v>4.7846889952153108E-3</v>
      </c>
      <c r="U26" s="286"/>
      <c r="V26" s="207">
        <v>16</v>
      </c>
      <c r="W26" s="58">
        <f>IFERROR(V26/V28,"-")</f>
        <v>0.61538461538461542</v>
      </c>
      <c r="X26" s="76">
        <f>IFERROR(V26/$AR$10,"-")</f>
        <v>5.6878777106292213E-3</v>
      </c>
      <c r="Y26" s="286"/>
      <c r="Z26" s="207">
        <v>7</v>
      </c>
      <c r="AA26" s="58">
        <f>IFERROR(Z26/Z28,"-")</f>
        <v>0.4375</v>
      </c>
      <c r="AB26" s="76">
        <f>IFERROR(Z26/$AS$10,"-")</f>
        <v>4.4331855604813177E-3</v>
      </c>
      <c r="AC26" s="286"/>
      <c r="AD26" s="207">
        <v>0</v>
      </c>
      <c r="AE26" s="58">
        <f>IFERROR(AD26/AD28,"-")</f>
        <v>0</v>
      </c>
      <c r="AF26" s="76">
        <f>IFERROR(AD26/$AT$10,"-")</f>
        <v>0</v>
      </c>
      <c r="AG26" s="286"/>
      <c r="AH26" s="93">
        <f t="shared" si="0"/>
        <v>74</v>
      </c>
      <c r="AI26" s="58">
        <f>IFERROR(AH26/AH28,"-")</f>
        <v>0.56488549618320616</v>
      </c>
      <c r="AJ26" s="76">
        <f>IFERROR(AH26/$AU$10,"-")</f>
        <v>5.4307940701599881E-3</v>
      </c>
      <c r="AM26" s="79" t="s">
        <v>70</v>
      </c>
      <c r="AN26" s="99">
        <f>市区町村別_透析患者数!D26</f>
        <v>41</v>
      </c>
      <c r="AO26" s="99">
        <f>市区町村別_透析患者数!G26</f>
        <v>94</v>
      </c>
      <c r="AP26" s="99">
        <f>市区町村別_透析患者数!J26</f>
        <v>8395</v>
      </c>
      <c r="AQ26" s="99">
        <f>市区町村別_透析患者数!M26</f>
        <v>6349</v>
      </c>
      <c r="AR26" s="99">
        <f>市区町村別_透析患者数!P26</f>
        <v>4350</v>
      </c>
      <c r="AS26" s="99">
        <f>市区町村別_透析患者数!S26</f>
        <v>2344</v>
      </c>
      <c r="AT26" s="99">
        <f>市区町村別_透析患者数!V26</f>
        <v>1084</v>
      </c>
      <c r="AU26" s="99">
        <f>市区町村別_透析患者数!Y26</f>
        <v>22657</v>
      </c>
    </row>
    <row r="27" spans="2:47" ht="13.5" customHeight="1">
      <c r="B27" s="280"/>
      <c r="C27" s="305"/>
      <c r="D27" s="132" t="s">
        <v>103</v>
      </c>
      <c r="E27" s="286"/>
      <c r="F27" s="211">
        <v>3</v>
      </c>
      <c r="G27" s="66">
        <f>IFERROR(F27/F28,"-")</f>
        <v>1</v>
      </c>
      <c r="H27" s="176">
        <f t="shared" si="6"/>
        <v>0.21428571428571427</v>
      </c>
      <c r="I27" s="286"/>
      <c r="J27" s="211">
        <v>4</v>
      </c>
      <c r="K27" s="66">
        <f>IFERROR(J27/J28,"-")</f>
        <v>0.5714285714285714</v>
      </c>
      <c r="L27" s="86">
        <f>IFERROR(J27/$AO$10,"-")</f>
        <v>6.1538461538461542E-2</v>
      </c>
      <c r="M27" s="286"/>
      <c r="N27" s="211">
        <v>45</v>
      </c>
      <c r="O27" s="66">
        <f>IFERROR(N27/N28,"-")</f>
        <v>0.97826086956521741</v>
      </c>
      <c r="P27" s="86">
        <f>IFERROR(N27/$AP$10,"-")</f>
        <v>9.9140779907468599E-3</v>
      </c>
      <c r="Q27" s="286"/>
      <c r="R27" s="211">
        <v>25</v>
      </c>
      <c r="S27" s="66">
        <f>IFERROR(R27/R28,"-")</f>
        <v>0.83333333333333337</v>
      </c>
      <c r="T27" s="86">
        <f>IFERROR(R27/$AQ$10,"-")</f>
        <v>6.2956434147569884E-3</v>
      </c>
      <c r="U27" s="286"/>
      <c r="V27" s="211">
        <v>23</v>
      </c>
      <c r="W27" s="66">
        <f>IFERROR(V27/V28,"-")</f>
        <v>0.88461538461538458</v>
      </c>
      <c r="X27" s="86">
        <f>IFERROR(V27/$AR$10,"-")</f>
        <v>8.1763242090295059E-3</v>
      </c>
      <c r="Y27" s="286"/>
      <c r="Z27" s="211">
        <v>13</v>
      </c>
      <c r="AA27" s="66">
        <f>IFERROR(Z27/Z28,"-")</f>
        <v>0.8125</v>
      </c>
      <c r="AB27" s="86">
        <f>IFERROR(Z27/$AS$10,"-")</f>
        <v>8.2330588980367315E-3</v>
      </c>
      <c r="AC27" s="286"/>
      <c r="AD27" s="211">
        <v>2</v>
      </c>
      <c r="AE27" s="66">
        <f>IFERROR(AD27/AD28,"-")</f>
        <v>0.66666666666666663</v>
      </c>
      <c r="AF27" s="86">
        <f>IFERROR(AD27/$AT$10,"-")</f>
        <v>3.1007751937984496E-3</v>
      </c>
      <c r="AG27" s="286"/>
      <c r="AH27" s="95">
        <f t="shared" si="0"/>
        <v>115</v>
      </c>
      <c r="AI27" s="66">
        <f>IFERROR(AH27/AH28,"-")</f>
        <v>0.87786259541984735</v>
      </c>
      <c r="AJ27" s="86">
        <f>IFERROR(AH27/$AU$10,"-")</f>
        <v>8.4397475414648461E-3</v>
      </c>
      <c r="AM27" s="79" t="s">
        <v>71</v>
      </c>
      <c r="AN27" s="99">
        <f>市区町村別_透析患者数!D27</f>
        <v>60</v>
      </c>
      <c r="AO27" s="99">
        <f>市区町村別_透析患者数!G27</f>
        <v>173</v>
      </c>
      <c r="AP27" s="99">
        <f>市区町村別_透析患者数!J27</f>
        <v>10958</v>
      </c>
      <c r="AQ27" s="99">
        <f>市区町村別_透析患者数!M27</f>
        <v>10160</v>
      </c>
      <c r="AR27" s="99">
        <f>市区町村別_透析患者数!P27</f>
        <v>7648</v>
      </c>
      <c r="AS27" s="99">
        <f>市区町村別_透析患者数!S27</f>
        <v>3969</v>
      </c>
      <c r="AT27" s="99">
        <f>市区町村別_透析患者数!V27</f>
        <v>1502</v>
      </c>
      <c r="AU27" s="99">
        <f>市区町村別_透析患者数!Y27</f>
        <v>34470</v>
      </c>
    </row>
    <row r="28" spans="2:47" ht="13.5" customHeight="1">
      <c r="B28" s="281"/>
      <c r="C28" s="306"/>
      <c r="D28" s="190" t="s">
        <v>139</v>
      </c>
      <c r="E28" s="63" t="s">
        <v>93</v>
      </c>
      <c r="F28" s="217">
        <v>3</v>
      </c>
      <c r="G28" s="67" t="s">
        <v>143</v>
      </c>
      <c r="H28" s="177">
        <f t="shared" si="6"/>
        <v>0.21428571428571427</v>
      </c>
      <c r="I28" s="63" t="s">
        <v>93</v>
      </c>
      <c r="J28" s="217">
        <v>7</v>
      </c>
      <c r="K28" s="67" t="s">
        <v>143</v>
      </c>
      <c r="L28" s="85">
        <f>IFERROR(J28/$AO$10,"-")</f>
        <v>0.1076923076923077</v>
      </c>
      <c r="M28" s="63" t="s">
        <v>93</v>
      </c>
      <c r="N28" s="217">
        <v>46</v>
      </c>
      <c r="O28" s="67" t="s">
        <v>143</v>
      </c>
      <c r="P28" s="85">
        <f>IFERROR(N28/$AP$10,"-")</f>
        <v>1.013439083498568E-2</v>
      </c>
      <c r="Q28" s="63" t="s">
        <v>93</v>
      </c>
      <c r="R28" s="217">
        <v>30</v>
      </c>
      <c r="S28" s="67" t="s">
        <v>143</v>
      </c>
      <c r="T28" s="85">
        <f>IFERROR(R28/$AQ$10,"-")</f>
        <v>7.554772097708386E-3</v>
      </c>
      <c r="U28" s="63" t="s">
        <v>93</v>
      </c>
      <c r="V28" s="217">
        <v>26</v>
      </c>
      <c r="W28" s="67" t="s">
        <v>143</v>
      </c>
      <c r="X28" s="85">
        <f>IFERROR(V28/$AR$10,"-")</f>
        <v>9.2428012797724848E-3</v>
      </c>
      <c r="Y28" s="63" t="s">
        <v>93</v>
      </c>
      <c r="Z28" s="217">
        <v>16</v>
      </c>
      <c r="AA28" s="67" t="s">
        <v>143</v>
      </c>
      <c r="AB28" s="85">
        <f>IFERROR(Z28/$AS$10,"-")</f>
        <v>1.013299556681444E-2</v>
      </c>
      <c r="AC28" s="63" t="s">
        <v>93</v>
      </c>
      <c r="AD28" s="217">
        <v>3</v>
      </c>
      <c r="AE28" s="67" t="s">
        <v>143</v>
      </c>
      <c r="AF28" s="85">
        <f>IFERROR(AD28/$AT$10,"-")</f>
        <v>4.6511627906976744E-3</v>
      </c>
      <c r="AG28" s="63" t="s">
        <v>93</v>
      </c>
      <c r="AH28" s="197">
        <f t="shared" si="0"/>
        <v>131</v>
      </c>
      <c r="AI28" s="67" t="s">
        <v>143</v>
      </c>
      <c r="AJ28" s="85">
        <f>IFERROR(AH28/$AU$10,"-")</f>
        <v>9.6139732863643034E-3</v>
      </c>
      <c r="AM28" s="79" t="s">
        <v>72</v>
      </c>
      <c r="AN28" s="99">
        <f>市区町村別_透析患者数!D28</f>
        <v>28</v>
      </c>
      <c r="AO28" s="99">
        <f>市区町村別_透析患者数!G28</f>
        <v>75</v>
      </c>
      <c r="AP28" s="99">
        <f>市区町村別_透析患者数!J28</f>
        <v>5766</v>
      </c>
      <c r="AQ28" s="99">
        <f>市区町村別_透析患者数!M28</f>
        <v>4297</v>
      </c>
      <c r="AR28" s="99">
        <f>市区町村別_透析患者数!P28</f>
        <v>3169</v>
      </c>
      <c r="AS28" s="99">
        <f>市区町村別_透析患者数!S28</f>
        <v>1886</v>
      </c>
      <c r="AT28" s="99">
        <f>市区町村別_透析患者数!V28</f>
        <v>870</v>
      </c>
      <c r="AU28" s="99">
        <f>市区町村別_透析患者数!Y28</f>
        <v>16091</v>
      </c>
    </row>
    <row r="29" spans="2:47" ht="13.5" customHeight="1">
      <c r="B29" s="279">
        <v>7</v>
      </c>
      <c r="C29" s="304" t="s">
        <v>149</v>
      </c>
      <c r="D29" s="128" t="s">
        <v>101</v>
      </c>
      <c r="E29" s="285">
        <f>AN11</f>
        <v>28</v>
      </c>
      <c r="F29" s="206">
        <v>0</v>
      </c>
      <c r="G29" s="56">
        <f>IFERROR(F29/F32,"-")</f>
        <v>0</v>
      </c>
      <c r="H29" s="88">
        <f>IFERROR(F29/$AN$11,"-")</f>
        <v>0</v>
      </c>
      <c r="I29" s="285">
        <f>AO11</f>
        <v>76</v>
      </c>
      <c r="J29" s="206">
        <v>12</v>
      </c>
      <c r="K29" s="56">
        <f>IFERROR(J29/J32,"-")</f>
        <v>0.92307692307692313</v>
      </c>
      <c r="L29" s="72">
        <f>IFERROR(J29/$AO$11,"-")</f>
        <v>0.15789473684210525</v>
      </c>
      <c r="M29" s="285">
        <f>AP11</f>
        <v>4283</v>
      </c>
      <c r="N29" s="206">
        <v>39</v>
      </c>
      <c r="O29" s="56">
        <f>IFERROR(N29/N32,"-")</f>
        <v>0.79591836734693877</v>
      </c>
      <c r="P29" s="72">
        <f>IFERROR(N29/$AP$11,"-")</f>
        <v>9.1057669857576469E-3</v>
      </c>
      <c r="Q29" s="285">
        <f>AQ11</f>
        <v>3538</v>
      </c>
      <c r="R29" s="206">
        <v>38</v>
      </c>
      <c r="S29" s="56">
        <f>IFERROR(R29/R32,"-")</f>
        <v>0.82608695652173914</v>
      </c>
      <c r="T29" s="72">
        <f>IFERROR(R29/$AQ$11,"-")</f>
        <v>1.0740531373657434E-2</v>
      </c>
      <c r="U29" s="285">
        <f>AR11</f>
        <v>2498</v>
      </c>
      <c r="V29" s="206">
        <v>22</v>
      </c>
      <c r="W29" s="56">
        <f>IFERROR(V29/V32,"-")</f>
        <v>0.88</v>
      </c>
      <c r="X29" s="72">
        <f>IFERROR(V29/$AR$11,"-")</f>
        <v>8.8070456365092076E-3</v>
      </c>
      <c r="Y29" s="285">
        <f>AS11</f>
        <v>1299</v>
      </c>
      <c r="Z29" s="206">
        <v>4</v>
      </c>
      <c r="AA29" s="56">
        <f>IFERROR(Z29/Z32,"-")</f>
        <v>0.44444444444444442</v>
      </c>
      <c r="AB29" s="72">
        <f>IFERROR(Z29/$AS$11,"-")</f>
        <v>3.0792917628945341E-3</v>
      </c>
      <c r="AC29" s="285">
        <f>AT11</f>
        <v>572</v>
      </c>
      <c r="AD29" s="206">
        <v>0</v>
      </c>
      <c r="AE29" s="56">
        <f>IFERROR(AD29/AD32,"-")</f>
        <v>0</v>
      </c>
      <c r="AF29" s="72">
        <f>IFERROR(AD29/$AT$11,"-")</f>
        <v>0</v>
      </c>
      <c r="AG29" s="285">
        <f>AU11</f>
        <v>12294</v>
      </c>
      <c r="AH29" s="92">
        <f t="shared" si="0"/>
        <v>115</v>
      </c>
      <c r="AI29" s="56">
        <f>IFERROR(AH29/AH32,"-")</f>
        <v>0.7931034482758621</v>
      </c>
      <c r="AJ29" s="72">
        <f>IFERROR(AH29/$AU$11,"-")</f>
        <v>9.3541564991052543E-3</v>
      </c>
      <c r="AM29" s="79" t="s">
        <v>73</v>
      </c>
      <c r="AN29" s="99">
        <f>市区町村別_透析患者数!D29</f>
        <v>16</v>
      </c>
      <c r="AO29" s="99">
        <f>市区町村別_透析患者数!G29</f>
        <v>24</v>
      </c>
      <c r="AP29" s="99">
        <f>市区町村別_透析患者数!J29</f>
        <v>3747</v>
      </c>
      <c r="AQ29" s="99">
        <f>市区町村別_透析患者数!M29</f>
        <v>3030</v>
      </c>
      <c r="AR29" s="99">
        <f>市区町村別_透析患者数!P29</f>
        <v>2186</v>
      </c>
      <c r="AS29" s="99">
        <f>市区町村別_透析患者数!S29</f>
        <v>1352</v>
      </c>
      <c r="AT29" s="99">
        <f>市区町村別_透析患者数!V29</f>
        <v>746</v>
      </c>
      <c r="AU29" s="99">
        <f>市区町村別_透析患者数!Y29</f>
        <v>11101</v>
      </c>
    </row>
    <row r="30" spans="2:47" ht="13.5" customHeight="1">
      <c r="B30" s="280"/>
      <c r="C30" s="305"/>
      <c r="D30" s="129" t="s">
        <v>102</v>
      </c>
      <c r="E30" s="286"/>
      <c r="F30" s="207">
        <v>1</v>
      </c>
      <c r="G30" s="58">
        <f>IFERROR(F30/F32,"-")</f>
        <v>0.5</v>
      </c>
      <c r="H30" s="72">
        <f t="shared" ref="H30:H32" si="7">IFERROR(F30/$AN$11,"-")</f>
        <v>3.5714285714285712E-2</v>
      </c>
      <c r="I30" s="286"/>
      <c r="J30" s="207">
        <v>9</v>
      </c>
      <c r="K30" s="58">
        <f>IFERROR(J30/J32,"-")</f>
        <v>0.69230769230769229</v>
      </c>
      <c r="L30" s="76">
        <f>IFERROR(J30/$AO$11,"-")</f>
        <v>0.11842105263157894</v>
      </c>
      <c r="M30" s="286"/>
      <c r="N30" s="207">
        <v>37</v>
      </c>
      <c r="O30" s="58">
        <f>IFERROR(N30/N32,"-")</f>
        <v>0.75510204081632648</v>
      </c>
      <c r="P30" s="76">
        <f>IFERROR(N30/$AP$11,"-")</f>
        <v>8.6388045762316127E-3</v>
      </c>
      <c r="Q30" s="286"/>
      <c r="R30" s="207">
        <v>40</v>
      </c>
      <c r="S30" s="58">
        <f>IFERROR(R30/R32,"-")</f>
        <v>0.86956521739130432</v>
      </c>
      <c r="T30" s="76">
        <f>IFERROR(R30/$AQ$11,"-")</f>
        <v>1.1305822498586773E-2</v>
      </c>
      <c r="U30" s="286"/>
      <c r="V30" s="207">
        <v>23</v>
      </c>
      <c r="W30" s="58">
        <f>IFERROR(V30/V32,"-")</f>
        <v>0.92</v>
      </c>
      <c r="X30" s="76">
        <f>IFERROR(V30/$AR$11,"-")</f>
        <v>9.207365892714172E-3</v>
      </c>
      <c r="Y30" s="286"/>
      <c r="Z30" s="207">
        <v>8</v>
      </c>
      <c r="AA30" s="58">
        <f>IFERROR(Z30/Z32,"-")</f>
        <v>0.88888888888888884</v>
      </c>
      <c r="AB30" s="76">
        <f>IFERROR(Z30/$AS$11,"-")</f>
        <v>6.1585835257890681E-3</v>
      </c>
      <c r="AC30" s="286"/>
      <c r="AD30" s="207">
        <v>1</v>
      </c>
      <c r="AE30" s="58">
        <f>IFERROR(AD30/AD32,"-")</f>
        <v>1</v>
      </c>
      <c r="AF30" s="76">
        <f>IFERROR(AD30/$AT$11,"-")</f>
        <v>1.7482517482517483E-3</v>
      </c>
      <c r="AG30" s="286"/>
      <c r="AH30" s="93">
        <f t="shared" si="0"/>
        <v>119</v>
      </c>
      <c r="AI30" s="58">
        <f>IFERROR(AH30/AH32,"-")</f>
        <v>0.82068965517241377</v>
      </c>
      <c r="AJ30" s="76">
        <f>IFERROR(AH30/$AU$11,"-")</f>
        <v>9.6795184642915252E-3</v>
      </c>
      <c r="AM30" s="79" t="s">
        <v>29</v>
      </c>
      <c r="AN30" s="99">
        <f>市区町村別_透析患者数!D30</f>
        <v>291</v>
      </c>
      <c r="AO30" s="99">
        <f>市区町村別_透析患者数!G30</f>
        <v>727</v>
      </c>
      <c r="AP30" s="99">
        <f>市区町村別_透析患者数!J30</f>
        <v>55089</v>
      </c>
      <c r="AQ30" s="99">
        <f>市区町村別_透析患者数!M30</f>
        <v>45272</v>
      </c>
      <c r="AR30" s="99">
        <f>市区町村別_透析患者数!P30</f>
        <v>29135</v>
      </c>
      <c r="AS30" s="99">
        <f>市区町村別_透析患者数!S30</f>
        <v>15010</v>
      </c>
      <c r="AT30" s="99">
        <f>市区町村別_透析患者数!V30</f>
        <v>6792</v>
      </c>
      <c r="AU30" s="99">
        <f>市区町村別_透析患者数!Y30</f>
        <v>152316</v>
      </c>
    </row>
    <row r="31" spans="2:47" ht="13.5" customHeight="1">
      <c r="B31" s="280"/>
      <c r="C31" s="305"/>
      <c r="D31" s="132" t="s">
        <v>103</v>
      </c>
      <c r="E31" s="286"/>
      <c r="F31" s="211">
        <v>2</v>
      </c>
      <c r="G31" s="66">
        <f>IFERROR(F31/F32,"-")</f>
        <v>1</v>
      </c>
      <c r="H31" s="175">
        <f t="shared" si="7"/>
        <v>7.1428571428571425E-2</v>
      </c>
      <c r="I31" s="286"/>
      <c r="J31" s="211">
        <v>12</v>
      </c>
      <c r="K31" s="66">
        <f>IFERROR(J31/J32,"-")</f>
        <v>0.92307692307692313</v>
      </c>
      <c r="L31" s="86">
        <f>IFERROR(J31/$AO$11,"-")</f>
        <v>0.15789473684210525</v>
      </c>
      <c r="M31" s="286"/>
      <c r="N31" s="211">
        <v>45</v>
      </c>
      <c r="O31" s="66">
        <f>IFERROR(N31/N32,"-")</f>
        <v>0.91836734693877553</v>
      </c>
      <c r="P31" s="86">
        <f>IFERROR(N31/$AP$11,"-")</f>
        <v>1.0506654214335746E-2</v>
      </c>
      <c r="Q31" s="286"/>
      <c r="R31" s="211">
        <v>45</v>
      </c>
      <c r="S31" s="66">
        <f>IFERROR(R31/R32,"-")</f>
        <v>0.97826086956521741</v>
      </c>
      <c r="T31" s="86">
        <f>IFERROR(R31/$AQ$11,"-")</f>
        <v>1.2719050310910118E-2</v>
      </c>
      <c r="U31" s="286"/>
      <c r="V31" s="211">
        <v>25</v>
      </c>
      <c r="W31" s="66">
        <f>IFERROR(V31/V32,"-")</f>
        <v>1</v>
      </c>
      <c r="X31" s="86">
        <f>IFERROR(V31/$AR$11,"-")</f>
        <v>1.0008006405124099E-2</v>
      </c>
      <c r="Y31" s="286"/>
      <c r="Z31" s="211">
        <v>9</v>
      </c>
      <c r="AA31" s="66">
        <f>IFERROR(Z31/Z32,"-")</f>
        <v>1</v>
      </c>
      <c r="AB31" s="86">
        <f>IFERROR(Z31/$AS$11,"-")</f>
        <v>6.9284064665127024E-3</v>
      </c>
      <c r="AC31" s="286"/>
      <c r="AD31" s="211">
        <v>1</v>
      </c>
      <c r="AE31" s="66">
        <f>IFERROR(AD31/AD32,"-")</f>
        <v>1</v>
      </c>
      <c r="AF31" s="86">
        <f>IFERROR(AD31/$AT$11,"-")</f>
        <v>1.7482517482517483E-3</v>
      </c>
      <c r="AG31" s="286"/>
      <c r="AH31" s="95">
        <f t="shared" si="0"/>
        <v>139</v>
      </c>
      <c r="AI31" s="66">
        <f>IFERROR(AH31/AH32,"-")</f>
        <v>0.95862068965517244</v>
      </c>
      <c r="AJ31" s="86">
        <f>IFERROR(AH31/$AU$11,"-")</f>
        <v>1.1306328290222873E-2</v>
      </c>
      <c r="AM31" s="79" t="s">
        <v>30</v>
      </c>
      <c r="AN31" s="99">
        <f>市区町村別_透析患者数!D31</f>
        <v>56</v>
      </c>
      <c r="AO31" s="99">
        <f>市区町村別_透析患者数!G31</f>
        <v>145</v>
      </c>
      <c r="AP31" s="99">
        <f>市区町村別_透析患者数!J31</f>
        <v>8818</v>
      </c>
      <c r="AQ31" s="99">
        <f>市区町村別_透析患者数!M31</f>
        <v>7171</v>
      </c>
      <c r="AR31" s="99">
        <f>市区町村別_透析患者数!P31</f>
        <v>4957</v>
      </c>
      <c r="AS31" s="99">
        <f>市区町村別_透析患者数!S31</f>
        <v>3014</v>
      </c>
      <c r="AT31" s="99">
        <f>市区町村別_透析患者数!V31</f>
        <v>1489</v>
      </c>
      <c r="AU31" s="99">
        <f>市区町村別_透析患者数!Y31</f>
        <v>25650</v>
      </c>
    </row>
    <row r="32" spans="2:47" ht="13.5" customHeight="1">
      <c r="B32" s="281"/>
      <c r="C32" s="306"/>
      <c r="D32" s="190" t="s">
        <v>139</v>
      </c>
      <c r="E32" s="63" t="s">
        <v>93</v>
      </c>
      <c r="F32" s="217">
        <v>2</v>
      </c>
      <c r="G32" s="67" t="s">
        <v>143</v>
      </c>
      <c r="H32" s="177">
        <f t="shared" si="7"/>
        <v>7.1428571428571425E-2</v>
      </c>
      <c r="I32" s="63" t="s">
        <v>93</v>
      </c>
      <c r="J32" s="217">
        <v>13</v>
      </c>
      <c r="K32" s="67" t="s">
        <v>143</v>
      </c>
      <c r="L32" s="85">
        <f>IFERROR(J32/$AO$11,"-")</f>
        <v>0.17105263157894737</v>
      </c>
      <c r="M32" s="63" t="s">
        <v>93</v>
      </c>
      <c r="N32" s="217">
        <v>49</v>
      </c>
      <c r="O32" s="67" t="s">
        <v>143</v>
      </c>
      <c r="P32" s="85">
        <f>IFERROR(N32/$AP$11,"-")</f>
        <v>1.1440579033387813E-2</v>
      </c>
      <c r="Q32" s="63" t="s">
        <v>93</v>
      </c>
      <c r="R32" s="217">
        <v>46</v>
      </c>
      <c r="S32" s="67" t="s">
        <v>143</v>
      </c>
      <c r="T32" s="85">
        <f>IFERROR(R32/$AQ$11,"-")</f>
        <v>1.3001695873374788E-2</v>
      </c>
      <c r="U32" s="63" t="s">
        <v>93</v>
      </c>
      <c r="V32" s="217">
        <v>25</v>
      </c>
      <c r="W32" s="67" t="s">
        <v>143</v>
      </c>
      <c r="X32" s="85">
        <f>IFERROR(V32/$AR$11,"-")</f>
        <v>1.0008006405124099E-2</v>
      </c>
      <c r="Y32" s="63" t="s">
        <v>93</v>
      </c>
      <c r="Z32" s="217">
        <v>9</v>
      </c>
      <c r="AA32" s="67" t="s">
        <v>143</v>
      </c>
      <c r="AB32" s="85">
        <f>IFERROR(Z32/$AS$11,"-")</f>
        <v>6.9284064665127024E-3</v>
      </c>
      <c r="AC32" s="63" t="s">
        <v>93</v>
      </c>
      <c r="AD32" s="217">
        <v>1</v>
      </c>
      <c r="AE32" s="67" t="s">
        <v>143</v>
      </c>
      <c r="AF32" s="85">
        <f>IFERROR(AD32/$AT$11,"-")</f>
        <v>1.7482517482517483E-3</v>
      </c>
      <c r="AG32" s="63" t="s">
        <v>93</v>
      </c>
      <c r="AH32" s="197">
        <f t="shared" si="0"/>
        <v>145</v>
      </c>
      <c r="AI32" s="67" t="s">
        <v>143</v>
      </c>
      <c r="AJ32" s="85">
        <f>IFERROR(AH32/$AU$11,"-")</f>
        <v>1.1794371238002277E-2</v>
      </c>
      <c r="AM32" s="79" t="s">
        <v>31</v>
      </c>
      <c r="AN32" s="99">
        <f>市区町村別_透析患者数!D32</f>
        <v>35</v>
      </c>
      <c r="AO32" s="99">
        <f>市区町村別_透析患者数!G32</f>
        <v>130</v>
      </c>
      <c r="AP32" s="99">
        <f>市区町村別_透析患者数!J32</f>
        <v>7955</v>
      </c>
      <c r="AQ32" s="99">
        <f>市区町村別_透析患者数!M32</f>
        <v>6725</v>
      </c>
      <c r="AR32" s="99">
        <f>市区町村別_透析患者数!P32</f>
        <v>4100</v>
      </c>
      <c r="AS32" s="99">
        <f>市区町村別_透析患者数!S32</f>
        <v>1986</v>
      </c>
      <c r="AT32" s="99">
        <f>市区町村別_透析患者数!V32</f>
        <v>880</v>
      </c>
      <c r="AU32" s="99">
        <f>市区町村別_透析患者数!Y32</f>
        <v>21811</v>
      </c>
    </row>
    <row r="33" spans="2:47" ht="13.5" customHeight="1">
      <c r="B33" s="279">
        <v>8</v>
      </c>
      <c r="C33" s="304" t="s">
        <v>56</v>
      </c>
      <c r="D33" s="128" t="s">
        <v>101</v>
      </c>
      <c r="E33" s="285">
        <f>AN12</f>
        <v>16</v>
      </c>
      <c r="F33" s="206">
        <v>3</v>
      </c>
      <c r="G33" s="56">
        <f>IFERROR(F33/F36,"-")</f>
        <v>0.6</v>
      </c>
      <c r="H33" s="72">
        <f>IFERROR(F33/$AN$12,"-")</f>
        <v>0.1875</v>
      </c>
      <c r="I33" s="285">
        <f>AO12</f>
        <v>43</v>
      </c>
      <c r="J33" s="206">
        <v>0</v>
      </c>
      <c r="K33" s="56">
        <f>IFERROR(J33/J36,"-")</f>
        <v>0</v>
      </c>
      <c r="L33" s="72">
        <f>IFERROR(J33/$AO$12,"-")</f>
        <v>0</v>
      </c>
      <c r="M33" s="285">
        <f>AP12</f>
        <v>3536</v>
      </c>
      <c r="N33" s="206">
        <v>23</v>
      </c>
      <c r="O33" s="56">
        <f>IFERROR(N33/N36,"-")</f>
        <v>0.71875</v>
      </c>
      <c r="P33" s="72">
        <f>IFERROR(N33/$AP$12,"-")</f>
        <v>6.5045248868778284E-3</v>
      </c>
      <c r="Q33" s="285">
        <f>AQ12</f>
        <v>2769</v>
      </c>
      <c r="R33" s="206">
        <v>14</v>
      </c>
      <c r="S33" s="56">
        <f>IFERROR(R33/R36,"-")</f>
        <v>0.7</v>
      </c>
      <c r="T33" s="72">
        <f>IFERROR(R33/$AQ$12,"-")</f>
        <v>5.055976886962802E-3</v>
      </c>
      <c r="U33" s="285">
        <f>AR12</f>
        <v>2111</v>
      </c>
      <c r="V33" s="206">
        <v>8</v>
      </c>
      <c r="W33" s="56">
        <f>IFERROR(V33/V36,"-")</f>
        <v>0.47058823529411764</v>
      </c>
      <c r="X33" s="72">
        <f>IFERROR(V33/$AR$12,"-")</f>
        <v>3.7896731406916154E-3</v>
      </c>
      <c r="Y33" s="285">
        <f>AS12</f>
        <v>1387</v>
      </c>
      <c r="Z33" s="206">
        <v>6</v>
      </c>
      <c r="AA33" s="56">
        <f>IFERROR(Z33/Z36,"-")</f>
        <v>0.6</v>
      </c>
      <c r="AB33" s="72">
        <f>IFERROR(Z33/$AS$12,"-")</f>
        <v>4.3258832011535686E-3</v>
      </c>
      <c r="AC33" s="285">
        <f>AT12</f>
        <v>695</v>
      </c>
      <c r="AD33" s="206">
        <v>0</v>
      </c>
      <c r="AE33" s="56" t="str">
        <f>IFERROR(AD33/AD36,"-")</f>
        <v>-</v>
      </c>
      <c r="AF33" s="72">
        <f>IFERROR(AD33/$AT$12,"-")</f>
        <v>0</v>
      </c>
      <c r="AG33" s="285">
        <f>AU12</f>
        <v>10557</v>
      </c>
      <c r="AH33" s="92">
        <f t="shared" si="0"/>
        <v>54</v>
      </c>
      <c r="AI33" s="56">
        <f>IFERROR(AH33/AH36,"-")</f>
        <v>0.62790697674418605</v>
      </c>
      <c r="AJ33" s="72">
        <f>IFERROR(AH33/$AU$12,"-")</f>
        <v>5.1150895140664966E-3</v>
      </c>
      <c r="AM33" s="79" t="s">
        <v>32</v>
      </c>
      <c r="AN33" s="99">
        <f>市区町村別_透析患者数!D33</f>
        <v>36</v>
      </c>
      <c r="AO33" s="99">
        <f>市区町村別_透析患者数!G33</f>
        <v>85</v>
      </c>
      <c r="AP33" s="99">
        <f>市区町村別_透析患者数!J33</f>
        <v>6242</v>
      </c>
      <c r="AQ33" s="99">
        <f>市区町村別_透析患者数!M33</f>
        <v>5288</v>
      </c>
      <c r="AR33" s="99">
        <f>市区町村別_透析患者数!P33</f>
        <v>3549</v>
      </c>
      <c r="AS33" s="99">
        <f>市区町村別_透析患者数!S33</f>
        <v>1846</v>
      </c>
      <c r="AT33" s="99">
        <f>市区町村別_透析患者数!V33</f>
        <v>835</v>
      </c>
      <c r="AU33" s="99">
        <f>市区町村別_透析患者数!Y33</f>
        <v>17881</v>
      </c>
    </row>
    <row r="34" spans="2:47" ht="13.5" customHeight="1">
      <c r="B34" s="280"/>
      <c r="C34" s="305"/>
      <c r="D34" s="129" t="s">
        <v>102</v>
      </c>
      <c r="E34" s="286"/>
      <c r="F34" s="207">
        <v>3</v>
      </c>
      <c r="G34" s="58">
        <f>IFERROR(F34/F36,"-")</f>
        <v>0.6</v>
      </c>
      <c r="H34" s="72">
        <f t="shared" ref="H34:H36" si="8">IFERROR(F34/$AN$12,"-")</f>
        <v>0.1875</v>
      </c>
      <c r="I34" s="286"/>
      <c r="J34" s="207">
        <v>2</v>
      </c>
      <c r="K34" s="58">
        <f>IFERROR(J34/J36,"-")</f>
        <v>1</v>
      </c>
      <c r="L34" s="76">
        <f>IFERROR(J34/$AO$12,"-")</f>
        <v>4.6511627906976744E-2</v>
      </c>
      <c r="M34" s="286"/>
      <c r="N34" s="207">
        <v>21</v>
      </c>
      <c r="O34" s="58">
        <f>IFERROR(N34/N36,"-")</f>
        <v>0.65625</v>
      </c>
      <c r="P34" s="76">
        <f>IFERROR(N34/$AP$12,"-")</f>
        <v>5.938914027149321E-3</v>
      </c>
      <c r="Q34" s="286"/>
      <c r="R34" s="207">
        <v>11</v>
      </c>
      <c r="S34" s="58">
        <f>IFERROR(R34/R36,"-")</f>
        <v>0.55000000000000004</v>
      </c>
      <c r="T34" s="76">
        <f>IFERROR(R34/$AQ$12,"-")</f>
        <v>3.9725532683279165E-3</v>
      </c>
      <c r="U34" s="286"/>
      <c r="V34" s="207">
        <v>12</v>
      </c>
      <c r="W34" s="58">
        <f>IFERROR(V34/V36,"-")</f>
        <v>0.70588235294117652</v>
      </c>
      <c r="X34" s="76">
        <f>IFERROR(V34/$AR$12,"-")</f>
        <v>5.6845097110374233E-3</v>
      </c>
      <c r="Y34" s="286"/>
      <c r="Z34" s="207">
        <v>6</v>
      </c>
      <c r="AA34" s="58">
        <f>IFERROR(Z34/Z36,"-")</f>
        <v>0.6</v>
      </c>
      <c r="AB34" s="76">
        <f>IFERROR(Z34/$AS$12,"-")</f>
        <v>4.3258832011535686E-3</v>
      </c>
      <c r="AC34" s="286"/>
      <c r="AD34" s="207">
        <v>0</v>
      </c>
      <c r="AE34" s="58" t="str">
        <f>IFERROR(AD34/AD36,"-")</f>
        <v>-</v>
      </c>
      <c r="AF34" s="76">
        <f>IFERROR(AD34/$AT$12,"-")</f>
        <v>0</v>
      </c>
      <c r="AG34" s="286"/>
      <c r="AH34" s="93">
        <f t="shared" si="0"/>
        <v>55</v>
      </c>
      <c r="AI34" s="58">
        <f>IFERROR(AH34/AH36,"-")</f>
        <v>0.63953488372093026</v>
      </c>
      <c r="AJ34" s="76">
        <f>IFERROR(AH34/$AU$12,"-")</f>
        <v>5.2098133939566162E-3</v>
      </c>
      <c r="AM34" s="79" t="s">
        <v>33</v>
      </c>
      <c r="AN34" s="99">
        <f>市区町村別_透析患者数!D34</f>
        <v>46</v>
      </c>
      <c r="AO34" s="99">
        <f>市区町村別_透析患者数!G34</f>
        <v>92</v>
      </c>
      <c r="AP34" s="99">
        <f>市区町村別_透析患者数!J34</f>
        <v>8271</v>
      </c>
      <c r="AQ34" s="99">
        <f>市区町村別_透析患者数!M34</f>
        <v>6959</v>
      </c>
      <c r="AR34" s="99">
        <f>市区町村別_透析患者数!P34</f>
        <v>4692</v>
      </c>
      <c r="AS34" s="99">
        <f>市区町村別_透析患者数!S34</f>
        <v>2587</v>
      </c>
      <c r="AT34" s="99">
        <f>市区町村別_透析患者数!V34</f>
        <v>1209</v>
      </c>
      <c r="AU34" s="99">
        <f>市区町村別_透析患者数!Y34</f>
        <v>23856</v>
      </c>
    </row>
    <row r="35" spans="2:47" ht="13.5" customHeight="1">
      <c r="B35" s="280"/>
      <c r="C35" s="305"/>
      <c r="D35" s="132" t="s">
        <v>103</v>
      </c>
      <c r="E35" s="286"/>
      <c r="F35" s="211">
        <v>5</v>
      </c>
      <c r="G35" s="66">
        <f>IFERROR(F35/F36,"-")</f>
        <v>1</v>
      </c>
      <c r="H35" s="175">
        <f t="shared" si="8"/>
        <v>0.3125</v>
      </c>
      <c r="I35" s="286"/>
      <c r="J35" s="211">
        <v>1</v>
      </c>
      <c r="K35" s="66">
        <f>IFERROR(J35/J36,"-")</f>
        <v>0.5</v>
      </c>
      <c r="L35" s="86">
        <f>IFERROR(J35/$AO$12,"-")</f>
        <v>2.3255813953488372E-2</v>
      </c>
      <c r="M35" s="286"/>
      <c r="N35" s="211">
        <v>31</v>
      </c>
      <c r="O35" s="66">
        <f>IFERROR(N35/N36,"-")</f>
        <v>0.96875</v>
      </c>
      <c r="P35" s="86">
        <f>IFERROR(N35/$AP$12,"-")</f>
        <v>8.7669683257918553E-3</v>
      </c>
      <c r="Q35" s="286"/>
      <c r="R35" s="211">
        <v>20</v>
      </c>
      <c r="S35" s="66">
        <f>IFERROR(R35/R36,"-")</f>
        <v>1</v>
      </c>
      <c r="T35" s="86">
        <f>IFERROR(R35/$AQ$12,"-")</f>
        <v>7.2228241242325748E-3</v>
      </c>
      <c r="U35" s="286"/>
      <c r="V35" s="211">
        <v>17</v>
      </c>
      <c r="W35" s="66">
        <f>IFERROR(V35/V36,"-")</f>
        <v>1</v>
      </c>
      <c r="X35" s="86">
        <f>IFERROR(V35/$AR$12,"-")</f>
        <v>8.0530554239696822E-3</v>
      </c>
      <c r="Y35" s="286"/>
      <c r="Z35" s="211">
        <v>9</v>
      </c>
      <c r="AA35" s="66">
        <f>IFERROR(Z35/Z36,"-")</f>
        <v>0.9</v>
      </c>
      <c r="AB35" s="86">
        <f>IFERROR(Z35/$AS$12,"-")</f>
        <v>6.4888248017303529E-3</v>
      </c>
      <c r="AC35" s="286"/>
      <c r="AD35" s="211">
        <v>0</v>
      </c>
      <c r="AE35" s="66" t="str">
        <f>IFERROR(AD35/AD36,"-")</f>
        <v>-</v>
      </c>
      <c r="AF35" s="86">
        <f>IFERROR(AD35/$AT$12,"-")</f>
        <v>0</v>
      </c>
      <c r="AG35" s="286"/>
      <c r="AH35" s="95">
        <f t="shared" si="0"/>
        <v>83</v>
      </c>
      <c r="AI35" s="66">
        <f>IFERROR(AH35/AH36,"-")</f>
        <v>0.96511627906976749</v>
      </c>
      <c r="AJ35" s="86">
        <f>IFERROR(AH35/$AU$12,"-")</f>
        <v>7.8620820308799855E-3</v>
      </c>
      <c r="AM35" s="79" t="s">
        <v>34</v>
      </c>
      <c r="AN35" s="99">
        <f>市区町村別_透析患者数!D35</f>
        <v>59</v>
      </c>
      <c r="AO35" s="99">
        <f>市区町村別_透析患者数!G35</f>
        <v>179</v>
      </c>
      <c r="AP35" s="99">
        <f>市区町村別_透析患者数!J35</f>
        <v>12254</v>
      </c>
      <c r="AQ35" s="99">
        <f>市区町村別_透析患者数!M35</f>
        <v>10025</v>
      </c>
      <c r="AR35" s="99">
        <f>市区町村別_透析患者数!P35</f>
        <v>6233</v>
      </c>
      <c r="AS35" s="99">
        <f>市区町村別_透析患者数!S35</f>
        <v>2993</v>
      </c>
      <c r="AT35" s="99">
        <f>市区町村別_透析患者数!V35</f>
        <v>1240</v>
      </c>
      <c r="AU35" s="99">
        <f>市区町村別_透析患者数!Y35</f>
        <v>32983</v>
      </c>
    </row>
    <row r="36" spans="2:47" ht="13.5" customHeight="1">
      <c r="B36" s="281"/>
      <c r="C36" s="306"/>
      <c r="D36" s="190" t="s">
        <v>139</v>
      </c>
      <c r="E36" s="64" t="s">
        <v>93</v>
      </c>
      <c r="F36" s="217">
        <v>5</v>
      </c>
      <c r="G36" s="67" t="s">
        <v>143</v>
      </c>
      <c r="H36" s="72">
        <f t="shared" si="8"/>
        <v>0.3125</v>
      </c>
      <c r="I36" s="64" t="s">
        <v>93</v>
      </c>
      <c r="J36" s="217">
        <v>2</v>
      </c>
      <c r="K36" s="67" t="s">
        <v>143</v>
      </c>
      <c r="L36" s="87">
        <f>IFERROR(J36/$AO$12,"-")</f>
        <v>4.6511627906976744E-2</v>
      </c>
      <c r="M36" s="64" t="s">
        <v>93</v>
      </c>
      <c r="N36" s="217">
        <v>32</v>
      </c>
      <c r="O36" s="67" t="s">
        <v>143</v>
      </c>
      <c r="P36" s="87">
        <f>IFERROR(N36/$AP$12,"-")</f>
        <v>9.0497737556561094E-3</v>
      </c>
      <c r="Q36" s="64" t="s">
        <v>93</v>
      </c>
      <c r="R36" s="217">
        <v>20</v>
      </c>
      <c r="S36" s="67" t="s">
        <v>143</v>
      </c>
      <c r="T36" s="87">
        <f>IFERROR(R36/$AQ$12,"-")</f>
        <v>7.2228241242325748E-3</v>
      </c>
      <c r="U36" s="64" t="s">
        <v>93</v>
      </c>
      <c r="V36" s="217">
        <v>17</v>
      </c>
      <c r="W36" s="67" t="s">
        <v>143</v>
      </c>
      <c r="X36" s="87">
        <f>IFERROR(V36/$AR$12,"-")</f>
        <v>8.0530554239696822E-3</v>
      </c>
      <c r="Y36" s="64" t="s">
        <v>93</v>
      </c>
      <c r="Z36" s="217">
        <v>10</v>
      </c>
      <c r="AA36" s="67" t="s">
        <v>143</v>
      </c>
      <c r="AB36" s="87">
        <f>IFERROR(Z36/$AS$12,"-")</f>
        <v>7.2098053352559477E-3</v>
      </c>
      <c r="AC36" s="64" t="s">
        <v>93</v>
      </c>
      <c r="AD36" s="217">
        <v>0</v>
      </c>
      <c r="AE36" s="67" t="s">
        <v>143</v>
      </c>
      <c r="AF36" s="87">
        <f>IFERROR(AD36/$AT$12,"-")</f>
        <v>0</v>
      </c>
      <c r="AG36" s="64" t="s">
        <v>93</v>
      </c>
      <c r="AH36" s="197">
        <f t="shared" si="0"/>
        <v>86</v>
      </c>
      <c r="AI36" s="67" t="s">
        <v>143</v>
      </c>
      <c r="AJ36" s="87">
        <f>IFERROR(AH36/$AU$12,"-")</f>
        <v>8.1462536705503453E-3</v>
      </c>
      <c r="AM36" s="79" t="s">
        <v>35</v>
      </c>
      <c r="AN36" s="99">
        <f>市区町村別_透析患者数!D36</f>
        <v>59</v>
      </c>
      <c r="AO36" s="99">
        <f>市区町村別_透析患者数!G36</f>
        <v>104</v>
      </c>
      <c r="AP36" s="99">
        <f>市区町村別_透析患者数!J36</f>
        <v>8984</v>
      </c>
      <c r="AQ36" s="99">
        <f>市区町村別_透析患者数!M36</f>
        <v>7868</v>
      </c>
      <c r="AR36" s="99">
        <f>市区町村別_透析患者数!P36</f>
        <v>5503</v>
      </c>
      <c r="AS36" s="99">
        <f>市区町村別_透析患者数!S36</f>
        <v>2768</v>
      </c>
      <c r="AT36" s="99">
        <f>市区町村別_透析患者数!V36</f>
        <v>1243</v>
      </c>
      <c r="AU36" s="99">
        <f>市区町村別_透析患者数!Y36</f>
        <v>26529</v>
      </c>
    </row>
    <row r="37" spans="2:47" ht="13.5" customHeight="1">
      <c r="B37" s="279">
        <v>9</v>
      </c>
      <c r="C37" s="304" t="s">
        <v>150</v>
      </c>
      <c r="D37" s="128" t="s">
        <v>101</v>
      </c>
      <c r="E37" s="285">
        <f>AN13</f>
        <v>14</v>
      </c>
      <c r="F37" s="206">
        <v>0</v>
      </c>
      <c r="G37" s="56">
        <f>IFERROR(F37/F40,"-")</f>
        <v>0</v>
      </c>
      <c r="H37" s="178">
        <f>IFERROR(F37/$AN$13,"-")</f>
        <v>0</v>
      </c>
      <c r="I37" s="285">
        <f>AO13</f>
        <v>33</v>
      </c>
      <c r="J37" s="206">
        <v>2</v>
      </c>
      <c r="K37" s="56">
        <f>IFERROR(J37/J40,"-")</f>
        <v>0.4</v>
      </c>
      <c r="L37" s="88">
        <f>IFERROR(J37/$AO$13,"-")</f>
        <v>6.0606060606060608E-2</v>
      </c>
      <c r="M37" s="285">
        <f>AP13</f>
        <v>2308</v>
      </c>
      <c r="N37" s="206">
        <v>10</v>
      </c>
      <c r="O37" s="56">
        <f>IFERROR(N37/N40,"-")</f>
        <v>0.55555555555555558</v>
      </c>
      <c r="P37" s="88">
        <f>IFERROR(N37/$AP$13,"-")</f>
        <v>4.3327556325823222E-3</v>
      </c>
      <c r="Q37" s="285">
        <f>AQ13</f>
        <v>1858</v>
      </c>
      <c r="R37" s="206">
        <v>17</v>
      </c>
      <c r="S37" s="56">
        <f>IFERROR(R37/R40,"-")</f>
        <v>0.77272727272727271</v>
      </c>
      <c r="T37" s="88">
        <f>IFERROR(R37/$AQ$13,"-")</f>
        <v>9.1496232508073202E-3</v>
      </c>
      <c r="U37" s="285">
        <f>AR13</f>
        <v>1369</v>
      </c>
      <c r="V37" s="206">
        <v>14</v>
      </c>
      <c r="W37" s="56">
        <f>IFERROR(V37/V40,"-")</f>
        <v>0.875</v>
      </c>
      <c r="X37" s="88">
        <f>IFERROR(V37/$AR$13,"-")</f>
        <v>1.0226442658875092E-2</v>
      </c>
      <c r="Y37" s="285">
        <f>AS13</f>
        <v>815</v>
      </c>
      <c r="Z37" s="206">
        <v>2</v>
      </c>
      <c r="AA37" s="56">
        <f>IFERROR(Z37/Z40,"-")</f>
        <v>0.5</v>
      </c>
      <c r="AB37" s="88">
        <f>IFERROR(Z37/$AS$13,"-")</f>
        <v>2.4539877300613498E-3</v>
      </c>
      <c r="AC37" s="285">
        <f>AT13</f>
        <v>412</v>
      </c>
      <c r="AD37" s="206">
        <v>0</v>
      </c>
      <c r="AE37" s="56" t="str">
        <f>IFERROR(AD37/AD40,"-")</f>
        <v>-</v>
      </c>
      <c r="AF37" s="88">
        <f>IFERROR(AD37/$AT$13,"-")</f>
        <v>0</v>
      </c>
      <c r="AG37" s="285">
        <f>AU13</f>
        <v>6809</v>
      </c>
      <c r="AH37" s="92">
        <f t="shared" si="0"/>
        <v>45</v>
      </c>
      <c r="AI37" s="56">
        <f>IFERROR(AH37/AH40,"-")</f>
        <v>0.67164179104477617</v>
      </c>
      <c r="AJ37" s="88">
        <f>IFERROR(AH37/$AU$13,"-")</f>
        <v>6.6088999853135552E-3</v>
      </c>
      <c r="AM37" s="79" t="s">
        <v>36</v>
      </c>
      <c r="AN37" s="99">
        <f>市区町村別_透析患者数!D37</f>
        <v>8</v>
      </c>
      <c r="AO37" s="99">
        <f>市区町村別_透析患者数!G37</f>
        <v>30</v>
      </c>
      <c r="AP37" s="99">
        <f>市区町村別_透析患者数!J37</f>
        <v>3015</v>
      </c>
      <c r="AQ37" s="99">
        <f>市区町村別_透析患者数!M37</f>
        <v>2399</v>
      </c>
      <c r="AR37" s="99">
        <f>市区町村別_透析患者数!P37</f>
        <v>1406</v>
      </c>
      <c r="AS37" s="99">
        <f>市区町村別_透析患者数!S37</f>
        <v>703</v>
      </c>
      <c r="AT37" s="99">
        <f>市区町村別_透析患者数!V37</f>
        <v>323</v>
      </c>
      <c r="AU37" s="99">
        <f>市区町村別_透析患者数!Y37</f>
        <v>7884</v>
      </c>
    </row>
    <row r="38" spans="2:47" ht="13.5" customHeight="1">
      <c r="B38" s="280"/>
      <c r="C38" s="305"/>
      <c r="D38" s="129" t="s">
        <v>102</v>
      </c>
      <c r="E38" s="286"/>
      <c r="F38" s="207">
        <v>1</v>
      </c>
      <c r="G38" s="58">
        <f>IFERROR(F38/F40,"-")</f>
        <v>0.5</v>
      </c>
      <c r="H38" s="116">
        <f t="shared" ref="H38:H40" si="9">IFERROR(F38/$AN$13,"-")</f>
        <v>7.1428571428571425E-2</v>
      </c>
      <c r="I38" s="286"/>
      <c r="J38" s="207">
        <v>4</v>
      </c>
      <c r="K38" s="58">
        <f>IFERROR(J38/J40,"-")</f>
        <v>0.8</v>
      </c>
      <c r="L38" s="76">
        <f>IFERROR(J38/$AO$13,"-")</f>
        <v>0.12121212121212122</v>
      </c>
      <c r="M38" s="286"/>
      <c r="N38" s="207">
        <v>15</v>
      </c>
      <c r="O38" s="58">
        <f>IFERROR(N38/N40,"-")</f>
        <v>0.83333333333333337</v>
      </c>
      <c r="P38" s="76">
        <f>IFERROR(N38/$AP$13,"-")</f>
        <v>6.4991334488734833E-3</v>
      </c>
      <c r="Q38" s="286"/>
      <c r="R38" s="207">
        <v>13</v>
      </c>
      <c r="S38" s="58">
        <f>IFERROR(R38/R40,"-")</f>
        <v>0.59090909090909094</v>
      </c>
      <c r="T38" s="76">
        <f>IFERROR(R38/$AQ$13,"-")</f>
        <v>6.9967707212055972E-3</v>
      </c>
      <c r="U38" s="286"/>
      <c r="V38" s="207">
        <v>10</v>
      </c>
      <c r="W38" s="58">
        <f>IFERROR(V38/V40,"-")</f>
        <v>0.625</v>
      </c>
      <c r="X38" s="76">
        <f>IFERROR(V38/$AR$13,"-")</f>
        <v>7.3046018991964941E-3</v>
      </c>
      <c r="Y38" s="286"/>
      <c r="Z38" s="207">
        <v>4</v>
      </c>
      <c r="AA38" s="58">
        <f>IFERROR(Z38/Z40,"-")</f>
        <v>1</v>
      </c>
      <c r="AB38" s="76">
        <f>IFERROR(Z38/$AS$13,"-")</f>
        <v>4.9079754601226997E-3</v>
      </c>
      <c r="AC38" s="286"/>
      <c r="AD38" s="207">
        <v>0</v>
      </c>
      <c r="AE38" s="58" t="str">
        <f>IFERROR(AD38/AD40,"-")</f>
        <v>-</v>
      </c>
      <c r="AF38" s="76">
        <f>IFERROR(AD38/$AT$13,"-")</f>
        <v>0</v>
      </c>
      <c r="AG38" s="286"/>
      <c r="AH38" s="93">
        <f t="shared" si="0"/>
        <v>47</v>
      </c>
      <c r="AI38" s="58">
        <f>IFERROR(AH38/AH40,"-")</f>
        <v>0.70149253731343286</v>
      </c>
      <c r="AJ38" s="76">
        <f>IFERROR(AH38/$AU$13,"-")</f>
        <v>6.9026288735497135E-3</v>
      </c>
      <c r="AM38" s="79" t="s">
        <v>37</v>
      </c>
      <c r="AN38" s="99">
        <f>市区町村別_透析患者数!D38</f>
        <v>96</v>
      </c>
      <c r="AO38" s="99">
        <f>市区町村別_透析患者数!G38</f>
        <v>175</v>
      </c>
      <c r="AP38" s="99">
        <f>市区町村別_透析患者数!J38</f>
        <v>11996</v>
      </c>
      <c r="AQ38" s="99">
        <f>市区町村別_透析患者数!M38</f>
        <v>9889</v>
      </c>
      <c r="AR38" s="99">
        <f>市区町村別_透析患者数!P38</f>
        <v>6516</v>
      </c>
      <c r="AS38" s="99">
        <f>市区町村別_透析患者数!S38</f>
        <v>3356</v>
      </c>
      <c r="AT38" s="99">
        <f>市区町村別_透析患者数!V38</f>
        <v>1404</v>
      </c>
      <c r="AU38" s="99">
        <f>市区町村別_透析患者数!Y38</f>
        <v>33432</v>
      </c>
    </row>
    <row r="39" spans="2:47" ht="13.5" customHeight="1">
      <c r="B39" s="280"/>
      <c r="C39" s="305"/>
      <c r="D39" s="132" t="s">
        <v>103</v>
      </c>
      <c r="E39" s="287"/>
      <c r="F39" s="211">
        <v>2</v>
      </c>
      <c r="G39" s="66">
        <f>IFERROR(F39/F40,"-")</f>
        <v>1</v>
      </c>
      <c r="H39" s="175">
        <f t="shared" si="9"/>
        <v>0.14285714285714285</v>
      </c>
      <c r="I39" s="287"/>
      <c r="J39" s="211">
        <v>5</v>
      </c>
      <c r="K39" s="66">
        <f>IFERROR(J39/J40,"-")</f>
        <v>1</v>
      </c>
      <c r="L39" s="77">
        <f>IFERROR(J39/$AO$13,"-")</f>
        <v>0.15151515151515152</v>
      </c>
      <c r="M39" s="287"/>
      <c r="N39" s="211">
        <v>18</v>
      </c>
      <c r="O39" s="66">
        <f>IFERROR(N39/N40,"-")</f>
        <v>1</v>
      </c>
      <c r="P39" s="77">
        <f>IFERROR(N39/$AP$13,"-")</f>
        <v>7.7989601386481804E-3</v>
      </c>
      <c r="Q39" s="287"/>
      <c r="R39" s="211">
        <v>22</v>
      </c>
      <c r="S39" s="66">
        <f>IFERROR(R39/R40,"-")</f>
        <v>1</v>
      </c>
      <c r="T39" s="77">
        <f>IFERROR(R39/$AQ$13,"-")</f>
        <v>1.1840688912809472E-2</v>
      </c>
      <c r="U39" s="287"/>
      <c r="V39" s="211">
        <v>14</v>
      </c>
      <c r="W39" s="66">
        <f>IFERROR(V39/V40,"-")</f>
        <v>0.875</v>
      </c>
      <c r="X39" s="77">
        <f>IFERROR(V39/$AR$13,"-")</f>
        <v>1.0226442658875092E-2</v>
      </c>
      <c r="Y39" s="287"/>
      <c r="Z39" s="211">
        <v>4</v>
      </c>
      <c r="AA39" s="66">
        <f>IFERROR(Z39/Z40,"-")</f>
        <v>1</v>
      </c>
      <c r="AB39" s="77">
        <f>IFERROR(Z39/$AS$13,"-")</f>
        <v>4.9079754601226997E-3</v>
      </c>
      <c r="AC39" s="287"/>
      <c r="AD39" s="211">
        <v>0</v>
      </c>
      <c r="AE39" s="66" t="str">
        <f>IFERROR(AD39/AD40,"-")</f>
        <v>-</v>
      </c>
      <c r="AF39" s="77">
        <f>IFERROR(AD39/$AT$13,"-")</f>
        <v>0</v>
      </c>
      <c r="AG39" s="287"/>
      <c r="AH39" s="95">
        <f t="shared" si="0"/>
        <v>65</v>
      </c>
      <c r="AI39" s="66">
        <f>IFERROR(AH39/AH40,"-")</f>
        <v>0.97014925373134331</v>
      </c>
      <c r="AJ39" s="77">
        <f>IFERROR(AH39/$AU$13,"-")</f>
        <v>9.5461888676751355E-3</v>
      </c>
      <c r="AM39" s="79" t="s">
        <v>0</v>
      </c>
      <c r="AN39" s="99">
        <f>市区町村別_透析患者数!D39</f>
        <v>19</v>
      </c>
      <c r="AO39" s="99">
        <f>市区町村別_透析患者数!G39</f>
        <v>49</v>
      </c>
      <c r="AP39" s="99">
        <f>市区町村別_透析患者数!J39</f>
        <v>23779</v>
      </c>
      <c r="AQ39" s="99">
        <f>市区町村別_透析患者数!M39</f>
        <v>19746</v>
      </c>
      <c r="AR39" s="99">
        <f>市区町村別_透析患者数!P39</f>
        <v>14112</v>
      </c>
      <c r="AS39" s="99">
        <f>市区町村別_透析患者数!S39</f>
        <v>7537</v>
      </c>
      <c r="AT39" s="99">
        <f>市区町村別_透析患者数!V39</f>
        <v>3129</v>
      </c>
      <c r="AU39" s="99">
        <f>市区町村別_透析患者数!Y39</f>
        <v>68371</v>
      </c>
    </row>
    <row r="40" spans="2:47" ht="13.5" customHeight="1">
      <c r="B40" s="281"/>
      <c r="C40" s="306"/>
      <c r="D40" s="190" t="s">
        <v>139</v>
      </c>
      <c r="E40" s="63" t="s">
        <v>93</v>
      </c>
      <c r="F40" s="217">
        <v>2</v>
      </c>
      <c r="G40" s="67" t="s">
        <v>143</v>
      </c>
      <c r="H40" s="88">
        <f t="shared" si="9"/>
        <v>0.14285714285714285</v>
      </c>
      <c r="I40" s="63" t="s">
        <v>93</v>
      </c>
      <c r="J40" s="217">
        <v>5</v>
      </c>
      <c r="K40" s="67" t="s">
        <v>143</v>
      </c>
      <c r="L40" s="75">
        <f>IFERROR(J40/$AO$13,"-")</f>
        <v>0.15151515151515152</v>
      </c>
      <c r="M40" s="63" t="s">
        <v>93</v>
      </c>
      <c r="N40" s="217">
        <v>18</v>
      </c>
      <c r="O40" s="67" t="s">
        <v>143</v>
      </c>
      <c r="P40" s="75">
        <f>IFERROR(N40/$AP$13,"-")</f>
        <v>7.7989601386481804E-3</v>
      </c>
      <c r="Q40" s="63" t="s">
        <v>93</v>
      </c>
      <c r="R40" s="217">
        <v>22</v>
      </c>
      <c r="S40" s="67" t="s">
        <v>143</v>
      </c>
      <c r="T40" s="75">
        <f>IFERROR(R40/$AQ$13,"-")</f>
        <v>1.1840688912809472E-2</v>
      </c>
      <c r="U40" s="63" t="s">
        <v>93</v>
      </c>
      <c r="V40" s="217">
        <v>16</v>
      </c>
      <c r="W40" s="67" t="s">
        <v>143</v>
      </c>
      <c r="X40" s="75">
        <f>IFERROR(V40/$AR$13,"-")</f>
        <v>1.168736303871439E-2</v>
      </c>
      <c r="Y40" s="63" t="s">
        <v>93</v>
      </c>
      <c r="Z40" s="217">
        <v>4</v>
      </c>
      <c r="AA40" s="67" t="s">
        <v>143</v>
      </c>
      <c r="AB40" s="75">
        <f>IFERROR(Z40/$AS$13,"-")</f>
        <v>4.9079754601226997E-3</v>
      </c>
      <c r="AC40" s="63" t="s">
        <v>93</v>
      </c>
      <c r="AD40" s="217">
        <v>0</v>
      </c>
      <c r="AE40" s="67" t="s">
        <v>143</v>
      </c>
      <c r="AF40" s="75">
        <f>IFERROR(AD40/$AT$13,"-")</f>
        <v>0</v>
      </c>
      <c r="AG40" s="63" t="s">
        <v>93</v>
      </c>
      <c r="AH40" s="197">
        <f t="shared" si="0"/>
        <v>67</v>
      </c>
      <c r="AI40" s="67" t="s">
        <v>143</v>
      </c>
      <c r="AJ40" s="75">
        <f>IFERROR(AH40/$AU$13,"-")</f>
        <v>9.8399177559112937E-3</v>
      </c>
      <c r="AM40" s="79" t="s">
        <v>1</v>
      </c>
      <c r="AN40" s="99">
        <f>市区町村別_透析患者数!D40</f>
        <v>31</v>
      </c>
      <c r="AO40" s="99">
        <f>市区町村別_透析患者数!G40</f>
        <v>56</v>
      </c>
      <c r="AP40" s="99">
        <f>市区町村別_透析患者数!J40</f>
        <v>6634</v>
      </c>
      <c r="AQ40" s="99">
        <f>市区町村別_透析患者数!M40</f>
        <v>5303</v>
      </c>
      <c r="AR40" s="99">
        <f>市区町村別_透析患者数!P40</f>
        <v>3837</v>
      </c>
      <c r="AS40" s="99">
        <f>市区町村別_透析患者数!S40</f>
        <v>2168</v>
      </c>
      <c r="AT40" s="99">
        <f>市区町村別_透析患者数!V40</f>
        <v>979</v>
      </c>
      <c r="AU40" s="99">
        <f>市区町村別_透析患者数!Y40</f>
        <v>19008</v>
      </c>
    </row>
    <row r="41" spans="2:47" ht="13.5" customHeight="1">
      <c r="B41" s="279">
        <v>10</v>
      </c>
      <c r="C41" s="304" t="s">
        <v>58</v>
      </c>
      <c r="D41" s="128" t="s">
        <v>101</v>
      </c>
      <c r="E41" s="285">
        <f>AN14</f>
        <v>20</v>
      </c>
      <c r="F41" s="206">
        <v>4</v>
      </c>
      <c r="G41" s="56">
        <f>IFERROR(F41/F44,"-")</f>
        <v>1</v>
      </c>
      <c r="H41" s="178">
        <f>IFERROR(F41/$AN$14,"-")</f>
        <v>0.2</v>
      </c>
      <c r="I41" s="285">
        <f>AO14</f>
        <v>69</v>
      </c>
      <c r="J41" s="206">
        <v>8</v>
      </c>
      <c r="K41" s="56">
        <f>IFERROR(J41/J44,"-")</f>
        <v>0.72727272727272729</v>
      </c>
      <c r="L41" s="88">
        <f>IFERROR(J41/$AO$14,"-")</f>
        <v>0.11594202898550725</v>
      </c>
      <c r="M41" s="285">
        <f>AP14</f>
        <v>5444</v>
      </c>
      <c r="N41" s="206">
        <v>28</v>
      </c>
      <c r="O41" s="56">
        <f>IFERROR(N41/N44,"-")</f>
        <v>0.71794871794871795</v>
      </c>
      <c r="P41" s="88">
        <f>IFERROR(N41/$AP$14,"-")</f>
        <v>5.1432770022042619E-3</v>
      </c>
      <c r="Q41" s="285">
        <f>AQ14</f>
        <v>4376</v>
      </c>
      <c r="R41" s="206">
        <v>33</v>
      </c>
      <c r="S41" s="56">
        <f>IFERROR(R41/R44,"-")</f>
        <v>0.80487804878048785</v>
      </c>
      <c r="T41" s="88">
        <f>IFERROR(R41/$AQ$14,"-")</f>
        <v>7.5411334552102378E-3</v>
      </c>
      <c r="U41" s="285">
        <f>AR14</f>
        <v>3058</v>
      </c>
      <c r="V41" s="206">
        <v>18</v>
      </c>
      <c r="W41" s="56">
        <f>IFERROR(V41/V44,"-")</f>
        <v>0.66666666666666663</v>
      </c>
      <c r="X41" s="88">
        <f>IFERROR(V41/$AR$14,"-")</f>
        <v>5.8862001308044474E-3</v>
      </c>
      <c r="Y41" s="285">
        <f>AS14</f>
        <v>1648</v>
      </c>
      <c r="Z41" s="206">
        <v>8</v>
      </c>
      <c r="AA41" s="56">
        <f>IFERROR(Z41/Z44,"-")</f>
        <v>0.8</v>
      </c>
      <c r="AB41" s="88">
        <f>IFERROR(Z41/$AS$14,"-")</f>
        <v>4.8543689320388345E-3</v>
      </c>
      <c r="AC41" s="285">
        <f>AT14</f>
        <v>675</v>
      </c>
      <c r="AD41" s="206">
        <v>0</v>
      </c>
      <c r="AE41" s="56">
        <f>IFERROR(AD41/AD44,"-")</f>
        <v>0</v>
      </c>
      <c r="AF41" s="88">
        <f>IFERROR(AD41/$AT$14,"-")</f>
        <v>0</v>
      </c>
      <c r="AG41" s="285">
        <f>AU14</f>
        <v>15290</v>
      </c>
      <c r="AH41" s="92">
        <f t="shared" si="0"/>
        <v>99</v>
      </c>
      <c r="AI41" s="56">
        <f>IFERROR(AH41/AH44,"-")</f>
        <v>0.74436090225563911</v>
      </c>
      <c r="AJ41" s="88">
        <f>IFERROR(AH41/$AU$14,"-")</f>
        <v>6.4748201438848919E-3</v>
      </c>
      <c r="AM41" s="79" t="s">
        <v>2</v>
      </c>
      <c r="AN41" s="99">
        <f>市区町村別_透析患者数!D41</f>
        <v>28</v>
      </c>
      <c r="AO41" s="99">
        <f>市区町村別_透析患者数!G41</f>
        <v>64</v>
      </c>
      <c r="AP41" s="99">
        <f>市区町村別_透析患者数!J41</f>
        <v>21546</v>
      </c>
      <c r="AQ41" s="99">
        <f>市区町村別_透析患者数!M41</f>
        <v>16886</v>
      </c>
      <c r="AR41" s="99">
        <f>市区町村別_透析患者数!P41</f>
        <v>11802</v>
      </c>
      <c r="AS41" s="99">
        <f>市区町村別_透析患者数!S41</f>
        <v>6462</v>
      </c>
      <c r="AT41" s="99">
        <f>市区町村別_透析患者数!V41</f>
        <v>2694</v>
      </c>
      <c r="AU41" s="99">
        <f>市区町村別_透析患者数!Y41</f>
        <v>59482</v>
      </c>
    </row>
    <row r="42" spans="2:47" ht="13.5" customHeight="1">
      <c r="B42" s="280"/>
      <c r="C42" s="305"/>
      <c r="D42" s="129" t="s">
        <v>102</v>
      </c>
      <c r="E42" s="286"/>
      <c r="F42" s="207">
        <v>3</v>
      </c>
      <c r="G42" s="58">
        <f>IFERROR(F42/F44,"-")</f>
        <v>0.75</v>
      </c>
      <c r="H42" s="117">
        <f t="shared" ref="H42:H44" si="10">IFERROR(F42/$AN$14,"-")</f>
        <v>0.15</v>
      </c>
      <c r="I42" s="286"/>
      <c r="J42" s="207">
        <v>9</v>
      </c>
      <c r="K42" s="58">
        <f>IFERROR(J42/J44,"-")</f>
        <v>0.81818181818181823</v>
      </c>
      <c r="L42" s="82">
        <f>IFERROR(J42/$AO$14,"-")</f>
        <v>0.13043478260869565</v>
      </c>
      <c r="M42" s="286"/>
      <c r="N42" s="207">
        <v>27</v>
      </c>
      <c r="O42" s="58">
        <f>IFERROR(N42/N44,"-")</f>
        <v>0.69230769230769229</v>
      </c>
      <c r="P42" s="82">
        <f>IFERROR(N42/$AP$14,"-")</f>
        <v>4.9595885378398239E-3</v>
      </c>
      <c r="Q42" s="286"/>
      <c r="R42" s="207">
        <v>31</v>
      </c>
      <c r="S42" s="58">
        <f>IFERROR(R42/R44,"-")</f>
        <v>0.75609756097560976</v>
      </c>
      <c r="T42" s="82">
        <f>IFERROR(R42/$AQ$14,"-")</f>
        <v>7.0840950639853746E-3</v>
      </c>
      <c r="U42" s="286"/>
      <c r="V42" s="207">
        <v>15</v>
      </c>
      <c r="W42" s="58">
        <f>IFERROR(V42/V44,"-")</f>
        <v>0.55555555555555558</v>
      </c>
      <c r="X42" s="82">
        <f>IFERROR(V42/$AR$14,"-")</f>
        <v>4.9051667756703724E-3</v>
      </c>
      <c r="Y42" s="286"/>
      <c r="Z42" s="207">
        <v>8</v>
      </c>
      <c r="AA42" s="58">
        <f>IFERROR(Z42/Z44,"-")</f>
        <v>0.8</v>
      </c>
      <c r="AB42" s="82">
        <f>IFERROR(Z42/$AS$14,"-")</f>
        <v>4.8543689320388345E-3</v>
      </c>
      <c r="AC42" s="286"/>
      <c r="AD42" s="207">
        <v>0</v>
      </c>
      <c r="AE42" s="58">
        <f>IFERROR(AD42/AD44,"-")</f>
        <v>0</v>
      </c>
      <c r="AF42" s="82">
        <f>IFERROR(AD42/$AT$14,"-")</f>
        <v>0</v>
      </c>
      <c r="AG42" s="286"/>
      <c r="AH42" s="93">
        <f t="shared" si="0"/>
        <v>93</v>
      </c>
      <c r="AI42" s="58">
        <f>IFERROR(AH42/AH44,"-")</f>
        <v>0.6992481203007519</v>
      </c>
      <c r="AJ42" s="82">
        <f>IFERROR(AH42/$AU$14,"-")</f>
        <v>6.0824068018312622E-3</v>
      </c>
      <c r="AM42" s="80" t="s">
        <v>38</v>
      </c>
      <c r="AN42" s="99">
        <f>市区町村別_透析患者数!D42</f>
        <v>14</v>
      </c>
      <c r="AO42" s="99">
        <f>市区町村別_透析患者数!G42</f>
        <v>31</v>
      </c>
      <c r="AP42" s="99">
        <f>市区町村別_透析患者数!J42</f>
        <v>4498</v>
      </c>
      <c r="AQ42" s="99">
        <f>市区町村別_透析患者数!M42</f>
        <v>3574</v>
      </c>
      <c r="AR42" s="99">
        <f>市区町村別_透析患者数!P42</f>
        <v>2464</v>
      </c>
      <c r="AS42" s="99">
        <f>市区町村別_透析患者数!S42</f>
        <v>1324</v>
      </c>
      <c r="AT42" s="99">
        <f>市区町村別_透析患者数!V42</f>
        <v>531</v>
      </c>
      <c r="AU42" s="99">
        <f>市区町村別_透析患者数!Y42</f>
        <v>12436</v>
      </c>
    </row>
    <row r="43" spans="2:47" ht="13.5" customHeight="1">
      <c r="B43" s="280"/>
      <c r="C43" s="305"/>
      <c r="D43" s="132" t="s">
        <v>103</v>
      </c>
      <c r="E43" s="287"/>
      <c r="F43" s="211">
        <v>4</v>
      </c>
      <c r="G43" s="66">
        <f>IFERROR(F43/F44,"-")</f>
        <v>1</v>
      </c>
      <c r="H43" s="175">
        <f t="shared" si="10"/>
        <v>0.2</v>
      </c>
      <c r="I43" s="287"/>
      <c r="J43" s="211">
        <v>11</v>
      </c>
      <c r="K43" s="66">
        <f>IFERROR(J43/J44,"-")</f>
        <v>1</v>
      </c>
      <c r="L43" s="89">
        <f>IFERROR(J43/$AO$14,"-")</f>
        <v>0.15942028985507245</v>
      </c>
      <c r="M43" s="287"/>
      <c r="N43" s="211">
        <v>38</v>
      </c>
      <c r="O43" s="66">
        <f>IFERROR(N43/N44,"-")</f>
        <v>0.97435897435897434</v>
      </c>
      <c r="P43" s="89">
        <f>IFERROR(N43/$AP$14,"-")</f>
        <v>6.9801616458486405E-3</v>
      </c>
      <c r="Q43" s="287"/>
      <c r="R43" s="211">
        <v>41</v>
      </c>
      <c r="S43" s="66">
        <f>IFERROR(R43/R44,"-")</f>
        <v>1</v>
      </c>
      <c r="T43" s="89">
        <f>IFERROR(R43/$AQ$14,"-")</f>
        <v>9.3692870201096887E-3</v>
      </c>
      <c r="U43" s="287"/>
      <c r="V43" s="211">
        <v>26</v>
      </c>
      <c r="W43" s="66">
        <f>IFERROR(V43/V44,"-")</f>
        <v>0.96296296296296291</v>
      </c>
      <c r="X43" s="89">
        <f>IFERROR(V43/$AR$14,"-")</f>
        <v>8.502289077828646E-3</v>
      </c>
      <c r="Y43" s="287"/>
      <c r="Z43" s="211">
        <v>8</v>
      </c>
      <c r="AA43" s="66">
        <f>IFERROR(Z43/Z44,"-")</f>
        <v>0.8</v>
      </c>
      <c r="AB43" s="89">
        <f>IFERROR(Z43/$AS$14,"-")</f>
        <v>4.8543689320388345E-3</v>
      </c>
      <c r="AC43" s="287"/>
      <c r="AD43" s="211">
        <v>1</v>
      </c>
      <c r="AE43" s="66">
        <f>IFERROR(AD43/AD44,"-")</f>
        <v>1</v>
      </c>
      <c r="AF43" s="89">
        <f>IFERROR(AD43/$AT$14,"-")</f>
        <v>1.4814814814814814E-3</v>
      </c>
      <c r="AG43" s="287"/>
      <c r="AH43" s="95">
        <f t="shared" si="0"/>
        <v>129</v>
      </c>
      <c r="AI43" s="66">
        <f>IFERROR(AH43/AH44,"-")</f>
        <v>0.96992481203007519</v>
      </c>
      <c r="AJ43" s="89">
        <f>IFERROR(AH43/$AU$14,"-")</f>
        <v>8.436886854153041E-3</v>
      </c>
      <c r="AM43" s="80" t="s">
        <v>6</v>
      </c>
      <c r="AN43" s="99">
        <f>市区町村別_透析患者数!D43</f>
        <v>31</v>
      </c>
      <c r="AO43" s="99">
        <f>市区町村別_透析患者数!G43</f>
        <v>93</v>
      </c>
      <c r="AP43" s="99">
        <f>市区町村別_透析患者数!J43</f>
        <v>24226</v>
      </c>
      <c r="AQ43" s="99">
        <f>市区町村別_透析患者数!M43</f>
        <v>21122</v>
      </c>
      <c r="AR43" s="99">
        <f>市区町村別_透析患者数!P43</f>
        <v>13474</v>
      </c>
      <c r="AS43" s="99">
        <f>市区町村別_透析患者数!S43</f>
        <v>6826</v>
      </c>
      <c r="AT43" s="99">
        <f>市区町村別_透析患者数!V43</f>
        <v>2742</v>
      </c>
      <c r="AU43" s="99">
        <f>市区町村別_透析患者数!Y43</f>
        <v>68514</v>
      </c>
    </row>
    <row r="44" spans="2:47" ht="13.5" customHeight="1">
      <c r="B44" s="281"/>
      <c r="C44" s="306"/>
      <c r="D44" s="190" t="s">
        <v>139</v>
      </c>
      <c r="E44" s="63" t="s">
        <v>93</v>
      </c>
      <c r="F44" s="217">
        <v>4</v>
      </c>
      <c r="G44" s="67" t="s">
        <v>143</v>
      </c>
      <c r="H44" s="88">
        <f t="shared" si="10"/>
        <v>0.2</v>
      </c>
      <c r="I44" s="63" t="s">
        <v>93</v>
      </c>
      <c r="J44" s="217">
        <v>11</v>
      </c>
      <c r="K44" s="67" t="s">
        <v>143</v>
      </c>
      <c r="L44" s="85">
        <f>IFERROR(J44/$AO$14,"-")</f>
        <v>0.15942028985507245</v>
      </c>
      <c r="M44" s="63" t="s">
        <v>93</v>
      </c>
      <c r="N44" s="217">
        <v>39</v>
      </c>
      <c r="O44" s="67" t="s">
        <v>143</v>
      </c>
      <c r="P44" s="85">
        <f>IFERROR(N44/$AP$14,"-")</f>
        <v>7.1638501102130785E-3</v>
      </c>
      <c r="Q44" s="63" t="s">
        <v>93</v>
      </c>
      <c r="R44" s="217">
        <v>41</v>
      </c>
      <c r="S44" s="67" t="s">
        <v>143</v>
      </c>
      <c r="T44" s="85">
        <f>IFERROR(R44/$AQ$14,"-")</f>
        <v>9.3692870201096887E-3</v>
      </c>
      <c r="U44" s="63" t="s">
        <v>93</v>
      </c>
      <c r="V44" s="217">
        <v>27</v>
      </c>
      <c r="W44" s="67" t="s">
        <v>143</v>
      </c>
      <c r="X44" s="85">
        <f>IFERROR(V44/$AR$14,"-")</f>
        <v>8.8293001962066707E-3</v>
      </c>
      <c r="Y44" s="63" t="s">
        <v>93</v>
      </c>
      <c r="Z44" s="217">
        <v>10</v>
      </c>
      <c r="AA44" s="67" t="s">
        <v>143</v>
      </c>
      <c r="AB44" s="85">
        <f>IFERROR(Z44/$AS$14,"-")</f>
        <v>6.0679611650485436E-3</v>
      </c>
      <c r="AC44" s="63" t="s">
        <v>93</v>
      </c>
      <c r="AD44" s="217">
        <v>1</v>
      </c>
      <c r="AE44" s="67" t="s">
        <v>143</v>
      </c>
      <c r="AF44" s="85">
        <f>IFERROR(AD44/$AT$14,"-")</f>
        <v>1.4814814814814814E-3</v>
      </c>
      <c r="AG44" s="63" t="s">
        <v>93</v>
      </c>
      <c r="AH44" s="197">
        <f t="shared" si="0"/>
        <v>133</v>
      </c>
      <c r="AI44" s="67" t="s">
        <v>143</v>
      </c>
      <c r="AJ44" s="85">
        <f>IFERROR(AH44/$AU$14,"-")</f>
        <v>8.6984957488554608E-3</v>
      </c>
      <c r="AM44" s="80" t="s">
        <v>39</v>
      </c>
      <c r="AN44" s="99">
        <f>市区町村別_透析患者数!D44</f>
        <v>38</v>
      </c>
      <c r="AO44" s="99">
        <f>市区町村別_透析患者数!G44</f>
        <v>90</v>
      </c>
      <c r="AP44" s="99">
        <f>市区町村別_透析患者数!J44</f>
        <v>5119</v>
      </c>
      <c r="AQ44" s="99">
        <f>市区町村別_透析患者数!M44</f>
        <v>4390</v>
      </c>
      <c r="AR44" s="99">
        <f>市区町村別_透析患者数!P44</f>
        <v>2944</v>
      </c>
      <c r="AS44" s="99">
        <f>市区町村別_透析患者数!S44</f>
        <v>1590</v>
      </c>
      <c r="AT44" s="99">
        <f>市区町村別_透析患者数!V44</f>
        <v>585</v>
      </c>
      <c r="AU44" s="99">
        <f>市区町村別_透析患者数!Y44</f>
        <v>14756</v>
      </c>
    </row>
    <row r="45" spans="2:47" ht="13.5" customHeight="1">
      <c r="B45" s="279">
        <v>11</v>
      </c>
      <c r="C45" s="304" t="s">
        <v>59</v>
      </c>
      <c r="D45" s="128" t="s">
        <v>101</v>
      </c>
      <c r="E45" s="285">
        <f>AN15</f>
        <v>33</v>
      </c>
      <c r="F45" s="206">
        <v>2</v>
      </c>
      <c r="G45" s="56">
        <f>IFERROR(F45/F48,"-")</f>
        <v>0.66666666666666663</v>
      </c>
      <c r="H45" s="178">
        <f>IFERROR(F45/$AN$15,"-")</f>
        <v>6.0606060606060608E-2</v>
      </c>
      <c r="I45" s="285">
        <f>AO15</f>
        <v>123</v>
      </c>
      <c r="J45" s="206">
        <v>10</v>
      </c>
      <c r="K45" s="56">
        <f>IFERROR(J45/J48,"-")</f>
        <v>0.76923076923076927</v>
      </c>
      <c r="L45" s="88">
        <f>IFERROR(J45/$AO$15,"-")</f>
        <v>8.1300813008130079E-2</v>
      </c>
      <c r="M45" s="285">
        <f>AP15</f>
        <v>8696</v>
      </c>
      <c r="N45" s="206">
        <v>61</v>
      </c>
      <c r="O45" s="56">
        <f>IFERROR(N45/N48,"-")</f>
        <v>0.76249999999999996</v>
      </c>
      <c r="P45" s="88">
        <f>IFERROR(N45/$AP$15,"-")</f>
        <v>7.0147194112235509E-3</v>
      </c>
      <c r="Q45" s="285">
        <f>AQ15</f>
        <v>7561</v>
      </c>
      <c r="R45" s="206">
        <v>57</v>
      </c>
      <c r="S45" s="56">
        <f>IFERROR(R45/R48,"-")</f>
        <v>0.80281690140845074</v>
      </c>
      <c r="T45" s="88">
        <f>IFERROR(R45/$AQ$15,"-")</f>
        <v>7.5386853590794865E-3</v>
      </c>
      <c r="U45" s="285">
        <f>AR15</f>
        <v>5267</v>
      </c>
      <c r="V45" s="206">
        <v>39</v>
      </c>
      <c r="W45" s="56">
        <f>IFERROR(V45/V48,"-")</f>
        <v>0.79591836734693877</v>
      </c>
      <c r="X45" s="88">
        <f>IFERROR(V45/$AR$15,"-")</f>
        <v>7.4045946459084869E-3</v>
      </c>
      <c r="Y45" s="285">
        <f>AS15</f>
        <v>2924</v>
      </c>
      <c r="Z45" s="206">
        <v>14</v>
      </c>
      <c r="AA45" s="56">
        <f>IFERROR(Z45/Z48,"-")</f>
        <v>0.73684210526315785</v>
      </c>
      <c r="AB45" s="88">
        <f>IFERROR(Z45/$AS$15,"-")</f>
        <v>4.7879616963064295E-3</v>
      </c>
      <c r="AC45" s="285">
        <f>AT15</f>
        <v>1282</v>
      </c>
      <c r="AD45" s="206">
        <v>1</v>
      </c>
      <c r="AE45" s="56">
        <f>IFERROR(AD45/AD48,"-")</f>
        <v>1</v>
      </c>
      <c r="AF45" s="88">
        <f>IFERROR(AD45/$AT$15,"-")</f>
        <v>7.8003120124804995E-4</v>
      </c>
      <c r="AG45" s="285">
        <f>AU15</f>
        <v>25886</v>
      </c>
      <c r="AH45" s="92">
        <f t="shared" si="0"/>
        <v>184</v>
      </c>
      <c r="AI45" s="56">
        <f>IFERROR(AH45/AH48,"-")</f>
        <v>0.77966101694915257</v>
      </c>
      <c r="AJ45" s="88">
        <f>IFERROR(AH45/$AU$15,"-")</f>
        <v>7.1080893146874755E-3</v>
      </c>
      <c r="AM45" s="80" t="s">
        <v>10</v>
      </c>
      <c r="AN45" s="99">
        <f>市区町村別_透析患者数!D45</f>
        <v>14</v>
      </c>
      <c r="AO45" s="99">
        <f>市区町村別_透析患者数!G45</f>
        <v>52</v>
      </c>
      <c r="AP45" s="99">
        <f>市区町村別_透析患者数!J45</f>
        <v>9030</v>
      </c>
      <c r="AQ45" s="99">
        <f>市区町村別_透析患者数!M45</f>
        <v>8279</v>
      </c>
      <c r="AR45" s="99">
        <f>市区町村別_透析患者数!P45</f>
        <v>5607</v>
      </c>
      <c r="AS45" s="99">
        <f>市区町村別_透析患者数!S45</f>
        <v>2729</v>
      </c>
      <c r="AT45" s="99">
        <f>市区町村別_透析患者数!V45</f>
        <v>1142</v>
      </c>
      <c r="AU45" s="99">
        <f>市区町村別_透析患者数!Y45</f>
        <v>26853</v>
      </c>
    </row>
    <row r="46" spans="2:47" ht="13.5" customHeight="1">
      <c r="B46" s="280"/>
      <c r="C46" s="305"/>
      <c r="D46" s="129" t="s">
        <v>102</v>
      </c>
      <c r="E46" s="286"/>
      <c r="F46" s="207">
        <v>3</v>
      </c>
      <c r="G46" s="58">
        <f>IFERROR(F46/F48,"-")</f>
        <v>1</v>
      </c>
      <c r="H46" s="117">
        <f t="shared" ref="H46:H48" si="11">IFERROR(F46/$AN$15,"-")</f>
        <v>9.0909090909090912E-2</v>
      </c>
      <c r="I46" s="286"/>
      <c r="J46" s="207">
        <v>6</v>
      </c>
      <c r="K46" s="58">
        <f>IFERROR(J46/J48,"-")</f>
        <v>0.46153846153846156</v>
      </c>
      <c r="L46" s="82">
        <f>IFERROR(J46/$AO$15,"-")</f>
        <v>4.878048780487805E-2</v>
      </c>
      <c r="M46" s="286"/>
      <c r="N46" s="207">
        <v>42</v>
      </c>
      <c r="O46" s="58">
        <f>IFERROR(N46/N48,"-")</f>
        <v>0.52500000000000002</v>
      </c>
      <c r="P46" s="82">
        <f>IFERROR(N46/$AP$15,"-")</f>
        <v>4.829806807727691E-3</v>
      </c>
      <c r="Q46" s="286"/>
      <c r="R46" s="207">
        <v>43</v>
      </c>
      <c r="S46" s="58">
        <f>IFERROR(R46/R48,"-")</f>
        <v>0.60563380281690138</v>
      </c>
      <c r="T46" s="82">
        <f>IFERROR(R46/$AQ$15,"-")</f>
        <v>5.687078428779262E-3</v>
      </c>
      <c r="U46" s="286"/>
      <c r="V46" s="207">
        <v>34</v>
      </c>
      <c r="W46" s="58">
        <f>IFERROR(V46/V48,"-")</f>
        <v>0.69387755102040816</v>
      </c>
      <c r="X46" s="82">
        <f>IFERROR(V46/$AR$15,"-")</f>
        <v>6.4552876400227836E-3</v>
      </c>
      <c r="Y46" s="286"/>
      <c r="Z46" s="207">
        <v>11</v>
      </c>
      <c r="AA46" s="58">
        <f>IFERROR(Z46/Z48,"-")</f>
        <v>0.57894736842105265</v>
      </c>
      <c r="AB46" s="82">
        <f>IFERROR(Z46/$AS$15,"-")</f>
        <v>3.761969904240766E-3</v>
      </c>
      <c r="AC46" s="286"/>
      <c r="AD46" s="207">
        <v>1</v>
      </c>
      <c r="AE46" s="58">
        <f>IFERROR(AD46/AD48,"-")</f>
        <v>1</v>
      </c>
      <c r="AF46" s="82">
        <f>IFERROR(AD46/$AT$15,"-")</f>
        <v>7.8003120124804995E-4</v>
      </c>
      <c r="AG46" s="286"/>
      <c r="AH46" s="93">
        <f t="shared" si="0"/>
        <v>140</v>
      </c>
      <c r="AI46" s="58">
        <f>IFERROR(AH46/AH48,"-")</f>
        <v>0.59322033898305082</v>
      </c>
      <c r="AJ46" s="82">
        <f>IFERROR(AH46/$AU$15,"-")</f>
        <v>5.4083288263926449E-3</v>
      </c>
      <c r="AM46" s="80" t="s">
        <v>11</v>
      </c>
      <c r="AN46" s="99">
        <f>市区町村別_透析患者数!D46</f>
        <v>65</v>
      </c>
      <c r="AO46" s="99">
        <f>市区町村別_透析患者数!G46</f>
        <v>240</v>
      </c>
      <c r="AP46" s="99">
        <f>市区町村別_透析患者数!J46</f>
        <v>27839</v>
      </c>
      <c r="AQ46" s="99">
        <f>市区町村別_透析患者数!M46</f>
        <v>22259</v>
      </c>
      <c r="AR46" s="99">
        <f>市区町村別_透析患者数!P46</f>
        <v>13558</v>
      </c>
      <c r="AS46" s="99">
        <f>市区町村別_透析患者数!S46</f>
        <v>6673</v>
      </c>
      <c r="AT46" s="99">
        <f>市区町村別_透析患者数!V46</f>
        <v>2713</v>
      </c>
      <c r="AU46" s="99">
        <f>市区町村別_透析患者数!Y46</f>
        <v>73347</v>
      </c>
    </row>
    <row r="47" spans="2:47" ht="13.5" customHeight="1">
      <c r="B47" s="280"/>
      <c r="C47" s="305"/>
      <c r="D47" s="132" t="s">
        <v>103</v>
      </c>
      <c r="E47" s="287"/>
      <c r="F47" s="211">
        <v>3</v>
      </c>
      <c r="G47" s="66">
        <f>IFERROR(F47/F48,"-")</f>
        <v>1</v>
      </c>
      <c r="H47" s="175">
        <f t="shared" si="11"/>
        <v>9.0909090909090912E-2</v>
      </c>
      <c r="I47" s="287"/>
      <c r="J47" s="211">
        <v>13</v>
      </c>
      <c r="K47" s="66">
        <f>IFERROR(J47/J48,"-")</f>
        <v>1</v>
      </c>
      <c r="L47" s="89">
        <f>IFERROR(J47/$AO$15,"-")</f>
        <v>0.10569105691056911</v>
      </c>
      <c r="M47" s="287"/>
      <c r="N47" s="211">
        <v>77</v>
      </c>
      <c r="O47" s="66">
        <f>IFERROR(N47/N48,"-")</f>
        <v>0.96250000000000002</v>
      </c>
      <c r="P47" s="89">
        <f>IFERROR(N47/$AP$15,"-")</f>
        <v>8.8546458141674327E-3</v>
      </c>
      <c r="Q47" s="287"/>
      <c r="R47" s="211">
        <v>66</v>
      </c>
      <c r="S47" s="66">
        <f>IFERROR(R47/R48,"-")</f>
        <v>0.92957746478873238</v>
      </c>
      <c r="T47" s="89">
        <f>IFERROR(R47/$AQ$15,"-")</f>
        <v>8.7290040999867743E-3</v>
      </c>
      <c r="U47" s="287"/>
      <c r="V47" s="211">
        <v>46</v>
      </c>
      <c r="W47" s="66">
        <f>IFERROR(V47/V48,"-")</f>
        <v>0.93877551020408168</v>
      </c>
      <c r="X47" s="89">
        <f>IFERROR(V47/$AR$15,"-")</f>
        <v>8.7336244541484712E-3</v>
      </c>
      <c r="Y47" s="287"/>
      <c r="Z47" s="211">
        <v>17</v>
      </c>
      <c r="AA47" s="66">
        <f>IFERROR(Z47/Z48,"-")</f>
        <v>0.89473684210526316</v>
      </c>
      <c r="AB47" s="89">
        <f>IFERROR(Z47/$AS$15,"-")</f>
        <v>5.8139534883720929E-3</v>
      </c>
      <c r="AC47" s="287"/>
      <c r="AD47" s="211">
        <v>1</v>
      </c>
      <c r="AE47" s="66">
        <f>IFERROR(AD47/AD48,"-")</f>
        <v>1</v>
      </c>
      <c r="AF47" s="89">
        <f>IFERROR(AD47/$AT$15,"-")</f>
        <v>7.8003120124804995E-4</v>
      </c>
      <c r="AG47" s="287"/>
      <c r="AH47" s="95">
        <f t="shared" si="0"/>
        <v>223</v>
      </c>
      <c r="AI47" s="66">
        <f>IFERROR(AH47/AH48,"-")</f>
        <v>0.94491525423728817</v>
      </c>
      <c r="AJ47" s="89">
        <f>IFERROR(AH47/$AU$15,"-")</f>
        <v>8.6146952020397134E-3</v>
      </c>
      <c r="AM47" s="80" t="s">
        <v>7</v>
      </c>
      <c r="AN47" s="99">
        <f>市区町村別_透析患者数!D47</f>
        <v>40</v>
      </c>
      <c r="AO47" s="99">
        <f>市区町村別_透析患者数!G47</f>
        <v>145</v>
      </c>
      <c r="AP47" s="99">
        <f>市区町村別_透析患者数!J47</f>
        <v>17026</v>
      </c>
      <c r="AQ47" s="99">
        <f>市区町村別_透析患者数!M47</f>
        <v>13378</v>
      </c>
      <c r="AR47" s="99">
        <f>市区町村別_透析患者数!P47</f>
        <v>8537</v>
      </c>
      <c r="AS47" s="99">
        <f>市区町村別_透析患者数!S47</f>
        <v>4267</v>
      </c>
      <c r="AT47" s="99">
        <f>市区町村別_透析患者数!V47</f>
        <v>1811</v>
      </c>
      <c r="AU47" s="99">
        <f>市区町村別_透析患者数!Y47</f>
        <v>45204</v>
      </c>
    </row>
    <row r="48" spans="2:47" ht="13.5" customHeight="1">
      <c r="B48" s="281"/>
      <c r="C48" s="306"/>
      <c r="D48" s="190" t="s">
        <v>139</v>
      </c>
      <c r="E48" s="63" t="s">
        <v>93</v>
      </c>
      <c r="F48" s="217">
        <v>3</v>
      </c>
      <c r="G48" s="67" t="s">
        <v>143</v>
      </c>
      <c r="H48" s="88">
        <f t="shared" si="11"/>
        <v>9.0909090909090912E-2</v>
      </c>
      <c r="I48" s="63" t="s">
        <v>93</v>
      </c>
      <c r="J48" s="217">
        <v>13</v>
      </c>
      <c r="K48" s="67" t="s">
        <v>143</v>
      </c>
      <c r="L48" s="85">
        <f>IFERROR(J48/$AO$15,"-")</f>
        <v>0.10569105691056911</v>
      </c>
      <c r="M48" s="63" t="s">
        <v>93</v>
      </c>
      <c r="N48" s="217">
        <v>80</v>
      </c>
      <c r="O48" s="67" t="s">
        <v>143</v>
      </c>
      <c r="P48" s="85">
        <f>IFERROR(N48/$AP$15,"-")</f>
        <v>9.1996320147194107E-3</v>
      </c>
      <c r="Q48" s="63" t="s">
        <v>93</v>
      </c>
      <c r="R48" s="217">
        <v>71</v>
      </c>
      <c r="S48" s="67" t="s">
        <v>143</v>
      </c>
      <c r="T48" s="85">
        <f>IFERROR(R48/$AQ$15,"-")</f>
        <v>9.3902922893797109E-3</v>
      </c>
      <c r="U48" s="63" t="s">
        <v>93</v>
      </c>
      <c r="V48" s="217">
        <v>49</v>
      </c>
      <c r="W48" s="67" t="s">
        <v>143</v>
      </c>
      <c r="X48" s="85">
        <f>IFERROR(V48/$AR$15,"-")</f>
        <v>9.3032086576798935E-3</v>
      </c>
      <c r="Y48" s="63" t="s">
        <v>93</v>
      </c>
      <c r="Z48" s="217">
        <v>19</v>
      </c>
      <c r="AA48" s="67" t="s">
        <v>143</v>
      </c>
      <c r="AB48" s="85">
        <f>IFERROR(Z48/$AS$15,"-")</f>
        <v>6.4979480164158686E-3</v>
      </c>
      <c r="AC48" s="63" t="s">
        <v>93</v>
      </c>
      <c r="AD48" s="217">
        <v>1</v>
      </c>
      <c r="AE48" s="67" t="s">
        <v>143</v>
      </c>
      <c r="AF48" s="85">
        <f>IFERROR(AD48/$AT$15,"-")</f>
        <v>7.8003120124804995E-4</v>
      </c>
      <c r="AG48" s="63" t="s">
        <v>93</v>
      </c>
      <c r="AH48" s="197">
        <f t="shared" si="0"/>
        <v>236</v>
      </c>
      <c r="AI48" s="67" t="s">
        <v>143</v>
      </c>
      <c r="AJ48" s="85">
        <f>IFERROR(AH48/$AU$15,"-")</f>
        <v>9.1168971644904583E-3</v>
      </c>
      <c r="AM48" s="80" t="s">
        <v>17</v>
      </c>
      <c r="AN48" s="99">
        <f>市区町村別_透析患者数!D48</f>
        <v>15</v>
      </c>
      <c r="AO48" s="99">
        <f>市区町村別_透析患者数!G48</f>
        <v>61</v>
      </c>
      <c r="AP48" s="99">
        <f>市区町村別_透析患者数!J48</f>
        <v>17000</v>
      </c>
      <c r="AQ48" s="99">
        <f>市区町村別_透析患者数!M48</f>
        <v>14863</v>
      </c>
      <c r="AR48" s="99">
        <f>市区町村別_透析患者数!P48</f>
        <v>9571</v>
      </c>
      <c r="AS48" s="99">
        <f>市区町村別_透析患者数!S48</f>
        <v>4740</v>
      </c>
      <c r="AT48" s="99">
        <f>市区町村別_透析患者数!V48</f>
        <v>1736</v>
      </c>
      <c r="AU48" s="99">
        <f>市区町村別_透析患者数!Y48</f>
        <v>47986</v>
      </c>
    </row>
    <row r="49" spans="2:47" ht="13.5" customHeight="1">
      <c r="B49" s="279">
        <v>12</v>
      </c>
      <c r="C49" s="304" t="s">
        <v>151</v>
      </c>
      <c r="D49" s="128" t="s">
        <v>101</v>
      </c>
      <c r="E49" s="285">
        <f>AN16</f>
        <v>30</v>
      </c>
      <c r="F49" s="206">
        <v>1</v>
      </c>
      <c r="G49" s="56">
        <f>IFERROR(F49/F52,"-")</f>
        <v>0.5</v>
      </c>
      <c r="H49" s="178">
        <f>IFERROR(F49/$AN$16,"-")</f>
        <v>3.3333333333333333E-2</v>
      </c>
      <c r="I49" s="285">
        <f>AO16</f>
        <v>71</v>
      </c>
      <c r="J49" s="206">
        <v>8</v>
      </c>
      <c r="K49" s="56">
        <f>IFERROR(J49/J52,"-")</f>
        <v>0.8</v>
      </c>
      <c r="L49" s="88">
        <f>IFERROR(J49/$AO$16,"-")</f>
        <v>0.11267605633802817</v>
      </c>
      <c r="M49" s="285">
        <f>AP16</f>
        <v>4358</v>
      </c>
      <c r="N49" s="206">
        <v>27</v>
      </c>
      <c r="O49" s="56">
        <f>IFERROR(N49/N52,"-")</f>
        <v>0.72972972972972971</v>
      </c>
      <c r="P49" s="88">
        <f>IFERROR(N49/$AP$16,"-")</f>
        <v>6.1955025240936212E-3</v>
      </c>
      <c r="Q49" s="285">
        <f>AQ16</f>
        <v>3552</v>
      </c>
      <c r="R49" s="206">
        <v>25</v>
      </c>
      <c r="S49" s="56">
        <f>IFERROR(R49/R52,"-")</f>
        <v>0.78125</v>
      </c>
      <c r="T49" s="88">
        <f>IFERROR(R49/$AQ$16,"-")</f>
        <v>7.0382882882882884E-3</v>
      </c>
      <c r="U49" s="285">
        <f>AR16</f>
        <v>2749</v>
      </c>
      <c r="V49" s="206">
        <v>15</v>
      </c>
      <c r="W49" s="56">
        <f>IFERROR(V49/V52,"-")</f>
        <v>0.68181818181818177</v>
      </c>
      <c r="X49" s="88">
        <f>IFERROR(V49/$AR$16,"-")</f>
        <v>5.4565296471444161E-3</v>
      </c>
      <c r="Y49" s="285">
        <f>AS16</f>
        <v>1716</v>
      </c>
      <c r="Z49" s="206">
        <v>6</v>
      </c>
      <c r="AA49" s="56">
        <f>IFERROR(Z49/Z52,"-")</f>
        <v>0.8571428571428571</v>
      </c>
      <c r="AB49" s="88">
        <f>IFERROR(Z49/$AS$16,"-")</f>
        <v>3.4965034965034965E-3</v>
      </c>
      <c r="AC49" s="285">
        <f>AT16</f>
        <v>817</v>
      </c>
      <c r="AD49" s="206">
        <v>0</v>
      </c>
      <c r="AE49" s="56">
        <f>IFERROR(AD49/AD52,"-")</f>
        <v>0</v>
      </c>
      <c r="AF49" s="88">
        <f>IFERROR(AD49/$AT$16,"-")</f>
        <v>0</v>
      </c>
      <c r="AG49" s="285">
        <f>AU16</f>
        <v>13293</v>
      </c>
      <c r="AH49" s="92">
        <f t="shared" si="0"/>
        <v>82</v>
      </c>
      <c r="AI49" s="56">
        <f>IFERROR(AH49/AH52,"-")</f>
        <v>0.73873873873873874</v>
      </c>
      <c r="AJ49" s="88">
        <f>IFERROR(AH49/$AU$16,"-")</f>
        <v>6.1686601970962164E-3</v>
      </c>
      <c r="AM49" s="80" t="s">
        <v>40</v>
      </c>
      <c r="AN49" s="99">
        <f>市区町村別_透析患者数!D49</f>
        <v>70</v>
      </c>
      <c r="AO49" s="99">
        <f>市区町村別_透析患者数!G49</f>
        <v>114</v>
      </c>
      <c r="AP49" s="99">
        <f>市区町村別_透析患者数!J49</f>
        <v>5910</v>
      </c>
      <c r="AQ49" s="99">
        <f>市区町村別_透析患者数!M49</f>
        <v>4923</v>
      </c>
      <c r="AR49" s="99">
        <f>市区町村別_透析患者数!P49</f>
        <v>3381</v>
      </c>
      <c r="AS49" s="99">
        <f>市区町村別_透析患者数!S49</f>
        <v>1767</v>
      </c>
      <c r="AT49" s="99">
        <f>市区町村別_透析患者数!V49</f>
        <v>661</v>
      </c>
      <c r="AU49" s="99">
        <f>市区町村別_透析患者数!Y49</f>
        <v>16826</v>
      </c>
    </row>
    <row r="50" spans="2:47" ht="13.5" customHeight="1">
      <c r="B50" s="280"/>
      <c r="C50" s="305"/>
      <c r="D50" s="129" t="s">
        <v>102</v>
      </c>
      <c r="E50" s="286"/>
      <c r="F50" s="207">
        <v>1</v>
      </c>
      <c r="G50" s="58">
        <f>IFERROR(F50/F52,"-")</f>
        <v>0.5</v>
      </c>
      <c r="H50" s="117">
        <f t="shared" ref="H50:H52" si="12">IFERROR(F50/$AN$16,"-")</f>
        <v>3.3333333333333333E-2</v>
      </c>
      <c r="I50" s="286"/>
      <c r="J50" s="207">
        <v>9</v>
      </c>
      <c r="K50" s="58">
        <f>IFERROR(J50/J52,"-")</f>
        <v>0.9</v>
      </c>
      <c r="L50" s="82">
        <f>IFERROR(J50/$AO$16,"-")</f>
        <v>0.12676056338028169</v>
      </c>
      <c r="M50" s="286"/>
      <c r="N50" s="207">
        <v>23</v>
      </c>
      <c r="O50" s="58">
        <f>IFERROR(N50/N52,"-")</f>
        <v>0.6216216216216216</v>
      </c>
      <c r="P50" s="82">
        <f>IFERROR(N50/$AP$16,"-")</f>
        <v>5.2776502983019734E-3</v>
      </c>
      <c r="Q50" s="286"/>
      <c r="R50" s="207">
        <v>20</v>
      </c>
      <c r="S50" s="58">
        <f>IFERROR(R50/R52,"-")</f>
        <v>0.625</v>
      </c>
      <c r="T50" s="82">
        <f>IFERROR(R50/$AQ$16,"-")</f>
        <v>5.6306306306306304E-3</v>
      </c>
      <c r="U50" s="286"/>
      <c r="V50" s="207">
        <v>11</v>
      </c>
      <c r="W50" s="58">
        <f>IFERROR(V50/V52,"-")</f>
        <v>0.5</v>
      </c>
      <c r="X50" s="82">
        <f>IFERROR(V50/$AR$16,"-")</f>
        <v>4.0014550745725722E-3</v>
      </c>
      <c r="Y50" s="286"/>
      <c r="Z50" s="207">
        <v>4</v>
      </c>
      <c r="AA50" s="58">
        <f>IFERROR(Z50/Z52,"-")</f>
        <v>0.5714285714285714</v>
      </c>
      <c r="AB50" s="82">
        <f>IFERROR(Z50/$AS$16,"-")</f>
        <v>2.331002331002331E-3</v>
      </c>
      <c r="AC50" s="286"/>
      <c r="AD50" s="207">
        <v>1</v>
      </c>
      <c r="AE50" s="58">
        <f>IFERROR(AD50/AD52,"-")</f>
        <v>1</v>
      </c>
      <c r="AF50" s="82">
        <f>IFERROR(AD50/$AT$16,"-")</f>
        <v>1.2239902080783353E-3</v>
      </c>
      <c r="AG50" s="286"/>
      <c r="AH50" s="93">
        <f t="shared" si="0"/>
        <v>69</v>
      </c>
      <c r="AI50" s="58">
        <f>IFERROR(AH50/AH52,"-")</f>
        <v>0.6216216216216216</v>
      </c>
      <c r="AJ50" s="82">
        <f>IFERROR(AH50/$AU$16,"-")</f>
        <v>5.1907018731663281E-3</v>
      </c>
      <c r="AM50" s="80" t="s">
        <v>20</v>
      </c>
      <c r="AN50" s="99">
        <f>市区町村別_透析患者数!D50</f>
        <v>18</v>
      </c>
      <c r="AO50" s="99">
        <f>市区町村別_透析患者数!G50</f>
        <v>112</v>
      </c>
      <c r="AP50" s="99">
        <f>市区町村別_透析患者数!J50</f>
        <v>7951</v>
      </c>
      <c r="AQ50" s="99">
        <f>市区町村別_透析患者数!M50</f>
        <v>6296</v>
      </c>
      <c r="AR50" s="99">
        <f>市区町村別_透析患者数!P50</f>
        <v>4273</v>
      </c>
      <c r="AS50" s="99">
        <f>市区町村別_透析患者数!S50</f>
        <v>2310</v>
      </c>
      <c r="AT50" s="99">
        <f>市区町村別_透析患者数!V50</f>
        <v>972</v>
      </c>
      <c r="AU50" s="99">
        <f>市区町村別_透析患者数!Y50</f>
        <v>21932</v>
      </c>
    </row>
    <row r="51" spans="2:47" ht="13.5" customHeight="1">
      <c r="B51" s="280"/>
      <c r="C51" s="305"/>
      <c r="D51" s="132" t="s">
        <v>103</v>
      </c>
      <c r="E51" s="287"/>
      <c r="F51" s="211">
        <v>2</v>
      </c>
      <c r="G51" s="66">
        <f>IFERROR(F51/F52,"-")</f>
        <v>1</v>
      </c>
      <c r="H51" s="175">
        <f t="shared" si="12"/>
        <v>6.6666666666666666E-2</v>
      </c>
      <c r="I51" s="287"/>
      <c r="J51" s="211">
        <v>9</v>
      </c>
      <c r="K51" s="66">
        <f>IFERROR(J51/J52,"-")</f>
        <v>0.9</v>
      </c>
      <c r="L51" s="89">
        <f>IFERROR(J51/$AO$16,"-")</f>
        <v>0.12676056338028169</v>
      </c>
      <c r="M51" s="287"/>
      <c r="N51" s="211">
        <v>36</v>
      </c>
      <c r="O51" s="66">
        <f>IFERROR(N51/N52,"-")</f>
        <v>0.97297297297297303</v>
      </c>
      <c r="P51" s="89">
        <f>IFERROR(N51/$AP$16,"-")</f>
        <v>8.2606700321248283E-3</v>
      </c>
      <c r="Q51" s="287"/>
      <c r="R51" s="211">
        <v>30</v>
      </c>
      <c r="S51" s="66">
        <f>IFERROR(R51/R52,"-")</f>
        <v>0.9375</v>
      </c>
      <c r="T51" s="89">
        <f>IFERROR(R51/$AQ$16,"-")</f>
        <v>8.4459459459459464E-3</v>
      </c>
      <c r="U51" s="287"/>
      <c r="V51" s="211">
        <v>18</v>
      </c>
      <c r="W51" s="66">
        <f>IFERROR(V51/V52,"-")</f>
        <v>0.81818181818181823</v>
      </c>
      <c r="X51" s="89">
        <f>IFERROR(V51/$AR$16,"-")</f>
        <v>6.5478355765732996E-3</v>
      </c>
      <c r="Y51" s="287"/>
      <c r="Z51" s="211">
        <v>7</v>
      </c>
      <c r="AA51" s="66">
        <f>IFERROR(Z51/Z52,"-")</f>
        <v>1</v>
      </c>
      <c r="AB51" s="89">
        <f>IFERROR(Z51/$AS$16,"-")</f>
        <v>4.079254079254079E-3</v>
      </c>
      <c r="AC51" s="287"/>
      <c r="AD51" s="211">
        <v>1</v>
      </c>
      <c r="AE51" s="66">
        <f>IFERROR(AD51/AD52,"-")</f>
        <v>1</v>
      </c>
      <c r="AF51" s="89">
        <f>IFERROR(AD51/$AT$16,"-")</f>
        <v>1.2239902080783353E-3</v>
      </c>
      <c r="AG51" s="287"/>
      <c r="AH51" s="95">
        <f t="shared" si="0"/>
        <v>103</v>
      </c>
      <c r="AI51" s="66">
        <f>IFERROR(AH51/AH52,"-")</f>
        <v>0.92792792792792789</v>
      </c>
      <c r="AJ51" s="89">
        <f>IFERROR(AH51/$AU$16,"-")</f>
        <v>7.748439028059881E-3</v>
      </c>
      <c r="AM51" s="80" t="s">
        <v>12</v>
      </c>
      <c r="AN51" s="99">
        <f>市区町村別_透析患者数!D51</f>
        <v>18</v>
      </c>
      <c r="AO51" s="99">
        <f>市区町村別_透析患者数!G51</f>
        <v>107</v>
      </c>
      <c r="AP51" s="99">
        <f>市区町村別_透析患者数!J51</f>
        <v>16333</v>
      </c>
      <c r="AQ51" s="99">
        <f>市区町村別_透析患者数!M51</f>
        <v>13985</v>
      </c>
      <c r="AR51" s="99">
        <f>市区町村別_透析患者数!P51</f>
        <v>8555</v>
      </c>
      <c r="AS51" s="99">
        <f>市区町村別_透析患者数!S51</f>
        <v>4008</v>
      </c>
      <c r="AT51" s="99">
        <f>市区町村別_透析患者数!V51</f>
        <v>1404</v>
      </c>
      <c r="AU51" s="99">
        <f>市区町村別_透析患者数!Y51</f>
        <v>44410</v>
      </c>
    </row>
    <row r="52" spans="2:47" ht="13.5" customHeight="1">
      <c r="B52" s="281"/>
      <c r="C52" s="306"/>
      <c r="D52" s="190" t="s">
        <v>139</v>
      </c>
      <c r="E52" s="63" t="s">
        <v>93</v>
      </c>
      <c r="F52" s="217">
        <v>2</v>
      </c>
      <c r="G52" s="67" t="s">
        <v>143</v>
      </c>
      <c r="H52" s="88">
        <f t="shared" si="12"/>
        <v>6.6666666666666666E-2</v>
      </c>
      <c r="I52" s="63" t="s">
        <v>93</v>
      </c>
      <c r="J52" s="217">
        <v>10</v>
      </c>
      <c r="K52" s="67" t="s">
        <v>143</v>
      </c>
      <c r="L52" s="85">
        <f>IFERROR(J52/$AO$16,"-")</f>
        <v>0.14084507042253522</v>
      </c>
      <c r="M52" s="63" t="s">
        <v>93</v>
      </c>
      <c r="N52" s="217">
        <v>37</v>
      </c>
      <c r="O52" s="67" t="s">
        <v>143</v>
      </c>
      <c r="P52" s="85">
        <f>IFERROR(N52/$AP$16,"-")</f>
        <v>8.4901330885727398E-3</v>
      </c>
      <c r="Q52" s="63" t="s">
        <v>93</v>
      </c>
      <c r="R52" s="217">
        <v>32</v>
      </c>
      <c r="S52" s="67" t="s">
        <v>143</v>
      </c>
      <c r="T52" s="85">
        <f>IFERROR(R52/$AQ$16,"-")</f>
        <v>9.0090090090090089E-3</v>
      </c>
      <c r="U52" s="63" t="s">
        <v>93</v>
      </c>
      <c r="V52" s="217">
        <v>22</v>
      </c>
      <c r="W52" s="67" t="s">
        <v>143</v>
      </c>
      <c r="X52" s="85">
        <f>IFERROR(V52/$AR$16,"-")</f>
        <v>8.0029101491451444E-3</v>
      </c>
      <c r="Y52" s="63" t="s">
        <v>93</v>
      </c>
      <c r="Z52" s="217">
        <v>7</v>
      </c>
      <c r="AA52" s="67" t="s">
        <v>143</v>
      </c>
      <c r="AB52" s="85">
        <f>IFERROR(Z52/$AS$16,"-")</f>
        <v>4.079254079254079E-3</v>
      </c>
      <c r="AC52" s="63" t="s">
        <v>93</v>
      </c>
      <c r="AD52" s="217">
        <v>1</v>
      </c>
      <c r="AE52" s="67" t="s">
        <v>143</v>
      </c>
      <c r="AF52" s="85">
        <f>IFERROR(AD52/$AT$16,"-")</f>
        <v>1.2239902080783353E-3</v>
      </c>
      <c r="AG52" s="63" t="s">
        <v>93</v>
      </c>
      <c r="AH52" s="197">
        <f t="shared" si="0"/>
        <v>111</v>
      </c>
      <c r="AI52" s="67" t="s">
        <v>143</v>
      </c>
      <c r="AJ52" s="85">
        <f>IFERROR(AH52/$AU$16,"-")</f>
        <v>8.3502595350936591E-3</v>
      </c>
      <c r="AM52" s="80" t="s">
        <v>21</v>
      </c>
      <c r="AN52" s="99">
        <f>市区町村別_透析患者数!D52</f>
        <v>15</v>
      </c>
      <c r="AO52" s="99">
        <f>市区町村別_透析患者数!G52</f>
        <v>43</v>
      </c>
      <c r="AP52" s="99">
        <f>市区町村別_透析患者数!J52</f>
        <v>8764</v>
      </c>
      <c r="AQ52" s="99">
        <f>市区町村別_透析患者数!M52</f>
        <v>7173</v>
      </c>
      <c r="AR52" s="99">
        <f>市区町村別_透析患者数!P52</f>
        <v>4540</v>
      </c>
      <c r="AS52" s="99">
        <f>市区町村別_透析患者数!S52</f>
        <v>2309</v>
      </c>
      <c r="AT52" s="99">
        <f>市区町村別_透析患者数!V52</f>
        <v>1042</v>
      </c>
      <c r="AU52" s="99">
        <f>市区町村別_透析患者数!Y52</f>
        <v>23886</v>
      </c>
    </row>
    <row r="53" spans="2:47" ht="13.5" customHeight="1">
      <c r="B53" s="279">
        <v>13</v>
      </c>
      <c r="C53" s="304" t="s">
        <v>152</v>
      </c>
      <c r="D53" s="128" t="s">
        <v>101</v>
      </c>
      <c r="E53" s="285">
        <f>AN17</f>
        <v>34</v>
      </c>
      <c r="F53" s="206">
        <v>3</v>
      </c>
      <c r="G53" s="56">
        <f>IFERROR(F53/F56,"-")</f>
        <v>0.75</v>
      </c>
      <c r="H53" s="178">
        <f>IFERROR(F53/$AN$17,"-")</f>
        <v>8.8235294117647065E-2</v>
      </c>
      <c r="I53" s="285">
        <f>AO17</f>
        <v>122</v>
      </c>
      <c r="J53" s="206">
        <v>14</v>
      </c>
      <c r="K53" s="56">
        <f>IFERROR(J53/J56,"-")</f>
        <v>0.73684210526315785</v>
      </c>
      <c r="L53" s="88">
        <f>IFERROR(J53/$AO$17,"-")</f>
        <v>0.11475409836065574</v>
      </c>
      <c r="M53" s="285">
        <f>AP17</f>
        <v>7192</v>
      </c>
      <c r="N53" s="206">
        <v>40</v>
      </c>
      <c r="O53" s="56">
        <f>IFERROR(N53/N56,"-")</f>
        <v>0.67796610169491522</v>
      </c>
      <c r="P53" s="88">
        <f>IFERROR(N53/$AP$17,"-")</f>
        <v>5.5617352614015575E-3</v>
      </c>
      <c r="Q53" s="285">
        <f>AQ17</f>
        <v>6348</v>
      </c>
      <c r="R53" s="206">
        <v>50</v>
      </c>
      <c r="S53" s="56">
        <f>IFERROR(R53/R56,"-")</f>
        <v>0.68493150684931503</v>
      </c>
      <c r="T53" s="88">
        <f>IFERROR(R53/$AQ$17,"-")</f>
        <v>7.8764965343415243E-3</v>
      </c>
      <c r="U53" s="285">
        <f>AR17</f>
        <v>4833</v>
      </c>
      <c r="V53" s="206">
        <v>21</v>
      </c>
      <c r="W53" s="56">
        <f>IFERROR(V53/V56,"-")</f>
        <v>0.55263157894736847</v>
      </c>
      <c r="X53" s="88">
        <f>IFERROR(V53/$AR$17,"-")</f>
        <v>4.3451272501551829E-3</v>
      </c>
      <c r="Y53" s="285">
        <f>AS17</f>
        <v>2739</v>
      </c>
      <c r="Z53" s="206">
        <v>12</v>
      </c>
      <c r="AA53" s="56">
        <f>IFERROR(Z53/Z56,"-")</f>
        <v>0.52173913043478259</v>
      </c>
      <c r="AB53" s="88">
        <f>IFERROR(Z53/$AS$17,"-")</f>
        <v>4.3811610076670317E-3</v>
      </c>
      <c r="AC53" s="285">
        <f>AT17</f>
        <v>1266</v>
      </c>
      <c r="AD53" s="206">
        <v>2</v>
      </c>
      <c r="AE53" s="56">
        <f>IFERROR(AD53/AD56,"-")</f>
        <v>1</v>
      </c>
      <c r="AF53" s="88">
        <f>IFERROR(AD53/$AT$17,"-")</f>
        <v>1.5797788309636651E-3</v>
      </c>
      <c r="AG53" s="285">
        <f>AU17</f>
        <v>22534</v>
      </c>
      <c r="AH53" s="92">
        <f t="shared" si="0"/>
        <v>142</v>
      </c>
      <c r="AI53" s="56">
        <f>IFERROR(AH53/AH56,"-")</f>
        <v>0.65137614678899081</v>
      </c>
      <c r="AJ53" s="88">
        <f>IFERROR(AH53/$AU$17,"-")</f>
        <v>6.3015887103931838E-3</v>
      </c>
      <c r="AM53" s="80" t="s">
        <v>22</v>
      </c>
      <c r="AN53" s="99">
        <f>市区町村別_透析患者数!D53</f>
        <v>9</v>
      </c>
      <c r="AO53" s="99">
        <f>市区町村別_透析患者数!G53</f>
        <v>35</v>
      </c>
      <c r="AP53" s="99">
        <f>市区町村別_透析患者数!J53</f>
        <v>8157</v>
      </c>
      <c r="AQ53" s="99">
        <f>市区町村別_透析患者数!M53</f>
        <v>7493</v>
      </c>
      <c r="AR53" s="99">
        <f>市区町村別_透析患者数!P53</f>
        <v>4829</v>
      </c>
      <c r="AS53" s="99">
        <f>市区町村別_透析患者数!S53</f>
        <v>2220</v>
      </c>
      <c r="AT53" s="99">
        <f>市区町村別_透析患者数!V53</f>
        <v>863</v>
      </c>
      <c r="AU53" s="99">
        <f>市区町村別_透析患者数!Y53</f>
        <v>23606</v>
      </c>
    </row>
    <row r="54" spans="2:47" ht="13.5" customHeight="1">
      <c r="B54" s="280"/>
      <c r="C54" s="305"/>
      <c r="D54" s="129" t="s">
        <v>102</v>
      </c>
      <c r="E54" s="286"/>
      <c r="F54" s="207">
        <v>1</v>
      </c>
      <c r="G54" s="58">
        <f>IFERROR(F54/F56,"-")</f>
        <v>0.25</v>
      </c>
      <c r="H54" s="117">
        <f t="shared" ref="H54:H56" si="13">IFERROR(F54/$AN$17,"-")</f>
        <v>2.9411764705882353E-2</v>
      </c>
      <c r="I54" s="286"/>
      <c r="J54" s="207">
        <v>11</v>
      </c>
      <c r="K54" s="58">
        <f>IFERROR(J54/J56,"-")</f>
        <v>0.57894736842105265</v>
      </c>
      <c r="L54" s="82">
        <f>IFERROR(J54/$AO$17,"-")</f>
        <v>9.0163934426229511E-2</v>
      </c>
      <c r="M54" s="286"/>
      <c r="N54" s="207">
        <v>34</v>
      </c>
      <c r="O54" s="58">
        <f>IFERROR(N54/N56,"-")</f>
        <v>0.57627118644067798</v>
      </c>
      <c r="P54" s="82">
        <f>IFERROR(N54/$AP$17,"-")</f>
        <v>4.7274749721913237E-3</v>
      </c>
      <c r="Q54" s="286"/>
      <c r="R54" s="207">
        <v>49</v>
      </c>
      <c r="S54" s="58">
        <f>IFERROR(R54/R56,"-")</f>
        <v>0.67123287671232879</v>
      </c>
      <c r="T54" s="82">
        <f>IFERROR(R54/$AQ$17,"-")</f>
        <v>7.7189666036546947E-3</v>
      </c>
      <c r="U54" s="286"/>
      <c r="V54" s="207">
        <v>20</v>
      </c>
      <c r="W54" s="58">
        <f>IFERROR(V54/V56,"-")</f>
        <v>0.52631578947368418</v>
      </c>
      <c r="X54" s="82">
        <f>IFERROR(V54/$AR$17,"-")</f>
        <v>4.1382164287192217E-3</v>
      </c>
      <c r="Y54" s="286"/>
      <c r="Z54" s="207">
        <v>11</v>
      </c>
      <c r="AA54" s="58">
        <f>IFERROR(Z54/Z56,"-")</f>
        <v>0.47826086956521741</v>
      </c>
      <c r="AB54" s="82">
        <f>IFERROR(Z54/$AS$17,"-")</f>
        <v>4.0160642570281121E-3</v>
      </c>
      <c r="AC54" s="286"/>
      <c r="AD54" s="207">
        <v>2</v>
      </c>
      <c r="AE54" s="58">
        <f>IFERROR(AD54/AD56,"-")</f>
        <v>1</v>
      </c>
      <c r="AF54" s="82">
        <f>IFERROR(AD54/$AT$17,"-")</f>
        <v>1.5797788309636651E-3</v>
      </c>
      <c r="AG54" s="286"/>
      <c r="AH54" s="93">
        <f t="shared" si="0"/>
        <v>128</v>
      </c>
      <c r="AI54" s="58">
        <f>IFERROR(AH54/AH56,"-")</f>
        <v>0.58715596330275233</v>
      </c>
      <c r="AJ54" s="82">
        <f>IFERROR(AH54/$AU$17,"-")</f>
        <v>5.680305316410757E-3</v>
      </c>
      <c r="AM54" s="80" t="s">
        <v>13</v>
      </c>
      <c r="AN54" s="99">
        <f>市区町村別_透析患者数!D54</f>
        <v>7</v>
      </c>
      <c r="AO54" s="99">
        <f>市区町村別_透析患者数!G54</f>
        <v>58</v>
      </c>
      <c r="AP54" s="99">
        <f>市区町村別_透析患者数!J54</f>
        <v>7934</v>
      </c>
      <c r="AQ54" s="99">
        <f>市区町村別_透析患者数!M54</f>
        <v>6818</v>
      </c>
      <c r="AR54" s="99">
        <f>市区町村別_透析患者数!P54</f>
        <v>4199</v>
      </c>
      <c r="AS54" s="99">
        <f>市区町村別_透析患者数!S54</f>
        <v>1869</v>
      </c>
      <c r="AT54" s="99">
        <f>市区町村別_透析患者数!V54</f>
        <v>721</v>
      </c>
      <c r="AU54" s="99">
        <f>市区町村別_透析患者数!Y54</f>
        <v>21606</v>
      </c>
    </row>
    <row r="55" spans="2:47" ht="13.5" customHeight="1">
      <c r="B55" s="280"/>
      <c r="C55" s="305"/>
      <c r="D55" s="132" t="s">
        <v>103</v>
      </c>
      <c r="E55" s="287"/>
      <c r="F55" s="211">
        <v>4</v>
      </c>
      <c r="G55" s="66">
        <f>IFERROR(F55/F56,"-")</f>
        <v>1</v>
      </c>
      <c r="H55" s="175">
        <f t="shared" si="13"/>
        <v>0.11764705882352941</v>
      </c>
      <c r="I55" s="287"/>
      <c r="J55" s="211">
        <v>19</v>
      </c>
      <c r="K55" s="66">
        <f>IFERROR(J55/J56,"-")</f>
        <v>1</v>
      </c>
      <c r="L55" s="89">
        <f>IFERROR(J55/$AO$17,"-")</f>
        <v>0.15573770491803279</v>
      </c>
      <c r="M55" s="287"/>
      <c r="N55" s="211">
        <v>58</v>
      </c>
      <c r="O55" s="66">
        <f>IFERROR(N55/N56,"-")</f>
        <v>0.98305084745762716</v>
      </c>
      <c r="P55" s="89">
        <f>IFERROR(N55/$AP$17,"-")</f>
        <v>8.0645161290322578E-3</v>
      </c>
      <c r="Q55" s="287"/>
      <c r="R55" s="211">
        <v>70</v>
      </c>
      <c r="S55" s="66">
        <f>IFERROR(R55/R56,"-")</f>
        <v>0.95890410958904104</v>
      </c>
      <c r="T55" s="89">
        <f>IFERROR(R55/$AQ$17,"-")</f>
        <v>1.1027095148078135E-2</v>
      </c>
      <c r="U55" s="287"/>
      <c r="V55" s="211">
        <v>38</v>
      </c>
      <c r="W55" s="66">
        <f>IFERROR(V55/V56,"-")</f>
        <v>1</v>
      </c>
      <c r="X55" s="89">
        <f>IFERROR(V55/$AR$17,"-")</f>
        <v>7.8626112145665211E-3</v>
      </c>
      <c r="Y55" s="287"/>
      <c r="Z55" s="211">
        <v>22</v>
      </c>
      <c r="AA55" s="66">
        <f>IFERROR(Z55/Z56,"-")</f>
        <v>0.95652173913043481</v>
      </c>
      <c r="AB55" s="89">
        <f>IFERROR(Z55/$AS$17,"-")</f>
        <v>8.0321285140562242E-3</v>
      </c>
      <c r="AC55" s="287"/>
      <c r="AD55" s="211">
        <v>2</v>
      </c>
      <c r="AE55" s="66">
        <f>IFERROR(AD55/AD56,"-")</f>
        <v>1</v>
      </c>
      <c r="AF55" s="89">
        <f>IFERROR(AD55/$AT$17,"-")</f>
        <v>1.5797788309636651E-3</v>
      </c>
      <c r="AG55" s="287"/>
      <c r="AH55" s="95">
        <f t="shared" si="0"/>
        <v>213</v>
      </c>
      <c r="AI55" s="66">
        <f>IFERROR(AH55/AH56,"-")</f>
        <v>0.97706422018348627</v>
      </c>
      <c r="AJ55" s="89">
        <f>IFERROR(AH55/$AU$17,"-")</f>
        <v>9.4523830655897749E-3</v>
      </c>
      <c r="AM55" s="80" t="s">
        <v>41</v>
      </c>
      <c r="AN55" s="99">
        <f>市区町村別_透析患者数!D55</f>
        <v>55</v>
      </c>
      <c r="AO55" s="99">
        <f>市区町村別_透析患者数!G55</f>
        <v>135</v>
      </c>
      <c r="AP55" s="99">
        <f>市区町村別_透析患者数!J55</f>
        <v>11409</v>
      </c>
      <c r="AQ55" s="99">
        <f>市区町村別_透析患者数!M55</f>
        <v>8825</v>
      </c>
      <c r="AR55" s="99">
        <f>市区町村別_透析患者数!P55</f>
        <v>5532</v>
      </c>
      <c r="AS55" s="99">
        <f>市区町村別_透析患者数!S55</f>
        <v>2800</v>
      </c>
      <c r="AT55" s="99">
        <f>市区町村別_透析患者数!V55</f>
        <v>1184</v>
      </c>
      <c r="AU55" s="99">
        <f>市区町村別_透析患者数!Y55</f>
        <v>29940</v>
      </c>
    </row>
    <row r="56" spans="2:47" ht="13.5" customHeight="1">
      <c r="B56" s="281"/>
      <c r="C56" s="306"/>
      <c r="D56" s="190" t="s">
        <v>139</v>
      </c>
      <c r="E56" s="63" t="s">
        <v>93</v>
      </c>
      <c r="F56" s="217">
        <v>4</v>
      </c>
      <c r="G56" s="67" t="s">
        <v>143</v>
      </c>
      <c r="H56" s="88">
        <f t="shared" si="13"/>
        <v>0.11764705882352941</v>
      </c>
      <c r="I56" s="63" t="s">
        <v>93</v>
      </c>
      <c r="J56" s="217">
        <v>19</v>
      </c>
      <c r="K56" s="67" t="s">
        <v>143</v>
      </c>
      <c r="L56" s="85">
        <f>IFERROR(J56/$AO$17,"-")</f>
        <v>0.15573770491803279</v>
      </c>
      <c r="M56" s="63" t="s">
        <v>93</v>
      </c>
      <c r="N56" s="217">
        <v>59</v>
      </c>
      <c r="O56" s="67" t="s">
        <v>143</v>
      </c>
      <c r="P56" s="85">
        <f>IFERROR(N56/$AP$17,"-")</f>
        <v>8.2035595105672977E-3</v>
      </c>
      <c r="Q56" s="63" t="s">
        <v>93</v>
      </c>
      <c r="R56" s="217">
        <v>73</v>
      </c>
      <c r="S56" s="67" t="s">
        <v>143</v>
      </c>
      <c r="T56" s="85">
        <f>IFERROR(R56/$AQ$17,"-")</f>
        <v>1.1499684940138626E-2</v>
      </c>
      <c r="U56" s="63" t="s">
        <v>93</v>
      </c>
      <c r="V56" s="217">
        <v>38</v>
      </c>
      <c r="W56" s="67" t="s">
        <v>143</v>
      </c>
      <c r="X56" s="85">
        <f>IFERROR(V56/$AR$17,"-")</f>
        <v>7.8626112145665211E-3</v>
      </c>
      <c r="Y56" s="63" t="s">
        <v>93</v>
      </c>
      <c r="Z56" s="217">
        <v>23</v>
      </c>
      <c r="AA56" s="67" t="s">
        <v>143</v>
      </c>
      <c r="AB56" s="85">
        <f>IFERROR(Z56/$AS$17,"-")</f>
        <v>8.3972252646951438E-3</v>
      </c>
      <c r="AC56" s="63" t="s">
        <v>93</v>
      </c>
      <c r="AD56" s="217">
        <v>2</v>
      </c>
      <c r="AE56" s="67" t="s">
        <v>143</v>
      </c>
      <c r="AF56" s="85">
        <f>IFERROR(AD56/$AT$17,"-")</f>
        <v>1.5797788309636651E-3</v>
      </c>
      <c r="AG56" s="63" t="s">
        <v>93</v>
      </c>
      <c r="AH56" s="197">
        <f t="shared" si="0"/>
        <v>218</v>
      </c>
      <c r="AI56" s="67" t="s">
        <v>143</v>
      </c>
      <c r="AJ56" s="85">
        <f>IFERROR(AH56/$AU$17,"-")</f>
        <v>9.6742699920120707E-3</v>
      </c>
      <c r="AM56" s="80" t="s">
        <v>3</v>
      </c>
      <c r="AN56" s="99">
        <f>市区町村別_透析患者数!D56</f>
        <v>7</v>
      </c>
      <c r="AO56" s="99">
        <f>市区町村別_透析患者数!G56</f>
        <v>13</v>
      </c>
      <c r="AP56" s="99">
        <f>市区町村別_透析患者数!J56</f>
        <v>8649</v>
      </c>
      <c r="AQ56" s="99">
        <f>市区町村別_透析患者数!M56</f>
        <v>7150</v>
      </c>
      <c r="AR56" s="99">
        <f>市区町村別_透析患者数!P56</f>
        <v>4555</v>
      </c>
      <c r="AS56" s="99">
        <f>市区町村別_透析患者数!S56</f>
        <v>2396</v>
      </c>
      <c r="AT56" s="99">
        <f>市区町村別_透析患者数!V56</f>
        <v>1126</v>
      </c>
      <c r="AU56" s="99">
        <f>市区町村別_透析患者数!Y56</f>
        <v>23896</v>
      </c>
    </row>
    <row r="57" spans="2:47" ht="13.5" customHeight="1">
      <c r="B57" s="279">
        <v>14</v>
      </c>
      <c r="C57" s="304" t="s">
        <v>153</v>
      </c>
      <c r="D57" s="128" t="s">
        <v>101</v>
      </c>
      <c r="E57" s="285">
        <f>AN18</f>
        <v>27</v>
      </c>
      <c r="F57" s="206">
        <v>0</v>
      </c>
      <c r="G57" s="56" t="str">
        <f>IFERROR(F57/F60,"-")</f>
        <v>-</v>
      </c>
      <c r="H57" s="88">
        <f>IFERROR(F57/$AN$18,"-")</f>
        <v>0</v>
      </c>
      <c r="I57" s="285">
        <f>AO18</f>
        <v>76</v>
      </c>
      <c r="J57" s="206">
        <v>11</v>
      </c>
      <c r="K57" s="56">
        <f>IFERROR(J57/J60,"-")</f>
        <v>0.73333333333333328</v>
      </c>
      <c r="L57" s="88">
        <f>IFERROR(J57/$AO$18,"-")</f>
        <v>0.14473684210526316</v>
      </c>
      <c r="M57" s="285">
        <f>AP18</f>
        <v>5619</v>
      </c>
      <c r="N57" s="206">
        <v>38</v>
      </c>
      <c r="O57" s="56">
        <f>IFERROR(N57/N60,"-")</f>
        <v>0.74509803921568629</v>
      </c>
      <c r="P57" s="88">
        <f>IFERROR(N57/$AP$18,"-")</f>
        <v>6.7627691760099662E-3</v>
      </c>
      <c r="Q57" s="285">
        <f>AQ18</f>
        <v>4734</v>
      </c>
      <c r="R57" s="206">
        <v>36</v>
      </c>
      <c r="S57" s="56">
        <f>IFERROR(R57/R60,"-")</f>
        <v>0.66666666666666663</v>
      </c>
      <c r="T57" s="88">
        <f>IFERROR(R57/$AQ$18,"-")</f>
        <v>7.6045627376425855E-3</v>
      </c>
      <c r="U57" s="285">
        <f>AR18</f>
        <v>3645</v>
      </c>
      <c r="V57" s="206">
        <v>26</v>
      </c>
      <c r="W57" s="56">
        <f>IFERROR(V57/V60,"-")</f>
        <v>0.66666666666666663</v>
      </c>
      <c r="X57" s="88">
        <f>IFERROR(V57/$AR$18,"-")</f>
        <v>7.1330589849108372E-3</v>
      </c>
      <c r="Y57" s="285">
        <f>AS18</f>
        <v>2296</v>
      </c>
      <c r="Z57" s="206">
        <v>17</v>
      </c>
      <c r="AA57" s="56">
        <f>IFERROR(Z57/Z60,"-")</f>
        <v>0.73913043478260865</v>
      </c>
      <c r="AB57" s="88">
        <f>IFERROR(Z57/$AS$18,"-")</f>
        <v>7.4041811846689894E-3</v>
      </c>
      <c r="AC57" s="285">
        <f>AT18</f>
        <v>1065</v>
      </c>
      <c r="AD57" s="206">
        <v>0</v>
      </c>
      <c r="AE57" s="56">
        <f>IFERROR(AD57/AD60,"-")</f>
        <v>0</v>
      </c>
      <c r="AF57" s="88">
        <f>IFERROR(AD57/$AT$18,"-")</f>
        <v>0</v>
      </c>
      <c r="AG57" s="285">
        <f>AU18</f>
        <v>17462</v>
      </c>
      <c r="AH57" s="92">
        <f t="shared" si="0"/>
        <v>128</v>
      </c>
      <c r="AI57" s="56">
        <f>IFERROR(AH57/AH60,"-")</f>
        <v>0.69565217391304346</v>
      </c>
      <c r="AJ57" s="88">
        <f>IFERROR(AH57/$AU$18,"-")</f>
        <v>7.3302027259191391E-3</v>
      </c>
      <c r="AM57" s="80" t="s">
        <v>18</v>
      </c>
      <c r="AN57" s="99">
        <f>市区町村別_透析患者数!D57</f>
        <v>13</v>
      </c>
      <c r="AO57" s="99">
        <f>市区町村別_透析患者数!G57</f>
        <v>49</v>
      </c>
      <c r="AP57" s="99">
        <f>市区町村別_透析患者数!J57</f>
        <v>4966</v>
      </c>
      <c r="AQ57" s="99">
        <f>市区町村別_透析患者数!M57</f>
        <v>3950</v>
      </c>
      <c r="AR57" s="99">
        <f>市区町村別_透析患者数!P57</f>
        <v>2540</v>
      </c>
      <c r="AS57" s="99">
        <f>市区町村別_透析患者数!S57</f>
        <v>1255</v>
      </c>
      <c r="AT57" s="99">
        <f>市区町村別_透析患者数!V57</f>
        <v>516</v>
      </c>
      <c r="AU57" s="99">
        <f>市区町村別_透析患者数!Y57</f>
        <v>13289</v>
      </c>
    </row>
    <row r="58" spans="2:47" ht="13.5" customHeight="1">
      <c r="B58" s="280"/>
      <c r="C58" s="305"/>
      <c r="D58" s="129" t="s">
        <v>102</v>
      </c>
      <c r="E58" s="286"/>
      <c r="F58" s="207">
        <v>0</v>
      </c>
      <c r="G58" s="58" t="str">
        <f>IFERROR(F58/F60,"-")</f>
        <v>-</v>
      </c>
      <c r="H58" s="179">
        <f t="shared" ref="H58:H60" si="14">IFERROR(F58/$AN$18,"-")</f>
        <v>0</v>
      </c>
      <c r="I58" s="286"/>
      <c r="J58" s="207">
        <v>9</v>
      </c>
      <c r="K58" s="58">
        <f>IFERROR(J58/J60,"-")</f>
        <v>0.6</v>
      </c>
      <c r="L58" s="82">
        <f>IFERROR(J58/$AO$18,"-")</f>
        <v>0.11842105263157894</v>
      </c>
      <c r="M58" s="286"/>
      <c r="N58" s="207">
        <v>32</v>
      </c>
      <c r="O58" s="58">
        <f>IFERROR(N58/N60,"-")</f>
        <v>0.62745098039215685</v>
      </c>
      <c r="P58" s="82">
        <f>IFERROR(N58/$AP$18,"-")</f>
        <v>5.6949635166399712E-3</v>
      </c>
      <c r="Q58" s="286"/>
      <c r="R58" s="207">
        <v>34</v>
      </c>
      <c r="S58" s="58">
        <f>IFERROR(R58/R60,"-")</f>
        <v>0.62962962962962965</v>
      </c>
      <c r="T58" s="82">
        <f>IFERROR(R58/$AQ$18,"-")</f>
        <v>7.1820870299957752E-3</v>
      </c>
      <c r="U58" s="286"/>
      <c r="V58" s="207">
        <v>26</v>
      </c>
      <c r="W58" s="58">
        <f>IFERROR(V58/V60,"-")</f>
        <v>0.66666666666666663</v>
      </c>
      <c r="X58" s="82">
        <f>IFERROR(V58/$AR$18,"-")</f>
        <v>7.1330589849108372E-3</v>
      </c>
      <c r="Y58" s="286"/>
      <c r="Z58" s="207">
        <v>14</v>
      </c>
      <c r="AA58" s="58">
        <f>IFERROR(Z58/Z60,"-")</f>
        <v>0.60869565217391308</v>
      </c>
      <c r="AB58" s="82">
        <f>IFERROR(Z58/$AS$18,"-")</f>
        <v>6.0975609756097563E-3</v>
      </c>
      <c r="AC58" s="286"/>
      <c r="AD58" s="207">
        <v>0</v>
      </c>
      <c r="AE58" s="58">
        <f>IFERROR(AD58/AD60,"-")</f>
        <v>0</v>
      </c>
      <c r="AF58" s="82">
        <f>IFERROR(AD58/$AT$18,"-")</f>
        <v>0</v>
      </c>
      <c r="AG58" s="286"/>
      <c r="AH58" s="93">
        <f t="shared" si="0"/>
        <v>115</v>
      </c>
      <c r="AI58" s="58">
        <f>IFERROR(AH58/AH60,"-")</f>
        <v>0.625</v>
      </c>
      <c r="AJ58" s="82">
        <f>IFERROR(AH58/$AU$18,"-")</f>
        <v>6.585729011567976E-3</v>
      </c>
      <c r="AM58" s="80" t="s">
        <v>23</v>
      </c>
      <c r="AN58" s="99">
        <f>市区町村別_透析患者数!D58</f>
        <v>11</v>
      </c>
      <c r="AO58" s="99">
        <f>市区町村別_透析患者数!G58</f>
        <v>82</v>
      </c>
      <c r="AP58" s="99">
        <f>市区町村別_透析患者数!J58</f>
        <v>7840</v>
      </c>
      <c r="AQ58" s="99">
        <f>市区町村別_透析患者数!M58</f>
        <v>6551</v>
      </c>
      <c r="AR58" s="99">
        <f>市区町村別_透析患者数!P58</f>
        <v>4253</v>
      </c>
      <c r="AS58" s="99">
        <f>市区町村別_透析患者数!S58</f>
        <v>2206</v>
      </c>
      <c r="AT58" s="99">
        <f>市区町村別_透析患者数!V58</f>
        <v>950</v>
      </c>
      <c r="AU58" s="99">
        <f>市区町村別_透析患者数!Y58</f>
        <v>21893</v>
      </c>
    </row>
    <row r="59" spans="2:47" ht="13.5" customHeight="1">
      <c r="B59" s="280"/>
      <c r="C59" s="305"/>
      <c r="D59" s="132" t="s">
        <v>103</v>
      </c>
      <c r="E59" s="287"/>
      <c r="F59" s="211">
        <v>0</v>
      </c>
      <c r="G59" s="66" t="str">
        <f>IFERROR(F59/F60,"-")</f>
        <v>-</v>
      </c>
      <c r="H59" s="175">
        <f t="shared" si="14"/>
        <v>0</v>
      </c>
      <c r="I59" s="287"/>
      <c r="J59" s="211">
        <v>15</v>
      </c>
      <c r="K59" s="66">
        <f>IFERROR(J59/J60,"-")</f>
        <v>1</v>
      </c>
      <c r="L59" s="89">
        <f>IFERROR(J59/$AO$18,"-")</f>
        <v>0.19736842105263158</v>
      </c>
      <c r="M59" s="287"/>
      <c r="N59" s="211">
        <v>50</v>
      </c>
      <c r="O59" s="66">
        <f>IFERROR(N59/N60,"-")</f>
        <v>0.98039215686274506</v>
      </c>
      <c r="P59" s="89">
        <f>IFERROR(N59/$AP$18,"-")</f>
        <v>8.8983804947499554E-3</v>
      </c>
      <c r="Q59" s="287"/>
      <c r="R59" s="211">
        <v>51</v>
      </c>
      <c r="S59" s="66">
        <f>IFERROR(R59/R60,"-")</f>
        <v>0.94444444444444442</v>
      </c>
      <c r="T59" s="89">
        <f>IFERROR(R59/$AQ$18,"-")</f>
        <v>1.0773130544993664E-2</v>
      </c>
      <c r="U59" s="287"/>
      <c r="V59" s="211">
        <v>39</v>
      </c>
      <c r="W59" s="66">
        <f>IFERROR(V59/V60,"-")</f>
        <v>1</v>
      </c>
      <c r="X59" s="89">
        <f>IFERROR(V59/$AR$18,"-")</f>
        <v>1.0699588477366255E-2</v>
      </c>
      <c r="Y59" s="287"/>
      <c r="Z59" s="211">
        <v>22</v>
      </c>
      <c r="AA59" s="66">
        <f>IFERROR(Z59/Z60,"-")</f>
        <v>0.95652173913043481</v>
      </c>
      <c r="AB59" s="89">
        <f>IFERROR(Z59/$AS$18,"-")</f>
        <v>9.5818815331010446E-3</v>
      </c>
      <c r="AC59" s="287"/>
      <c r="AD59" s="211">
        <v>1</v>
      </c>
      <c r="AE59" s="66">
        <f>IFERROR(AD59/AD60,"-")</f>
        <v>0.5</v>
      </c>
      <c r="AF59" s="89">
        <f>IFERROR(AD59/$AT$18,"-")</f>
        <v>9.3896713615023472E-4</v>
      </c>
      <c r="AG59" s="287"/>
      <c r="AH59" s="95">
        <f t="shared" si="0"/>
        <v>178</v>
      </c>
      <c r="AI59" s="66">
        <f>IFERROR(AH59/AH60,"-")</f>
        <v>0.96739130434782605</v>
      </c>
      <c r="AJ59" s="89">
        <f>IFERROR(AH59/$AU$18,"-")</f>
        <v>1.0193563165731303E-2</v>
      </c>
      <c r="AM59" s="80" t="s">
        <v>14</v>
      </c>
      <c r="AN59" s="99">
        <f>市区町村別_透析患者数!D59</f>
        <v>28</v>
      </c>
      <c r="AO59" s="99">
        <f>市区町村別_透析患者数!G59</f>
        <v>71</v>
      </c>
      <c r="AP59" s="99">
        <f>市区町村別_透析患者数!J59</f>
        <v>7838</v>
      </c>
      <c r="AQ59" s="99">
        <f>市区町村別_透析患者数!M59</f>
        <v>7213</v>
      </c>
      <c r="AR59" s="99">
        <f>市区町村別_透析患者数!P59</f>
        <v>4651</v>
      </c>
      <c r="AS59" s="99">
        <f>市区町村別_透析患者数!S59</f>
        <v>2123</v>
      </c>
      <c r="AT59" s="99">
        <f>市区町村別_透析患者数!V59</f>
        <v>712</v>
      </c>
      <c r="AU59" s="99">
        <f>市区町村別_透析患者数!Y59</f>
        <v>22636</v>
      </c>
    </row>
    <row r="60" spans="2:47" ht="13.5" customHeight="1">
      <c r="B60" s="281"/>
      <c r="C60" s="306"/>
      <c r="D60" s="190" t="s">
        <v>139</v>
      </c>
      <c r="E60" s="63" t="s">
        <v>93</v>
      </c>
      <c r="F60" s="217">
        <v>0</v>
      </c>
      <c r="G60" s="67" t="s">
        <v>143</v>
      </c>
      <c r="H60" s="88">
        <f t="shared" si="14"/>
        <v>0</v>
      </c>
      <c r="I60" s="63" t="s">
        <v>93</v>
      </c>
      <c r="J60" s="217">
        <v>15</v>
      </c>
      <c r="K60" s="67" t="s">
        <v>143</v>
      </c>
      <c r="L60" s="85">
        <f>IFERROR(J60/$AO$18,"-")</f>
        <v>0.19736842105263158</v>
      </c>
      <c r="M60" s="63" t="s">
        <v>93</v>
      </c>
      <c r="N60" s="217">
        <v>51</v>
      </c>
      <c r="O60" s="67" t="s">
        <v>143</v>
      </c>
      <c r="P60" s="85">
        <f>IFERROR(N60/$AP$18,"-")</f>
        <v>9.0763481046449539E-3</v>
      </c>
      <c r="Q60" s="63" t="s">
        <v>93</v>
      </c>
      <c r="R60" s="217">
        <v>54</v>
      </c>
      <c r="S60" s="67" t="s">
        <v>143</v>
      </c>
      <c r="T60" s="85">
        <f>IFERROR(R60/$AQ$18,"-")</f>
        <v>1.1406844106463879E-2</v>
      </c>
      <c r="U60" s="63" t="s">
        <v>93</v>
      </c>
      <c r="V60" s="217">
        <v>39</v>
      </c>
      <c r="W60" s="67" t="s">
        <v>143</v>
      </c>
      <c r="X60" s="85">
        <f>IFERROR(V60/$AR$18,"-")</f>
        <v>1.0699588477366255E-2</v>
      </c>
      <c r="Y60" s="63" t="s">
        <v>93</v>
      </c>
      <c r="Z60" s="217">
        <v>23</v>
      </c>
      <c r="AA60" s="67" t="s">
        <v>143</v>
      </c>
      <c r="AB60" s="85">
        <f>IFERROR(Z60/$AS$18,"-")</f>
        <v>1.0017421602787456E-2</v>
      </c>
      <c r="AC60" s="63" t="s">
        <v>93</v>
      </c>
      <c r="AD60" s="217">
        <v>2</v>
      </c>
      <c r="AE60" s="67" t="s">
        <v>143</v>
      </c>
      <c r="AF60" s="85">
        <f>IFERROR(AD60/$AT$18,"-")</f>
        <v>1.8779342723004694E-3</v>
      </c>
      <c r="AG60" s="63" t="s">
        <v>93</v>
      </c>
      <c r="AH60" s="197">
        <f t="shared" si="0"/>
        <v>184</v>
      </c>
      <c r="AI60" s="67" t="s">
        <v>143</v>
      </c>
      <c r="AJ60" s="85">
        <f>IFERROR(AH60/$AU$18,"-")</f>
        <v>1.0537166418508761E-2</v>
      </c>
      <c r="AM60" s="80" t="s">
        <v>8</v>
      </c>
      <c r="AN60" s="99">
        <f>市区町村別_透析患者数!D60</f>
        <v>6</v>
      </c>
      <c r="AO60" s="99">
        <f>市区町村別_透析患者数!G60</f>
        <v>33</v>
      </c>
      <c r="AP60" s="99">
        <f>市区町村別_透析患者数!J60</f>
        <v>5520</v>
      </c>
      <c r="AQ60" s="99">
        <f>市区町村別_透析患者数!M60</f>
        <v>4724</v>
      </c>
      <c r="AR60" s="99">
        <f>市区町村別_透析患者数!P60</f>
        <v>2751</v>
      </c>
      <c r="AS60" s="99">
        <f>市区町村別_透析患者数!S60</f>
        <v>1236</v>
      </c>
      <c r="AT60" s="99">
        <f>市区町村別_透析患者数!V60</f>
        <v>504</v>
      </c>
      <c r="AU60" s="99">
        <f>市区町村別_透析患者数!Y60</f>
        <v>14774</v>
      </c>
    </row>
    <row r="61" spans="2:47" ht="13.5" customHeight="1">
      <c r="B61" s="279">
        <v>15</v>
      </c>
      <c r="C61" s="304" t="s">
        <v>154</v>
      </c>
      <c r="D61" s="128" t="s">
        <v>101</v>
      </c>
      <c r="E61" s="285">
        <f>AN19</f>
        <v>36</v>
      </c>
      <c r="F61" s="206">
        <v>0</v>
      </c>
      <c r="G61" s="56">
        <f>IFERROR(F61/F64,"-")</f>
        <v>0</v>
      </c>
      <c r="H61" s="178">
        <f>IFERROR(F61/$AN$19,"-")</f>
        <v>0</v>
      </c>
      <c r="I61" s="285">
        <f>AO19</f>
        <v>156</v>
      </c>
      <c r="J61" s="206">
        <v>13</v>
      </c>
      <c r="K61" s="56">
        <f>IFERROR(J61/J64,"-")</f>
        <v>0.68421052631578949</v>
      </c>
      <c r="L61" s="88">
        <f>IFERROR(J61/$AO$19,"-")</f>
        <v>8.3333333333333329E-2</v>
      </c>
      <c r="M61" s="285">
        <f>AP19</f>
        <v>9704</v>
      </c>
      <c r="N61" s="206">
        <v>59</v>
      </c>
      <c r="O61" s="56">
        <f>IFERROR(N61/N64,"-")</f>
        <v>0.71084337349397586</v>
      </c>
      <c r="P61" s="88">
        <f>IFERROR(N61/$AP$19,"-")</f>
        <v>6.079967023907667E-3</v>
      </c>
      <c r="Q61" s="285">
        <f>AQ19</f>
        <v>8079</v>
      </c>
      <c r="R61" s="206">
        <v>54</v>
      </c>
      <c r="S61" s="56">
        <f>IFERROR(R61/R64,"-")</f>
        <v>0.70129870129870131</v>
      </c>
      <c r="T61" s="88">
        <f>IFERROR(R61/$AQ$19,"-")</f>
        <v>6.683995544002971E-3</v>
      </c>
      <c r="U61" s="285">
        <f>AR19</f>
        <v>5781</v>
      </c>
      <c r="V61" s="206">
        <v>36</v>
      </c>
      <c r="W61" s="56">
        <f>IFERROR(V61/V64,"-")</f>
        <v>0.67924528301886788</v>
      </c>
      <c r="X61" s="88">
        <f>IFERROR(V61/$AR$19,"-")</f>
        <v>6.2272963155163468E-3</v>
      </c>
      <c r="Y61" s="285">
        <f>AS19</f>
        <v>3439</v>
      </c>
      <c r="Z61" s="206">
        <v>20</v>
      </c>
      <c r="AA61" s="56">
        <f>IFERROR(Z61/Z64,"-")</f>
        <v>0.68965517241379315</v>
      </c>
      <c r="AB61" s="88">
        <f>IFERROR(Z61/$AS$19,"-")</f>
        <v>5.815644082582146E-3</v>
      </c>
      <c r="AC61" s="285">
        <f>AT19</f>
        <v>1460</v>
      </c>
      <c r="AD61" s="206">
        <v>3</v>
      </c>
      <c r="AE61" s="56">
        <f>IFERROR(AD61/AD64,"-")</f>
        <v>1</v>
      </c>
      <c r="AF61" s="88">
        <f>IFERROR(AD61/$AT$19,"-")</f>
        <v>2.054794520547945E-3</v>
      </c>
      <c r="AG61" s="285">
        <f>AU19</f>
        <v>28655</v>
      </c>
      <c r="AH61" s="92">
        <f t="shared" si="0"/>
        <v>185</v>
      </c>
      <c r="AI61" s="56">
        <f>IFERROR(AH61/AH64,"-")</f>
        <v>0.69548872180451127</v>
      </c>
      <c r="AJ61" s="88">
        <f>IFERROR(AH61/$AU$19,"-")</f>
        <v>6.4561158611062645E-3</v>
      </c>
      <c r="AM61" s="80" t="s">
        <v>42</v>
      </c>
      <c r="AN61" s="99">
        <f>市区町村別_透析患者数!D61</f>
        <v>13</v>
      </c>
      <c r="AO61" s="99">
        <f>市区町村別_透析患者数!G61</f>
        <v>40</v>
      </c>
      <c r="AP61" s="99">
        <f>市区町村別_透析患者数!J61</f>
        <v>3736</v>
      </c>
      <c r="AQ61" s="99">
        <f>市区町村別_透析患者数!M61</f>
        <v>2959</v>
      </c>
      <c r="AR61" s="99">
        <f>市区町村別_透析患者数!P61</f>
        <v>2052</v>
      </c>
      <c r="AS61" s="99">
        <f>市区町村別_透析患者数!S61</f>
        <v>1114</v>
      </c>
      <c r="AT61" s="99">
        <f>市区町村別_透析患者数!V61</f>
        <v>462</v>
      </c>
      <c r="AU61" s="99">
        <f>市区町村別_透析患者数!Y61</f>
        <v>10376</v>
      </c>
    </row>
    <row r="62" spans="2:47" ht="13.5" customHeight="1">
      <c r="B62" s="280"/>
      <c r="C62" s="305"/>
      <c r="D62" s="129" t="s">
        <v>102</v>
      </c>
      <c r="E62" s="286"/>
      <c r="F62" s="207">
        <v>1</v>
      </c>
      <c r="G62" s="58">
        <f>IFERROR(F62/F64,"-")</f>
        <v>0.5</v>
      </c>
      <c r="H62" s="116">
        <f t="shared" ref="H62:H64" si="15">IFERROR(F62/$AN$19,"-")</f>
        <v>2.7777777777777776E-2</v>
      </c>
      <c r="I62" s="286"/>
      <c r="J62" s="207">
        <v>11</v>
      </c>
      <c r="K62" s="58">
        <f>IFERROR(J62/J64,"-")</f>
        <v>0.57894736842105265</v>
      </c>
      <c r="L62" s="82">
        <f>IFERROR(J62/$AO$19,"-")</f>
        <v>7.0512820512820512E-2</v>
      </c>
      <c r="M62" s="286"/>
      <c r="N62" s="207">
        <v>52</v>
      </c>
      <c r="O62" s="58">
        <f>IFERROR(N62/N64,"-")</f>
        <v>0.62650602409638556</v>
      </c>
      <c r="P62" s="82">
        <f>IFERROR(N62/$AP$19,"-")</f>
        <v>5.3586150041220115E-3</v>
      </c>
      <c r="Q62" s="286"/>
      <c r="R62" s="207">
        <v>58</v>
      </c>
      <c r="S62" s="58">
        <f>IFERROR(R62/R64,"-")</f>
        <v>0.75324675324675328</v>
      </c>
      <c r="T62" s="82">
        <f>IFERROR(R62/$AQ$19,"-")</f>
        <v>7.1791063250402276E-3</v>
      </c>
      <c r="U62" s="286"/>
      <c r="V62" s="207">
        <v>38</v>
      </c>
      <c r="W62" s="58">
        <f>IFERROR(V62/V64,"-")</f>
        <v>0.71698113207547165</v>
      </c>
      <c r="X62" s="82">
        <f>IFERROR(V62/$AR$19,"-")</f>
        <v>6.5732572219339216E-3</v>
      </c>
      <c r="Y62" s="286"/>
      <c r="Z62" s="207">
        <v>22</v>
      </c>
      <c r="AA62" s="58">
        <f>IFERROR(Z62/Z64,"-")</f>
        <v>0.75862068965517238</v>
      </c>
      <c r="AB62" s="82">
        <f>IFERROR(Z62/$AS$19,"-")</f>
        <v>6.3972084908403603E-3</v>
      </c>
      <c r="AC62" s="286"/>
      <c r="AD62" s="207">
        <v>2</v>
      </c>
      <c r="AE62" s="58">
        <f>IFERROR(AD62/AD64,"-")</f>
        <v>0.66666666666666663</v>
      </c>
      <c r="AF62" s="82">
        <f>IFERROR(AD62/$AT$19,"-")</f>
        <v>1.3698630136986301E-3</v>
      </c>
      <c r="AG62" s="286"/>
      <c r="AH62" s="93">
        <f t="shared" si="0"/>
        <v>184</v>
      </c>
      <c r="AI62" s="58">
        <f>IFERROR(AH62/AH64,"-")</f>
        <v>0.69172932330827064</v>
      </c>
      <c r="AJ62" s="82">
        <f>IFERROR(AH62/$AU$19,"-")</f>
        <v>6.4212179375327172E-3</v>
      </c>
      <c r="AM62" s="80" t="s">
        <v>24</v>
      </c>
      <c r="AN62" s="99">
        <f>市区町村別_透析患者数!D62</f>
        <v>2</v>
      </c>
      <c r="AO62" s="99">
        <f>市区町村別_透析患者数!G62</f>
        <v>32</v>
      </c>
      <c r="AP62" s="99">
        <f>市区町村別_透析患者数!J62</f>
        <v>4216</v>
      </c>
      <c r="AQ62" s="99">
        <f>市区町村別_透析患者数!M62</f>
        <v>3548</v>
      </c>
      <c r="AR62" s="99">
        <f>市区町村別_透析患者数!P62</f>
        <v>2431</v>
      </c>
      <c r="AS62" s="99">
        <f>市区町村別_透析患者数!S62</f>
        <v>1309</v>
      </c>
      <c r="AT62" s="99">
        <f>市区町村別_透析患者数!V62</f>
        <v>548</v>
      </c>
      <c r="AU62" s="99">
        <f>市区町村別_透析患者数!Y62</f>
        <v>12086</v>
      </c>
    </row>
    <row r="63" spans="2:47" ht="13.5" customHeight="1">
      <c r="B63" s="280"/>
      <c r="C63" s="305"/>
      <c r="D63" s="132" t="s">
        <v>103</v>
      </c>
      <c r="E63" s="287"/>
      <c r="F63" s="211">
        <v>2</v>
      </c>
      <c r="G63" s="66">
        <f>IFERROR(F63/F64,"-")</f>
        <v>1</v>
      </c>
      <c r="H63" s="175">
        <f t="shared" si="15"/>
        <v>5.5555555555555552E-2</v>
      </c>
      <c r="I63" s="287"/>
      <c r="J63" s="211">
        <v>18</v>
      </c>
      <c r="K63" s="66">
        <f>IFERROR(J63/J64,"-")</f>
        <v>0.94736842105263153</v>
      </c>
      <c r="L63" s="89">
        <f>IFERROR(J63/$AO$19,"-")</f>
        <v>0.11538461538461539</v>
      </c>
      <c r="M63" s="287"/>
      <c r="N63" s="211">
        <v>78</v>
      </c>
      <c r="O63" s="66">
        <f>IFERROR(N63/N64,"-")</f>
        <v>0.93975903614457834</v>
      </c>
      <c r="P63" s="89">
        <f>IFERROR(N63/$AP$19,"-")</f>
        <v>8.0379225061830168E-3</v>
      </c>
      <c r="Q63" s="287"/>
      <c r="R63" s="211">
        <v>71</v>
      </c>
      <c r="S63" s="66">
        <f>IFERROR(R63/R64,"-")</f>
        <v>0.92207792207792205</v>
      </c>
      <c r="T63" s="89">
        <f>IFERROR(R63/$AQ$19,"-")</f>
        <v>8.7882163634113129E-3</v>
      </c>
      <c r="U63" s="287"/>
      <c r="V63" s="211">
        <v>51</v>
      </c>
      <c r="W63" s="66">
        <f>IFERROR(V63/V64,"-")</f>
        <v>0.96226415094339623</v>
      </c>
      <c r="X63" s="89">
        <f>IFERROR(V63/$AR$19,"-")</f>
        <v>8.822003113648157E-3</v>
      </c>
      <c r="Y63" s="287"/>
      <c r="Z63" s="211">
        <v>28</v>
      </c>
      <c r="AA63" s="66">
        <f>IFERROR(Z63/Z64,"-")</f>
        <v>0.96551724137931039</v>
      </c>
      <c r="AB63" s="89">
        <f>IFERROR(Z63/$AS$19,"-")</f>
        <v>8.1419017156150048E-3</v>
      </c>
      <c r="AC63" s="287"/>
      <c r="AD63" s="211">
        <v>3</v>
      </c>
      <c r="AE63" s="66">
        <f>IFERROR(AD63/AD64,"-")</f>
        <v>1</v>
      </c>
      <c r="AF63" s="89">
        <f>IFERROR(AD63/$AT$19,"-")</f>
        <v>2.054794520547945E-3</v>
      </c>
      <c r="AG63" s="287"/>
      <c r="AH63" s="95">
        <f t="shared" si="0"/>
        <v>251</v>
      </c>
      <c r="AI63" s="66">
        <f>IFERROR(AH63/AH64,"-")</f>
        <v>0.94360902255639101</v>
      </c>
      <c r="AJ63" s="89">
        <f>IFERROR(AH63/$AU$19,"-")</f>
        <v>8.7593788169603917E-3</v>
      </c>
      <c r="AM63" s="80" t="s">
        <v>19</v>
      </c>
      <c r="AN63" s="99">
        <f>市区町村別_透析患者数!D63</f>
        <v>42</v>
      </c>
      <c r="AO63" s="99">
        <f>市区町村別_透析患者数!G63</f>
        <v>107</v>
      </c>
      <c r="AP63" s="99">
        <f>市区町村別_透析患者数!J63</f>
        <v>30971</v>
      </c>
      <c r="AQ63" s="99">
        <f>市区町村別_透析患者数!M63</f>
        <v>26411</v>
      </c>
      <c r="AR63" s="99">
        <f>市区町村別_透析患者数!P63</f>
        <v>17183</v>
      </c>
      <c r="AS63" s="99">
        <f>市区町村別_透析患者数!S63</f>
        <v>8247</v>
      </c>
      <c r="AT63" s="99">
        <f>市区町村別_透析患者数!V63</f>
        <v>3037</v>
      </c>
      <c r="AU63" s="99">
        <f>市区町村別_透析患者数!Y63</f>
        <v>85998</v>
      </c>
    </row>
    <row r="64" spans="2:47" ht="13.5" customHeight="1">
      <c r="B64" s="281"/>
      <c r="C64" s="306"/>
      <c r="D64" s="190" t="s">
        <v>139</v>
      </c>
      <c r="E64" s="63" t="s">
        <v>93</v>
      </c>
      <c r="F64" s="217">
        <v>2</v>
      </c>
      <c r="G64" s="67" t="s">
        <v>143</v>
      </c>
      <c r="H64" s="88">
        <f t="shared" si="15"/>
        <v>5.5555555555555552E-2</v>
      </c>
      <c r="I64" s="63" t="s">
        <v>93</v>
      </c>
      <c r="J64" s="217">
        <v>19</v>
      </c>
      <c r="K64" s="67" t="s">
        <v>143</v>
      </c>
      <c r="L64" s="85">
        <f>IFERROR(J64/$AO$19,"-")</f>
        <v>0.12179487179487179</v>
      </c>
      <c r="M64" s="63" t="s">
        <v>93</v>
      </c>
      <c r="N64" s="217">
        <v>83</v>
      </c>
      <c r="O64" s="67" t="s">
        <v>143</v>
      </c>
      <c r="P64" s="85">
        <f>IFERROR(N64/$AP$19,"-")</f>
        <v>8.5531739488870565E-3</v>
      </c>
      <c r="Q64" s="63" t="s">
        <v>93</v>
      </c>
      <c r="R64" s="217">
        <v>77</v>
      </c>
      <c r="S64" s="67" t="s">
        <v>143</v>
      </c>
      <c r="T64" s="85">
        <f>IFERROR(R64/$AQ$19,"-")</f>
        <v>9.5308825349671982E-3</v>
      </c>
      <c r="U64" s="63" t="s">
        <v>93</v>
      </c>
      <c r="V64" s="217">
        <v>53</v>
      </c>
      <c r="W64" s="67" t="s">
        <v>143</v>
      </c>
      <c r="X64" s="85">
        <f>IFERROR(V64/$AR$19,"-")</f>
        <v>9.1679640200657327E-3</v>
      </c>
      <c r="Y64" s="63" t="s">
        <v>93</v>
      </c>
      <c r="Z64" s="217">
        <v>29</v>
      </c>
      <c r="AA64" s="67" t="s">
        <v>143</v>
      </c>
      <c r="AB64" s="85">
        <f>IFERROR(Z64/$AS$19,"-")</f>
        <v>8.4326839197441123E-3</v>
      </c>
      <c r="AC64" s="63" t="s">
        <v>93</v>
      </c>
      <c r="AD64" s="217">
        <v>3</v>
      </c>
      <c r="AE64" s="67" t="s">
        <v>143</v>
      </c>
      <c r="AF64" s="85">
        <f>IFERROR(AD64/$AT$19,"-")</f>
        <v>2.054794520547945E-3</v>
      </c>
      <c r="AG64" s="63" t="s">
        <v>93</v>
      </c>
      <c r="AH64" s="197">
        <f t="shared" si="0"/>
        <v>266</v>
      </c>
      <c r="AI64" s="67" t="s">
        <v>143</v>
      </c>
      <c r="AJ64" s="85">
        <f>IFERROR(AH64/$AU$19,"-")</f>
        <v>9.2828476705636015E-3</v>
      </c>
      <c r="AM64" s="80" t="s">
        <v>43</v>
      </c>
      <c r="AN64" s="99">
        <f>市区町村別_透析患者数!D64</f>
        <v>40</v>
      </c>
      <c r="AO64" s="99">
        <f>市区町村別_透析患者数!G64</f>
        <v>33</v>
      </c>
      <c r="AP64" s="99">
        <f>市区町村別_透析患者数!J64</f>
        <v>4222</v>
      </c>
      <c r="AQ64" s="99">
        <f>市区町村別_透析患者数!M64</f>
        <v>3538</v>
      </c>
      <c r="AR64" s="99">
        <f>市区町村別_透析患者数!P64</f>
        <v>2193</v>
      </c>
      <c r="AS64" s="99">
        <f>市区町村別_透析患者数!S64</f>
        <v>1090</v>
      </c>
      <c r="AT64" s="99">
        <f>市区町村別_透析患者数!V64</f>
        <v>447</v>
      </c>
      <c r="AU64" s="99">
        <f>市区町村別_透析患者数!Y64</f>
        <v>11563</v>
      </c>
    </row>
    <row r="65" spans="2:47" ht="13.5" customHeight="1">
      <c r="B65" s="279">
        <v>16</v>
      </c>
      <c r="C65" s="304" t="s">
        <v>64</v>
      </c>
      <c r="D65" s="128" t="s">
        <v>101</v>
      </c>
      <c r="E65" s="285">
        <f>AN20</f>
        <v>20</v>
      </c>
      <c r="F65" s="206">
        <v>0</v>
      </c>
      <c r="G65" s="56" t="str">
        <f>IFERROR(F65/F68,"-")</f>
        <v>-</v>
      </c>
      <c r="H65" s="88">
        <f>IFERROR(F65/$AN$20,"-")</f>
        <v>0</v>
      </c>
      <c r="I65" s="285">
        <f>AO20</f>
        <v>77</v>
      </c>
      <c r="J65" s="206">
        <v>4</v>
      </c>
      <c r="K65" s="56">
        <f>IFERROR(J65/J68,"-")</f>
        <v>0.66666666666666663</v>
      </c>
      <c r="L65" s="88">
        <f>IFERROR(J65/$AO$20,"-")</f>
        <v>5.1948051948051951E-2</v>
      </c>
      <c r="M65" s="285">
        <f>AP20</f>
        <v>5987</v>
      </c>
      <c r="N65" s="206">
        <v>27</v>
      </c>
      <c r="O65" s="56">
        <f>IFERROR(N65/N68,"-")</f>
        <v>0.72972972972972971</v>
      </c>
      <c r="P65" s="88">
        <f>IFERROR(N65/$AP$20,"-")</f>
        <v>4.5097711708702191E-3</v>
      </c>
      <c r="Q65" s="285">
        <f>AQ20</f>
        <v>4978</v>
      </c>
      <c r="R65" s="206">
        <v>36</v>
      </c>
      <c r="S65" s="56">
        <f>IFERROR(R65/R68,"-")</f>
        <v>0.69230769230769229</v>
      </c>
      <c r="T65" s="88">
        <f>IFERROR(R65/$AQ$20,"-")</f>
        <v>7.2318200080353553E-3</v>
      </c>
      <c r="U65" s="285">
        <f>AR20</f>
        <v>3888</v>
      </c>
      <c r="V65" s="206">
        <v>16</v>
      </c>
      <c r="W65" s="56">
        <f>IFERROR(V65/V68,"-")</f>
        <v>0.55172413793103448</v>
      </c>
      <c r="X65" s="88">
        <f>IFERROR(V65/$AR$20,"-")</f>
        <v>4.11522633744856E-3</v>
      </c>
      <c r="Y65" s="285">
        <f>AS20</f>
        <v>2612</v>
      </c>
      <c r="Z65" s="206">
        <v>8</v>
      </c>
      <c r="AA65" s="56">
        <f>IFERROR(Z65/Z68,"-")</f>
        <v>0.66666666666666663</v>
      </c>
      <c r="AB65" s="88">
        <f>IFERROR(Z65/$AS$20,"-")</f>
        <v>3.0627871362940277E-3</v>
      </c>
      <c r="AC65" s="285">
        <f>AT20</f>
        <v>1332</v>
      </c>
      <c r="AD65" s="206">
        <v>2</v>
      </c>
      <c r="AE65" s="56">
        <f>IFERROR(AD65/AD68,"-")</f>
        <v>1</v>
      </c>
      <c r="AF65" s="88">
        <f>IFERROR(AD65/$AT$20,"-")</f>
        <v>1.5015015015015015E-3</v>
      </c>
      <c r="AG65" s="285">
        <f>AU20</f>
        <v>18894</v>
      </c>
      <c r="AH65" s="92">
        <f t="shared" si="0"/>
        <v>93</v>
      </c>
      <c r="AI65" s="56">
        <f>IFERROR(AH65/AH68,"-")</f>
        <v>0.67391304347826086</v>
      </c>
      <c r="AJ65" s="88">
        <f>IFERROR(AH65/$AU$20,"-")</f>
        <v>4.9221975230231817E-3</v>
      </c>
      <c r="AM65" s="80" t="s">
        <v>15</v>
      </c>
      <c r="AN65" s="99">
        <f>市区町村別_透析患者数!D65</f>
        <v>2</v>
      </c>
      <c r="AO65" s="99">
        <f>市区町村別_透析患者数!G65</f>
        <v>4</v>
      </c>
      <c r="AP65" s="99">
        <f>市区町村別_透析患者数!J65</f>
        <v>3710</v>
      </c>
      <c r="AQ65" s="99">
        <f>市区町村別_透析患者数!M65</f>
        <v>3222</v>
      </c>
      <c r="AR65" s="99">
        <f>市区町村別_透析患者数!P65</f>
        <v>1937</v>
      </c>
      <c r="AS65" s="99">
        <f>市区町村別_透析患者数!S65</f>
        <v>834</v>
      </c>
      <c r="AT65" s="99">
        <f>市区町村別_透析患者数!V65</f>
        <v>351</v>
      </c>
      <c r="AU65" s="99">
        <f>市区町村別_透析患者数!Y65</f>
        <v>10060</v>
      </c>
    </row>
    <row r="66" spans="2:47" ht="13.5" customHeight="1">
      <c r="B66" s="280"/>
      <c r="C66" s="305"/>
      <c r="D66" s="129" t="s">
        <v>102</v>
      </c>
      <c r="E66" s="286"/>
      <c r="F66" s="207">
        <v>0</v>
      </c>
      <c r="G66" s="58" t="str">
        <f>IFERROR(F66/F68,"-")</f>
        <v>-</v>
      </c>
      <c r="H66" s="179">
        <f t="shared" ref="H66:H68" si="16">IFERROR(F66/$AN$20,"-")</f>
        <v>0</v>
      </c>
      <c r="I66" s="286"/>
      <c r="J66" s="207">
        <v>4</v>
      </c>
      <c r="K66" s="58">
        <f>IFERROR(J66/J68,"-")</f>
        <v>0.66666666666666663</v>
      </c>
      <c r="L66" s="82">
        <f>IFERROR(J66/$AO$20,"-")</f>
        <v>5.1948051948051951E-2</v>
      </c>
      <c r="M66" s="286"/>
      <c r="N66" s="207">
        <v>25</v>
      </c>
      <c r="O66" s="58">
        <f>IFERROR(N66/N68,"-")</f>
        <v>0.67567567567567566</v>
      </c>
      <c r="P66" s="82">
        <f>IFERROR(N66/$AP$20,"-")</f>
        <v>4.1757140471020545E-3</v>
      </c>
      <c r="Q66" s="286"/>
      <c r="R66" s="207">
        <v>32</v>
      </c>
      <c r="S66" s="58">
        <f>IFERROR(R66/R68,"-")</f>
        <v>0.61538461538461542</v>
      </c>
      <c r="T66" s="82">
        <f>IFERROR(R66/$AQ$20,"-")</f>
        <v>6.4282844515869825E-3</v>
      </c>
      <c r="U66" s="286"/>
      <c r="V66" s="207">
        <v>20</v>
      </c>
      <c r="W66" s="58">
        <f>IFERROR(V66/V68,"-")</f>
        <v>0.68965517241379315</v>
      </c>
      <c r="X66" s="82">
        <f>IFERROR(V66/$AR$20,"-")</f>
        <v>5.1440329218106996E-3</v>
      </c>
      <c r="Y66" s="286"/>
      <c r="Z66" s="207">
        <v>7</v>
      </c>
      <c r="AA66" s="58">
        <f>IFERROR(Z66/Z68,"-")</f>
        <v>0.58333333333333337</v>
      </c>
      <c r="AB66" s="82">
        <f>IFERROR(Z66/$AS$20,"-")</f>
        <v>2.6799387442572741E-3</v>
      </c>
      <c r="AC66" s="286"/>
      <c r="AD66" s="207">
        <v>1</v>
      </c>
      <c r="AE66" s="58">
        <f>IFERROR(AD66/AD68,"-")</f>
        <v>0.5</v>
      </c>
      <c r="AF66" s="82">
        <f>IFERROR(AD66/$AT$20,"-")</f>
        <v>7.5075075075075074E-4</v>
      </c>
      <c r="AG66" s="286"/>
      <c r="AH66" s="93">
        <f t="shared" si="0"/>
        <v>89</v>
      </c>
      <c r="AI66" s="58">
        <f>IFERROR(AH66/AH68,"-")</f>
        <v>0.64492753623188404</v>
      </c>
      <c r="AJ66" s="82">
        <f>IFERROR(AH66/$AU$20,"-")</f>
        <v>4.710490102678099E-3</v>
      </c>
      <c r="AM66" s="80" t="s">
        <v>16</v>
      </c>
      <c r="AN66" s="99">
        <f>市区町村別_透析患者数!D66</f>
        <v>8</v>
      </c>
      <c r="AO66" s="99">
        <f>市区町村別_透析患者数!G66</f>
        <v>36</v>
      </c>
      <c r="AP66" s="99">
        <f>市区町村別_透析患者数!J66</f>
        <v>5397</v>
      </c>
      <c r="AQ66" s="99">
        <f>市区町村別_透析患者数!M66</f>
        <v>4724</v>
      </c>
      <c r="AR66" s="99">
        <f>市区町村別_透析患者数!P66</f>
        <v>2927</v>
      </c>
      <c r="AS66" s="99">
        <f>市区町村別_透析患者数!S66</f>
        <v>1314</v>
      </c>
      <c r="AT66" s="99">
        <f>市区町村別_透析患者数!V66</f>
        <v>507</v>
      </c>
      <c r="AU66" s="99">
        <f>市区町村別_透析患者数!Y66</f>
        <v>14913</v>
      </c>
    </row>
    <row r="67" spans="2:47" ht="13.5" customHeight="1">
      <c r="B67" s="280"/>
      <c r="C67" s="305"/>
      <c r="D67" s="132" t="s">
        <v>103</v>
      </c>
      <c r="E67" s="287"/>
      <c r="F67" s="211">
        <v>0</v>
      </c>
      <c r="G67" s="66" t="str">
        <f>IFERROR(F67/F68,"-")</f>
        <v>-</v>
      </c>
      <c r="H67" s="175">
        <f t="shared" si="16"/>
        <v>0</v>
      </c>
      <c r="I67" s="287"/>
      <c r="J67" s="211">
        <v>6</v>
      </c>
      <c r="K67" s="66">
        <f>IFERROR(J67/J68,"-")</f>
        <v>1</v>
      </c>
      <c r="L67" s="89">
        <f>IFERROR(J67/$AO$20,"-")</f>
        <v>7.792207792207792E-2</v>
      </c>
      <c r="M67" s="287"/>
      <c r="N67" s="211">
        <v>35</v>
      </c>
      <c r="O67" s="66">
        <f>IFERROR(N67/N68,"-")</f>
        <v>0.94594594594594594</v>
      </c>
      <c r="P67" s="89">
        <f>IFERROR(N67/$AP$20,"-")</f>
        <v>5.8459996659428765E-3</v>
      </c>
      <c r="Q67" s="287"/>
      <c r="R67" s="211">
        <v>50</v>
      </c>
      <c r="S67" s="66">
        <f>IFERROR(R67/R68,"-")</f>
        <v>0.96153846153846156</v>
      </c>
      <c r="T67" s="89">
        <f>IFERROR(R67/$AQ$20,"-")</f>
        <v>1.0044194455604661E-2</v>
      </c>
      <c r="U67" s="287"/>
      <c r="V67" s="211">
        <v>27</v>
      </c>
      <c r="W67" s="66">
        <f>IFERROR(V67/V68,"-")</f>
        <v>0.93103448275862066</v>
      </c>
      <c r="X67" s="89">
        <f>IFERROR(V67/$AR$20,"-")</f>
        <v>6.9444444444444441E-3</v>
      </c>
      <c r="Y67" s="287"/>
      <c r="Z67" s="211">
        <v>11</v>
      </c>
      <c r="AA67" s="66">
        <f>IFERROR(Z67/Z68,"-")</f>
        <v>0.91666666666666663</v>
      </c>
      <c r="AB67" s="89">
        <f>IFERROR(Z67/$AS$20,"-")</f>
        <v>4.2113323124042881E-3</v>
      </c>
      <c r="AC67" s="287"/>
      <c r="AD67" s="211">
        <v>1</v>
      </c>
      <c r="AE67" s="66">
        <f>IFERROR(AD67/AD68,"-")</f>
        <v>0.5</v>
      </c>
      <c r="AF67" s="89">
        <f>IFERROR(AD67/$AT$20,"-")</f>
        <v>7.5075075075075074E-4</v>
      </c>
      <c r="AG67" s="287"/>
      <c r="AH67" s="95">
        <f t="shared" si="0"/>
        <v>130</v>
      </c>
      <c r="AI67" s="66">
        <f>IFERROR(AH67/AH68,"-")</f>
        <v>0.94202898550724634</v>
      </c>
      <c r="AJ67" s="89">
        <f>IFERROR(AH67/$AU$20,"-")</f>
        <v>6.8804911612152008E-3</v>
      </c>
      <c r="AM67" s="80" t="s">
        <v>25</v>
      </c>
      <c r="AN67" s="99">
        <f>市区町村別_透析患者数!D67</f>
        <v>9</v>
      </c>
      <c r="AO67" s="99">
        <f>市区町村別_透析患者数!G67</f>
        <v>9</v>
      </c>
      <c r="AP67" s="99">
        <f>市区町村別_透析患者数!J67</f>
        <v>3948</v>
      </c>
      <c r="AQ67" s="99">
        <f>市区町村別_透析患者数!M67</f>
        <v>3275</v>
      </c>
      <c r="AR67" s="99">
        <f>市区町村別_透析患者数!P67</f>
        <v>2089</v>
      </c>
      <c r="AS67" s="99">
        <f>市区町村別_透析患者数!S67</f>
        <v>1179</v>
      </c>
      <c r="AT67" s="99">
        <f>市区町村別_透析患者数!V67</f>
        <v>485</v>
      </c>
      <c r="AU67" s="99">
        <f>市区町村別_透析患者数!Y67</f>
        <v>10994</v>
      </c>
    </row>
    <row r="68" spans="2:47" ht="13.5" customHeight="1">
      <c r="B68" s="281"/>
      <c r="C68" s="306"/>
      <c r="D68" s="190" t="s">
        <v>139</v>
      </c>
      <c r="E68" s="63" t="s">
        <v>93</v>
      </c>
      <c r="F68" s="217">
        <v>0</v>
      </c>
      <c r="G68" s="67" t="s">
        <v>143</v>
      </c>
      <c r="H68" s="177">
        <f t="shared" si="16"/>
        <v>0</v>
      </c>
      <c r="I68" s="63" t="s">
        <v>93</v>
      </c>
      <c r="J68" s="217">
        <v>6</v>
      </c>
      <c r="K68" s="67" t="s">
        <v>143</v>
      </c>
      <c r="L68" s="85">
        <f>IFERROR(J68/$AO$20,"-")</f>
        <v>7.792207792207792E-2</v>
      </c>
      <c r="M68" s="63" t="s">
        <v>93</v>
      </c>
      <c r="N68" s="217">
        <v>37</v>
      </c>
      <c r="O68" s="67" t="s">
        <v>143</v>
      </c>
      <c r="P68" s="85">
        <f>IFERROR(N68/$AP$20,"-")</f>
        <v>6.1800567897110402E-3</v>
      </c>
      <c r="Q68" s="63" t="s">
        <v>93</v>
      </c>
      <c r="R68" s="217">
        <v>52</v>
      </c>
      <c r="S68" s="67" t="s">
        <v>143</v>
      </c>
      <c r="T68" s="85">
        <f>IFERROR(R68/$AQ$20,"-")</f>
        <v>1.0445962233828847E-2</v>
      </c>
      <c r="U68" s="63" t="s">
        <v>93</v>
      </c>
      <c r="V68" s="217">
        <v>29</v>
      </c>
      <c r="W68" s="67" t="s">
        <v>143</v>
      </c>
      <c r="X68" s="85">
        <f>IFERROR(V68/$AR$20,"-")</f>
        <v>7.4588477366255143E-3</v>
      </c>
      <c r="Y68" s="63" t="s">
        <v>93</v>
      </c>
      <c r="Z68" s="217">
        <v>12</v>
      </c>
      <c r="AA68" s="67" t="s">
        <v>143</v>
      </c>
      <c r="AB68" s="85">
        <f>IFERROR(Z68/$AS$20,"-")</f>
        <v>4.5941807044410417E-3</v>
      </c>
      <c r="AC68" s="63" t="s">
        <v>93</v>
      </c>
      <c r="AD68" s="217">
        <v>2</v>
      </c>
      <c r="AE68" s="67" t="s">
        <v>143</v>
      </c>
      <c r="AF68" s="85">
        <f>IFERROR(AD68/$AT$20,"-")</f>
        <v>1.5015015015015015E-3</v>
      </c>
      <c r="AG68" s="63" t="s">
        <v>93</v>
      </c>
      <c r="AH68" s="197">
        <f t="shared" si="0"/>
        <v>138</v>
      </c>
      <c r="AI68" s="67" t="s">
        <v>143</v>
      </c>
      <c r="AJ68" s="85">
        <f>IFERROR(AH68/$AU$20,"-")</f>
        <v>7.3039060019053671E-3</v>
      </c>
      <c r="AM68" s="80" t="s">
        <v>44</v>
      </c>
      <c r="AN68" s="99">
        <f>市区町村別_透析患者数!D68</f>
        <v>50</v>
      </c>
      <c r="AO68" s="99">
        <f>市区町村別_透析患者数!G68</f>
        <v>91</v>
      </c>
      <c r="AP68" s="99">
        <f>市区町村別_透析患者数!J68</f>
        <v>4272</v>
      </c>
      <c r="AQ68" s="99">
        <f>市区町村別_透析患者数!M68</f>
        <v>3571</v>
      </c>
      <c r="AR68" s="99">
        <f>市区町村別_透析患者数!P68</f>
        <v>1999</v>
      </c>
      <c r="AS68" s="99">
        <f>市区町村別_透析患者数!S68</f>
        <v>997</v>
      </c>
      <c r="AT68" s="99">
        <f>市区町村別_透析患者数!V68</f>
        <v>453</v>
      </c>
      <c r="AU68" s="99">
        <f>市区町村別_透析患者数!Y68</f>
        <v>11433</v>
      </c>
    </row>
    <row r="69" spans="2:47" ht="13.5" customHeight="1">
      <c r="B69" s="279">
        <v>17</v>
      </c>
      <c r="C69" s="304" t="s">
        <v>155</v>
      </c>
      <c r="D69" s="128" t="s">
        <v>101</v>
      </c>
      <c r="E69" s="285">
        <f>AN21</f>
        <v>50</v>
      </c>
      <c r="F69" s="206">
        <v>7</v>
      </c>
      <c r="G69" s="56">
        <f>IFERROR(F69/F72,"-")</f>
        <v>0.77777777777777779</v>
      </c>
      <c r="H69" s="88">
        <f>IFERROR(F69/$AN$21,"-")</f>
        <v>0.14000000000000001</v>
      </c>
      <c r="I69" s="285">
        <f>AO21</f>
        <v>136</v>
      </c>
      <c r="J69" s="206">
        <v>10</v>
      </c>
      <c r="K69" s="56">
        <f>IFERROR(J69/J72,"-")</f>
        <v>0.7142857142857143</v>
      </c>
      <c r="L69" s="88">
        <f>IFERROR(J69/$AO$21,"-")</f>
        <v>7.3529411764705885E-2</v>
      </c>
      <c r="M69" s="285">
        <f>AP21</f>
        <v>8606</v>
      </c>
      <c r="N69" s="206">
        <v>43</v>
      </c>
      <c r="O69" s="56">
        <f>IFERROR(N69/N72,"-")</f>
        <v>0.75438596491228072</v>
      </c>
      <c r="P69" s="88">
        <f>IFERROR(N69/$AP$21,"-")</f>
        <v>4.9965140599581691E-3</v>
      </c>
      <c r="Q69" s="285">
        <f>AQ21</f>
        <v>7124</v>
      </c>
      <c r="R69" s="206">
        <v>32</v>
      </c>
      <c r="S69" s="56">
        <f>IFERROR(R69/R72,"-")</f>
        <v>0.65306122448979587</v>
      </c>
      <c r="T69" s="88">
        <f>IFERROR(R69/$AQ$21,"-")</f>
        <v>4.4918585064570469E-3</v>
      </c>
      <c r="U69" s="285">
        <f>AR21</f>
        <v>5509</v>
      </c>
      <c r="V69" s="206">
        <v>34</v>
      </c>
      <c r="W69" s="56">
        <f>IFERROR(V69/V72,"-")</f>
        <v>0.66666666666666663</v>
      </c>
      <c r="X69" s="88">
        <f>IFERROR(V69/$AR$21,"-")</f>
        <v>6.1717190052641129E-3</v>
      </c>
      <c r="Y69" s="285">
        <f>AS21</f>
        <v>3473</v>
      </c>
      <c r="Z69" s="206">
        <v>13</v>
      </c>
      <c r="AA69" s="56">
        <f>IFERROR(Z69/Z72,"-")</f>
        <v>0.72222222222222221</v>
      </c>
      <c r="AB69" s="88">
        <f>IFERROR(Z69/$AS$21,"-")</f>
        <v>3.7431615318168731E-3</v>
      </c>
      <c r="AC69" s="285">
        <f>AT21</f>
        <v>1709</v>
      </c>
      <c r="AD69" s="206">
        <v>0</v>
      </c>
      <c r="AE69" s="56">
        <f>IFERROR(AD69/AD72,"-")</f>
        <v>0</v>
      </c>
      <c r="AF69" s="88">
        <f>IFERROR(AD69/$AT$21,"-")</f>
        <v>0</v>
      </c>
      <c r="AG69" s="285">
        <f>AU21</f>
        <v>26607</v>
      </c>
      <c r="AH69" s="92">
        <f t="shared" ref="AH69:AH132" si="17">SUM(F69,J69,N69,R69,V69,Z69,AD69)</f>
        <v>139</v>
      </c>
      <c r="AI69" s="56">
        <f>IFERROR(AH69/AH72,"-")</f>
        <v>0.69499999999999995</v>
      </c>
      <c r="AJ69" s="88">
        <f>IFERROR(AH69/$AU$21,"-")</f>
        <v>5.2241891231630776E-3</v>
      </c>
      <c r="AM69" s="80" t="s">
        <v>9</v>
      </c>
      <c r="AN69" s="99">
        <f>市区町村別_透析患者数!D69</f>
        <v>7</v>
      </c>
      <c r="AO69" s="99">
        <f>市区町村別_透析患者数!G69</f>
        <v>17</v>
      </c>
      <c r="AP69" s="99">
        <f>市区町村別_透析患者数!J69</f>
        <v>2238</v>
      </c>
      <c r="AQ69" s="99">
        <f>市区町村別_透析患者数!M69</f>
        <v>1693</v>
      </c>
      <c r="AR69" s="99">
        <f>市区町村別_透析患者数!P69</f>
        <v>1043</v>
      </c>
      <c r="AS69" s="99">
        <f>市区町村別_透析患者数!S69</f>
        <v>535</v>
      </c>
      <c r="AT69" s="99">
        <f>市区町村別_透析患者数!V69</f>
        <v>269</v>
      </c>
      <c r="AU69" s="99">
        <f>市区町村別_透析患者数!Y69</f>
        <v>5802</v>
      </c>
    </row>
    <row r="70" spans="2:47" ht="13.5" customHeight="1">
      <c r="B70" s="280"/>
      <c r="C70" s="305"/>
      <c r="D70" s="129" t="s">
        <v>102</v>
      </c>
      <c r="E70" s="286"/>
      <c r="F70" s="207">
        <v>4</v>
      </c>
      <c r="G70" s="58">
        <f>IFERROR(F70/F72,"-")</f>
        <v>0.44444444444444442</v>
      </c>
      <c r="H70" s="179">
        <f t="shared" ref="H70:H72" si="18">IFERROR(F70/$AN$21,"-")</f>
        <v>0.08</v>
      </c>
      <c r="I70" s="286"/>
      <c r="J70" s="207">
        <v>8</v>
      </c>
      <c r="K70" s="58">
        <f>IFERROR(J70/J72,"-")</f>
        <v>0.5714285714285714</v>
      </c>
      <c r="L70" s="82">
        <f>IFERROR(J70/$AO$21,"-")</f>
        <v>5.8823529411764705E-2</v>
      </c>
      <c r="M70" s="286"/>
      <c r="N70" s="207">
        <v>40</v>
      </c>
      <c r="O70" s="58">
        <f>IFERROR(N70/N72,"-")</f>
        <v>0.70175438596491224</v>
      </c>
      <c r="P70" s="82">
        <f>IFERROR(N70/$AP$21,"-")</f>
        <v>4.6479200557750407E-3</v>
      </c>
      <c r="Q70" s="286"/>
      <c r="R70" s="207">
        <v>35</v>
      </c>
      <c r="S70" s="58">
        <f>IFERROR(R70/R72,"-")</f>
        <v>0.7142857142857143</v>
      </c>
      <c r="T70" s="82">
        <f>IFERROR(R70/$AQ$21,"-")</f>
        <v>4.9129702414373944E-3</v>
      </c>
      <c r="U70" s="286"/>
      <c r="V70" s="207">
        <v>39</v>
      </c>
      <c r="W70" s="58">
        <f>IFERROR(V70/V72,"-")</f>
        <v>0.76470588235294112</v>
      </c>
      <c r="X70" s="82">
        <f>IFERROR(V70/$AR$21,"-")</f>
        <v>7.079324741332365E-3</v>
      </c>
      <c r="Y70" s="286"/>
      <c r="Z70" s="207">
        <v>9</v>
      </c>
      <c r="AA70" s="58">
        <f>IFERROR(Z70/Z72,"-")</f>
        <v>0.5</v>
      </c>
      <c r="AB70" s="82">
        <f>IFERROR(Z70/$AS$21,"-")</f>
        <v>2.5914195220270659E-3</v>
      </c>
      <c r="AC70" s="286"/>
      <c r="AD70" s="207">
        <v>0</v>
      </c>
      <c r="AE70" s="58">
        <f>IFERROR(AD70/AD72,"-")</f>
        <v>0</v>
      </c>
      <c r="AF70" s="82">
        <f>IFERROR(AD70/$AT$21,"-")</f>
        <v>0</v>
      </c>
      <c r="AG70" s="286"/>
      <c r="AH70" s="93">
        <f t="shared" si="17"/>
        <v>135</v>
      </c>
      <c r="AI70" s="58">
        <f>IFERROR(AH70/AH72,"-")</f>
        <v>0.67500000000000004</v>
      </c>
      <c r="AJ70" s="82">
        <f>IFERROR(AH70/$AU$21,"-")</f>
        <v>5.0738527455180971E-3</v>
      </c>
      <c r="AM70" s="80" t="s">
        <v>4</v>
      </c>
      <c r="AN70" s="99">
        <f>市区町村別_透析患者数!D70</f>
        <v>4</v>
      </c>
      <c r="AO70" s="99">
        <f>市区町村別_透析患者数!G70</f>
        <v>9</v>
      </c>
      <c r="AP70" s="99">
        <f>市区町村別_透析患者数!J70</f>
        <v>2345</v>
      </c>
      <c r="AQ70" s="99">
        <f>市区町村別_透析患者数!M70</f>
        <v>1805</v>
      </c>
      <c r="AR70" s="99">
        <f>市区町村別_透析患者数!P70</f>
        <v>1053</v>
      </c>
      <c r="AS70" s="99">
        <f>市区町村別_透析患者数!S70</f>
        <v>519</v>
      </c>
      <c r="AT70" s="99">
        <f>市区町村別_透析患者数!V70</f>
        <v>246</v>
      </c>
      <c r="AU70" s="99">
        <f>市区町村別_透析患者数!Y70</f>
        <v>5981</v>
      </c>
    </row>
    <row r="71" spans="2:47" ht="13.5" customHeight="1">
      <c r="B71" s="280"/>
      <c r="C71" s="305"/>
      <c r="D71" s="132" t="s">
        <v>103</v>
      </c>
      <c r="E71" s="287"/>
      <c r="F71" s="211">
        <v>9</v>
      </c>
      <c r="G71" s="66">
        <f>IFERROR(F71/F72,"-")</f>
        <v>1</v>
      </c>
      <c r="H71" s="175">
        <f t="shared" si="18"/>
        <v>0.18</v>
      </c>
      <c r="I71" s="287"/>
      <c r="J71" s="211">
        <v>13</v>
      </c>
      <c r="K71" s="66">
        <f>IFERROR(J71/J72,"-")</f>
        <v>0.9285714285714286</v>
      </c>
      <c r="L71" s="89">
        <f>IFERROR(J71/$AO$21,"-")</f>
        <v>9.5588235294117641E-2</v>
      </c>
      <c r="M71" s="287"/>
      <c r="N71" s="211">
        <v>55</v>
      </c>
      <c r="O71" s="66">
        <f>IFERROR(N71/N72,"-")</f>
        <v>0.96491228070175439</v>
      </c>
      <c r="P71" s="89">
        <f>IFERROR(N71/$AP$21,"-")</f>
        <v>6.3908900766906813E-3</v>
      </c>
      <c r="Q71" s="287"/>
      <c r="R71" s="211">
        <v>47</v>
      </c>
      <c r="S71" s="66">
        <f>IFERROR(R71/R72,"-")</f>
        <v>0.95918367346938771</v>
      </c>
      <c r="T71" s="89">
        <f>IFERROR(R71/$AQ$21,"-")</f>
        <v>6.5974171813587869E-3</v>
      </c>
      <c r="U71" s="287"/>
      <c r="V71" s="211">
        <v>48</v>
      </c>
      <c r="W71" s="66">
        <f>IFERROR(V71/V72,"-")</f>
        <v>0.94117647058823528</v>
      </c>
      <c r="X71" s="89">
        <f>IFERROR(V71/$AR$21,"-")</f>
        <v>8.7130150662552194E-3</v>
      </c>
      <c r="Y71" s="287"/>
      <c r="Z71" s="211">
        <v>18</v>
      </c>
      <c r="AA71" s="66">
        <f>IFERROR(Z71/Z72,"-")</f>
        <v>1</v>
      </c>
      <c r="AB71" s="89">
        <f>IFERROR(Z71/$AS$21,"-")</f>
        <v>5.1828390440541317E-3</v>
      </c>
      <c r="AC71" s="287"/>
      <c r="AD71" s="211">
        <v>2</v>
      </c>
      <c r="AE71" s="66">
        <f>IFERROR(AD71/AD72,"-")</f>
        <v>1</v>
      </c>
      <c r="AF71" s="89">
        <f>IFERROR(AD71/$AT$21,"-")</f>
        <v>1.1702750146284377E-3</v>
      </c>
      <c r="AG71" s="287"/>
      <c r="AH71" s="95">
        <f t="shared" si="17"/>
        <v>192</v>
      </c>
      <c r="AI71" s="66">
        <f>IFERROR(AH71/AH72,"-")</f>
        <v>0.96</v>
      </c>
      <c r="AJ71" s="89">
        <f>IFERROR(AH71/$AU$21,"-")</f>
        <v>7.2161461269590705E-3</v>
      </c>
      <c r="AM71" s="80" t="s">
        <v>5</v>
      </c>
      <c r="AN71" s="99">
        <f>市区町村別_透析患者数!D71</f>
        <v>6</v>
      </c>
      <c r="AO71" s="99">
        <f>市区町村別_透析患者数!G71</f>
        <v>25</v>
      </c>
      <c r="AP71" s="99">
        <f>市区町村別_透析患者数!J71</f>
        <v>1011</v>
      </c>
      <c r="AQ71" s="99">
        <f>市区町村別_透析患者数!M71</f>
        <v>657</v>
      </c>
      <c r="AR71" s="99">
        <f>市区町村別_透析患者数!P71</f>
        <v>429</v>
      </c>
      <c r="AS71" s="99">
        <f>市区町村別_透析患者数!S71</f>
        <v>272</v>
      </c>
      <c r="AT71" s="99">
        <f>市区町村別_透析患者数!V71</f>
        <v>138</v>
      </c>
      <c r="AU71" s="99">
        <f>市区町村別_透析患者数!Y71</f>
        <v>2538</v>
      </c>
    </row>
    <row r="72" spans="2:47" ht="13.5" customHeight="1">
      <c r="B72" s="281"/>
      <c r="C72" s="306"/>
      <c r="D72" s="190" t="s">
        <v>139</v>
      </c>
      <c r="E72" s="63" t="s">
        <v>93</v>
      </c>
      <c r="F72" s="217">
        <v>9</v>
      </c>
      <c r="G72" s="67" t="s">
        <v>143</v>
      </c>
      <c r="H72" s="88">
        <f t="shared" si="18"/>
        <v>0.18</v>
      </c>
      <c r="I72" s="63" t="s">
        <v>93</v>
      </c>
      <c r="J72" s="217">
        <v>14</v>
      </c>
      <c r="K72" s="67" t="s">
        <v>143</v>
      </c>
      <c r="L72" s="85">
        <f>IFERROR(J72/$AO$21,"-")</f>
        <v>0.10294117647058823</v>
      </c>
      <c r="M72" s="63" t="s">
        <v>93</v>
      </c>
      <c r="N72" s="217">
        <v>57</v>
      </c>
      <c r="O72" s="67" t="s">
        <v>143</v>
      </c>
      <c r="P72" s="85">
        <f>IFERROR(N72/$AP$21,"-")</f>
        <v>6.6232860794794334E-3</v>
      </c>
      <c r="Q72" s="63" t="s">
        <v>93</v>
      </c>
      <c r="R72" s="217">
        <v>49</v>
      </c>
      <c r="S72" s="67" t="s">
        <v>143</v>
      </c>
      <c r="T72" s="85">
        <f>IFERROR(R72/$AQ$21,"-")</f>
        <v>6.878158338012353E-3</v>
      </c>
      <c r="U72" s="63" t="s">
        <v>93</v>
      </c>
      <c r="V72" s="217">
        <v>51</v>
      </c>
      <c r="W72" s="67" t="s">
        <v>143</v>
      </c>
      <c r="X72" s="85">
        <f>IFERROR(V72/$AR$21,"-")</f>
        <v>9.2575785078961702E-3</v>
      </c>
      <c r="Y72" s="63" t="s">
        <v>93</v>
      </c>
      <c r="Z72" s="217">
        <v>18</v>
      </c>
      <c r="AA72" s="67" t="s">
        <v>143</v>
      </c>
      <c r="AB72" s="85">
        <f>IFERROR(Z72/$AS$21,"-")</f>
        <v>5.1828390440541317E-3</v>
      </c>
      <c r="AC72" s="63" t="s">
        <v>93</v>
      </c>
      <c r="AD72" s="217">
        <v>2</v>
      </c>
      <c r="AE72" s="67" t="s">
        <v>143</v>
      </c>
      <c r="AF72" s="85">
        <f>IFERROR(AD72/$AT$21,"-")</f>
        <v>1.1702750146284377E-3</v>
      </c>
      <c r="AG72" s="63" t="s">
        <v>93</v>
      </c>
      <c r="AH72" s="197">
        <f t="shared" si="17"/>
        <v>200</v>
      </c>
      <c r="AI72" s="67" t="s">
        <v>143</v>
      </c>
      <c r="AJ72" s="85">
        <f>IFERROR(AH72/$AU$21,"-")</f>
        <v>7.5168188822490323E-3</v>
      </c>
      <c r="AM72" s="80" t="s">
        <v>45</v>
      </c>
      <c r="AN72" s="99">
        <f>市区町村別_透析患者数!D72</f>
        <v>9</v>
      </c>
      <c r="AO72" s="99">
        <f>市区町村別_透析患者数!G72</f>
        <v>17</v>
      </c>
      <c r="AP72" s="99">
        <f>市区町村別_透析患者数!J72</f>
        <v>1114</v>
      </c>
      <c r="AQ72" s="99">
        <f>市区町村別_透析患者数!M72</f>
        <v>919</v>
      </c>
      <c r="AR72" s="99">
        <f>市区町村別_透析患者数!P72</f>
        <v>675</v>
      </c>
      <c r="AS72" s="99">
        <f>市区町村別_透析患者数!S72</f>
        <v>335</v>
      </c>
      <c r="AT72" s="99">
        <f>市区町村別_透析患者数!V72</f>
        <v>198</v>
      </c>
      <c r="AU72" s="99">
        <f>市区町村別_透析患者数!Y72</f>
        <v>3267</v>
      </c>
    </row>
    <row r="73" spans="2:47" ht="13.5" customHeight="1">
      <c r="B73" s="279">
        <v>18</v>
      </c>
      <c r="C73" s="304" t="s">
        <v>66</v>
      </c>
      <c r="D73" s="128" t="s">
        <v>101</v>
      </c>
      <c r="E73" s="285">
        <f>AN22</f>
        <v>30</v>
      </c>
      <c r="F73" s="206">
        <v>3</v>
      </c>
      <c r="G73" s="56">
        <f>IFERROR(F73/F76,"-")</f>
        <v>0.75</v>
      </c>
      <c r="H73" s="178">
        <f>IFERROR(F73/$AN$22,"-")</f>
        <v>0.1</v>
      </c>
      <c r="I73" s="285">
        <f>AO22</f>
        <v>88</v>
      </c>
      <c r="J73" s="206">
        <v>5</v>
      </c>
      <c r="K73" s="56">
        <f>IFERROR(J73/J76,"-")</f>
        <v>0.625</v>
      </c>
      <c r="L73" s="88">
        <f>IFERROR(J73/$AO$22,"-")</f>
        <v>5.6818181818181816E-2</v>
      </c>
      <c r="M73" s="285">
        <f>AP22</f>
        <v>7458</v>
      </c>
      <c r="N73" s="206">
        <v>59</v>
      </c>
      <c r="O73" s="56">
        <f>IFERROR(N73/N76,"-")</f>
        <v>0.74683544303797467</v>
      </c>
      <c r="P73" s="88">
        <f>IFERROR(N73/$AP$22,"-")</f>
        <v>7.910968087959238E-3</v>
      </c>
      <c r="Q73" s="285">
        <f>AQ22</f>
        <v>6538</v>
      </c>
      <c r="R73" s="206">
        <v>37</v>
      </c>
      <c r="S73" s="56">
        <f>IFERROR(R73/R76,"-")</f>
        <v>0.67272727272727273</v>
      </c>
      <c r="T73" s="88">
        <f>IFERROR(R73/$AQ$22,"-")</f>
        <v>5.6592230039767509E-3</v>
      </c>
      <c r="U73" s="285">
        <f>AR22</f>
        <v>5061</v>
      </c>
      <c r="V73" s="206">
        <v>41</v>
      </c>
      <c r="W73" s="56">
        <f>IFERROR(V73/V76,"-")</f>
        <v>0.7592592592592593</v>
      </c>
      <c r="X73" s="88">
        <f>IFERROR(V73/$AR$22,"-")</f>
        <v>8.1011657775143259E-3</v>
      </c>
      <c r="Y73" s="285">
        <f>AS22</f>
        <v>3094</v>
      </c>
      <c r="Z73" s="206">
        <v>11</v>
      </c>
      <c r="AA73" s="56">
        <f>IFERROR(Z73/Z76,"-")</f>
        <v>0.57894736842105265</v>
      </c>
      <c r="AB73" s="88">
        <f>IFERROR(Z73/$AS$22,"-")</f>
        <v>3.555268261150614E-3</v>
      </c>
      <c r="AC73" s="285">
        <f>AT22</f>
        <v>1497</v>
      </c>
      <c r="AD73" s="206">
        <v>1</v>
      </c>
      <c r="AE73" s="56">
        <f>IFERROR(AD73/AD76,"-")</f>
        <v>0.5</v>
      </c>
      <c r="AF73" s="88">
        <f>IFERROR(AD73/$AT$22,"-")</f>
        <v>6.680026720106881E-4</v>
      </c>
      <c r="AG73" s="285">
        <f>AU22</f>
        <v>23766</v>
      </c>
      <c r="AH73" s="92">
        <f t="shared" si="17"/>
        <v>157</v>
      </c>
      <c r="AI73" s="56">
        <f>IFERROR(AH73/AH76,"-")</f>
        <v>0.71040723981900455</v>
      </c>
      <c r="AJ73" s="88">
        <f>IFERROR(AH73/$AU$22,"-")</f>
        <v>6.606075906757553E-3</v>
      </c>
      <c r="AM73" s="80" t="s">
        <v>46</v>
      </c>
      <c r="AN73" s="99">
        <f>市区町村別_透析患者数!D73</f>
        <v>12</v>
      </c>
      <c r="AO73" s="99">
        <f>市区町村別_透析患者数!G73</f>
        <v>36</v>
      </c>
      <c r="AP73" s="99">
        <f>市区町村別_透析患者数!J73</f>
        <v>3328</v>
      </c>
      <c r="AQ73" s="99">
        <f>市区町村別_透析患者数!M73</f>
        <v>2476</v>
      </c>
      <c r="AR73" s="99">
        <f>市区町村別_透析患者数!P73</f>
        <v>1416</v>
      </c>
      <c r="AS73" s="99">
        <f>市区町村別_透析患者数!S73</f>
        <v>684</v>
      </c>
      <c r="AT73" s="99">
        <f>市区町村別_透析患者数!V73</f>
        <v>333</v>
      </c>
      <c r="AU73" s="99">
        <f>市区町村別_透析患者数!Y73</f>
        <v>8285</v>
      </c>
    </row>
    <row r="74" spans="2:47" ht="13.5" customHeight="1">
      <c r="B74" s="280"/>
      <c r="C74" s="305"/>
      <c r="D74" s="129" t="s">
        <v>102</v>
      </c>
      <c r="E74" s="286"/>
      <c r="F74" s="207">
        <v>2</v>
      </c>
      <c r="G74" s="58">
        <f>IFERROR(F74/F76,"-")</f>
        <v>0.5</v>
      </c>
      <c r="H74" s="116">
        <f t="shared" ref="H74:H75" si="19">IFERROR(F74/$AN$22,"-")</f>
        <v>6.6666666666666666E-2</v>
      </c>
      <c r="I74" s="286"/>
      <c r="J74" s="207">
        <v>6</v>
      </c>
      <c r="K74" s="58">
        <f>IFERROR(J74/J76,"-")</f>
        <v>0.75</v>
      </c>
      <c r="L74" s="82">
        <f>IFERROR(J74/$AO$22,"-")</f>
        <v>6.8181818181818177E-2</v>
      </c>
      <c r="M74" s="286"/>
      <c r="N74" s="207">
        <v>58</v>
      </c>
      <c r="O74" s="58">
        <f>IFERROR(N74/N76,"-")</f>
        <v>0.73417721518987344</v>
      </c>
      <c r="P74" s="82">
        <f>IFERROR(N74/$AP$22,"-")</f>
        <v>7.776883883078573E-3</v>
      </c>
      <c r="Q74" s="286"/>
      <c r="R74" s="207">
        <v>37</v>
      </c>
      <c r="S74" s="58">
        <f>IFERROR(R74/R76,"-")</f>
        <v>0.67272727272727273</v>
      </c>
      <c r="T74" s="82">
        <f>IFERROR(R74/$AQ$22,"-")</f>
        <v>5.6592230039767509E-3</v>
      </c>
      <c r="U74" s="286"/>
      <c r="V74" s="207">
        <v>32</v>
      </c>
      <c r="W74" s="58">
        <f>IFERROR(V74/V76,"-")</f>
        <v>0.59259259259259256</v>
      </c>
      <c r="X74" s="82">
        <f>IFERROR(V74/$AR$22,"-")</f>
        <v>6.3228610946453271E-3</v>
      </c>
      <c r="Y74" s="286"/>
      <c r="Z74" s="207">
        <v>8</v>
      </c>
      <c r="AA74" s="58">
        <f>IFERROR(Z74/Z76,"-")</f>
        <v>0.42105263157894735</v>
      </c>
      <c r="AB74" s="82">
        <f>IFERROR(Z74/$AS$22,"-")</f>
        <v>2.5856496444731738E-3</v>
      </c>
      <c r="AC74" s="286"/>
      <c r="AD74" s="207">
        <v>2</v>
      </c>
      <c r="AE74" s="58">
        <f>IFERROR(AD74/AD76,"-")</f>
        <v>1</v>
      </c>
      <c r="AF74" s="82">
        <f>IFERROR(AD74/$AT$22,"-")</f>
        <v>1.3360053440213762E-3</v>
      </c>
      <c r="AG74" s="286"/>
      <c r="AH74" s="93">
        <f t="shared" si="17"/>
        <v>145</v>
      </c>
      <c r="AI74" s="58">
        <f>IFERROR(AH74/AH76,"-")</f>
        <v>0.65610859728506787</v>
      </c>
      <c r="AJ74" s="82">
        <f>IFERROR(AH74/$AU$22,"-")</f>
        <v>6.1011529075149376E-3</v>
      </c>
      <c r="AM74" s="80" t="s">
        <v>47</v>
      </c>
      <c r="AN74" s="99">
        <f>市区町村別_透析患者数!D74</f>
        <v>0</v>
      </c>
      <c r="AO74" s="99">
        <f>市区町村別_透析患者数!G74</f>
        <v>6</v>
      </c>
      <c r="AP74" s="99">
        <f>市区町村別_透析患者数!J74</f>
        <v>459</v>
      </c>
      <c r="AQ74" s="99">
        <f>市区町村別_透析患者数!M74</f>
        <v>404</v>
      </c>
      <c r="AR74" s="99">
        <f>市区町村別_透析患者数!P74</f>
        <v>247</v>
      </c>
      <c r="AS74" s="99">
        <f>市区町村別_透析患者数!S74</f>
        <v>167</v>
      </c>
      <c r="AT74" s="99">
        <f>市区町村別_透析患者数!V74</f>
        <v>62</v>
      </c>
      <c r="AU74" s="99">
        <f>市区町村別_透析患者数!Y74</f>
        <v>1345</v>
      </c>
    </row>
    <row r="75" spans="2:47" ht="13.5" customHeight="1">
      <c r="B75" s="280"/>
      <c r="C75" s="305"/>
      <c r="D75" s="132" t="s">
        <v>103</v>
      </c>
      <c r="E75" s="287"/>
      <c r="F75" s="211">
        <v>4</v>
      </c>
      <c r="G75" s="66">
        <f>IFERROR(F75/F76,"-")</f>
        <v>1</v>
      </c>
      <c r="H75" s="175">
        <f t="shared" si="19"/>
        <v>0.13333333333333333</v>
      </c>
      <c r="I75" s="287"/>
      <c r="J75" s="211">
        <v>8</v>
      </c>
      <c r="K75" s="66">
        <f>IFERROR(J75/J76,"-")</f>
        <v>1</v>
      </c>
      <c r="L75" s="89">
        <f>IFERROR(J75/$AO$22,"-")</f>
        <v>9.0909090909090912E-2</v>
      </c>
      <c r="M75" s="287"/>
      <c r="N75" s="211">
        <v>77</v>
      </c>
      <c r="O75" s="66">
        <f>IFERROR(N75/N76,"-")</f>
        <v>0.97468354430379744</v>
      </c>
      <c r="P75" s="89">
        <f>IFERROR(N75/$AP$22,"-")</f>
        <v>1.0324483775811209E-2</v>
      </c>
      <c r="Q75" s="287"/>
      <c r="R75" s="211">
        <v>51</v>
      </c>
      <c r="S75" s="66">
        <f>IFERROR(R75/R76,"-")</f>
        <v>0.92727272727272725</v>
      </c>
      <c r="T75" s="89">
        <f>IFERROR(R75/$AQ$22,"-")</f>
        <v>7.8005506271030898E-3</v>
      </c>
      <c r="U75" s="287"/>
      <c r="V75" s="211">
        <v>53</v>
      </c>
      <c r="W75" s="66">
        <f>IFERROR(V75/V76,"-")</f>
        <v>0.98148148148148151</v>
      </c>
      <c r="X75" s="89">
        <f>IFERROR(V75/$AR$22,"-")</f>
        <v>1.0472238688006322E-2</v>
      </c>
      <c r="Y75" s="287"/>
      <c r="Z75" s="211">
        <v>18</v>
      </c>
      <c r="AA75" s="66">
        <f>IFERROR(Z75/Z76,"-")</f>
        <v>0.94736842105263153</v>
      </c>
      <c r="AB75" s="89">
        <f>IFERROR(Z75/$AS$22,"-")</f>
        <v>5.8177117000646414E-3</v>
      </c>
      <c r="AC75" s="287"/>
      <c r="AD75" s="211">
        <v>2</v>
      </c>
      <c r="AE75" s="66">
        <f>IFERROR(AD75/AD76,"-")</f>
        <v>1</v>
      </c>
      <c r="AF75" s="89">
        <f>IFERROR(AD75/$AT$22,"-")</f>
        <v>1.3360053440213762E-3</v>
      </c>
      <c r="AG75" s="287"/>
      <c r="AH75" s="95">
        <f t="shared" si="17"/>
        <v>213</v>
      </c>
      <c r="AI75" s="66">
        <f>IFERROR(AH75/AH76,"-")</f>
        <v>0.96380090497737558</v>
      </c>
      <c r="AJ75" s="89">
        <f>IFERROR(AH75/$AU$22,"-")</f>
        <v>8.9623832365564246E-3</v>
      </c>
      <c r="AM75" s="80" t="s">
        <v>48</v>
      </c>
      <c r="AN75" s="99">
        <f>市区町村別_透析患者数!D75</f>
        <v>4</v>
      </c>
      <c r="AO75" s="99">
        <f>市区町村別_透析患者数!G75</f>
        <v>5</v>
      </c>
      <c r="AP75" s="99">
        <f>市区町村別_透析患者数!J75</f>
        <v>1371</v>
      </c>
      <c r="AQ75" s="99">
        <f>市区町村別_透析患者数!M75</f>
        <v>1213</v>
      </c>
      <c r="AR75" s="99">
        <f>市区町村別_透析患者数!P75</f>
        <v>725</v>
      </c>
      <c r="AS75" s="99">
        <f>市区町村別_透析患者数!S75</f>
        <v>466</v>
      </c>
      <c r="AT75" s="99">
        <f>市区町村別_透析患者数!V75</f>
        <v>182</v>
      </c>
      <c r="AU75" s="99">
        <f>市区町村別_透析患者数!Y75</f>
        <v>3966</v>
      </c>
    </row>
    <row r="76" spans="2:47" ht="13.5" customHeight="1">
      <c r="B76" s="281"/>
      <c r="C76" s="306"/>
      <c r="D76" s="190" t="s">
        <v>139</v>
      </c>
      <c r="E76" s="63" t="s">
        <v>93</v>
      </c>
      <c r="F76" s="217">
        <v>4</v>
      </c>
      <c r="G76" s="67" t="s">
        <v>143</v>
      </c>
      <c r="H76" s="88">
        <f>IFERROR(F76/$AN$22,"-")</f>
        <v>0.13333333333333333</v>
      </c>
      <c r="I76" s="63" t="s">
        <v>93</v>
      </c>
      <c r="J76" s="217">
        <v>8</v>
      </c>
      <c r="K76" s="67" t="s">
        <v>143</v>
      </c>
      <c r="L76" s="85">
        <f>IFERROR(J76/$AO$22,"-")</f>
        <v>9.0909090909090912E-2</v>
      </c>
      <c r="M76" s="63" t="s">
        <v>93</v>
      </c>
      <c r="N76" s="217">
        <v>79</v>
      </c>
      <c r="O76" s="67" t="s">
        <v>143</v>
      </c>
      <c r="P76" s="85">
        <f>IFERROR(N76/$AP$22,"-")</f>
        <v>1.0592652185572539E-2</v>
      </c>
      <c r="Q76" s="63" t="s">
        <v>93</v>
      </c>
      <c r="R76" s="217">
        <v>55</v>
      </c>
      <c r="S76" s="67" t="s">
        <v>143</v>
      </c>
      <c r="T76" s="85">
        <f>IFERROR(R76/$AQ$22,"-")</f>
        <v>8.4123585194249006E-3</v>
      </c>
      <c r="U76" s="63" t="s">
        <v>93</v>
      </c>
      <c r="V76" s="217">
        <v>54</v>
      </c>
      <c r="W76" s="67" t="s">
        <v>143</v>
      </c>
      <c r="X76" s="85">
        <f>IFERROR(V76/$AR$22,"-")</f>
        <v>1.066982809721399E-2</v>
      </c>
      <c r="Y76" s="63" t="s">
        <v>93</v>
      </c>
      <c r="Z76" s="217">
        <v>19</v>
      </c>
      <c r="AA76" s="67" t="s">
        <v>143</v>
      </c>
      <c r="AB76" s="85">
        <f>IFERROR(Z76/$AS$22,"-")</f>
        <v>6.1409179056237878E-3</v>
      </c>
      <c r="AC76" s="63" t="s">
        <v>93</v>
      </c>
      <c r="AD76" s="217">
        <v>2</v>
      </c>
      <c r="AE76" s="67" t="s">
        <v>143</v>
      </c>
      <c r="AF76" s="85">
        <f>IFERROR(AD76/$AT$22,"-")</f>
        <v>1.3360053440213762E-3</v>
      </c>
      <c r="AG76" s="63" t="s">
        <v>93</v>
      </c>
      <c r="AH76" s="197">
        <f t="shared" si="17"/>
        <v>221</v>
      </c>
      <c r="AI76" s="67" t="s">
        <v>143</v>
      </c>
      <c r="AJ76" s="85">
        <f>IFERROR(AH76/$AU$22,"-")</f>
        <v>9.2989985693848354E-3</v>
      </c>
      <c r="AM76" s="80" t="s">
        <v>26</v>
      </c>
      <c r="AN76" s="99">
        <f>市区町村別_透析患者数!D76</f>
        <v>2</v>
      </c>
      <c r="AO76" s="99">
        <f>市区町村別_透析患者数!G76</f>
        <v>8</v>
      </c>
      <c r="AP76" s="99">
        <f>市区町村別_透析患者数!J76</f>
        <v>962</v>
      </c>
      <c r="AQ76" s="99">
        <f>市区町村別_透析患者数!M76</f>
        <v>766</v>
      </c>
      <c r="AR76" s="99">
        <f>市区町村別_透析患者数!P76</f>
        <v>450</v>
      </c>
      <c r="AS76" s="99">
        <f>市区町村別_透析患者数!S76</f>
        <v>252</v>
      </c>
      <c r="AT76" s="99">
        <f>市区町村別_透析患者数!V76</f>
        <v>119</v>
      </c>
      <c r="AU76" s="99">
        <f>市区町村別_透析患者数!Y76</f>
        <v>2559</v>
      </c>
    </row>
    <row r="77" spans="2:47" ht="13.5" customHeight="1">
      <c r="B77" s="279">
        <v>19</v>
      </c>
      <c r="C77" s="304" t="s">
        <v>156</v>
      </c>
      <c r="D77" s="128" t="s">
        <v>101</v>
      </c>
      <c r="E77" s="285">
        <f>AN23</f>
        <v>34</v>
      </c>
      <c r="F77" s="206">
        <v>2</v>
      </c>
      <c r="G77" s="56">
        <f>IFERROR(F77/F80,"-")</f>
        <v>0.66666666666666663</v>
      </c>
      <c r="H77" s="178">
        <f>IFERROR(F77/$AN$23,"-")</f>
        <v>5.8823529411764705E-2</v>
      </c>
      <c r="I77" s="285">
        <f>AO23</f>
        <v>116</v>
      </c>
      <c r="J77" s="206">
        <v>6</v>
      </c>
      <c r="K77" s="56">
        <f>IFERROR(J77/J80,"-")</f>
        <v>0.66666666666666663</v>
      </c>
      <c r="L77" s="88">
        <f>IFERROR(J77/$AO$23,"-")</f>
        <v>5.1724137931034482E-2</v>
      </c>
      <c r="M77" s="285">
        <f>AP23</f>
        <v>5434</v>
      </c>
      <c r="N77" s="206">
        <v>36</v>
      </c>
      <c r="O77" s="56">
        <f>IFERROR(N77/N80,"-")</f>
        <v>0.83720930232558144</v>
      </c>
      <c r="P77" s="88">
        <f>IFERROR(N77/$AP$23,"-")</f>
        <v>6.6249539933750457E-3</v>
      </c>
      <c r="Q77" s="285">
        <f>AQ23</f>
        <v>4478</v>
      </c>
      <c r="R77" s="206">
        <v>30</v>
      </c>
      <c r="S77" s="56">
        <f>IFERROR(R77/R80,"-")</f>
        <v>0.78947368421052633</v>
      </c>
      <c r="T77" s="88">
        <f>IFERROR(R77/$AQ$23,"-")</f>
        <v>6.6994193836534171E-3</v>
      </c>
      <c r="U77" s="285">
        <f>AR23</f>
        <v>3373</v>
      </c>
      <c r="V77" s="206">
        <v>26</v>
      </c>
      <c r="W77" s="56">
        <f>IFERROR(V77/V80,"-")</f>
        <v>0.70270270270270274</v>
      </c>
      <c r="X77" s="88">
        <f>IFERROR(V77/$AR$23,"-")</f>
        <v>7.7082715683367926E-3</v>
      </c>
      <c r="Y77" s="285">
        <f>AS23</f>
        <v>1980</v>
      </c>
      <c r="Z77" s="206">
        <v>9</v>
      </c>
      <c r="AA77" s="56">
        <f>IFERROR(Z77/Z80,"-")</f>
        <v>0.81818181818181823</v>
      </c>
      <c r="AB77" s="88">
        <f>IFERROR(Z77/$AS$23,"-")</f>
        <v>4.5454545454545452E-3</v>
      </c>
      <c r="AC77" s="285">
        <f>AT23</f>
        <v>960</v>
      </c>
      <c r="AD77" s="206">
        <v>0</v>
      </c>
      <c r="AE77" s="56">
        <f>IFERROR(AD77/AD80,"-")</f>
        <v>0</v>
      </c>
      <c r="AF77" s="88">
        <f>IFERROR(AD77/$AT$23,"-")</f>
        <v>0</v>
      </c>
      <c r="AG77" s="285">
        <f>AU23</f>
        <v>16375</v>
      </c>
      <c r="AH77" s="92">
        <f t="shared" si="17"/>
        <v>109</v>
      </c>
      <c r="AI77" s="56">
        <f>IFERROR(AH77/AH80,"-")</f>
        <v>0.76760563380281688</v>
      </c>
      <c r="AJ77" s="88">
        <f>IFERROR(AH77/$AU$23,"-")</f>
        <v>6.6564885496183208E-3</v>
      </c>
      <c r="AM77" s="80" t="s">
        <v>27</v>
      </c>
      <c r="AN77" s="99">
        <f>市区町村別_透析患者数!D77</f>
        <v>1</v>
      </c>
      <c r="AO77" s="99">
        <f>市区町村別_透析患者数!G77</f>
        <v>2</v>
      </c>
      <c r="AP77" s="99">
        <f>市区町村別_透析患者数!J77</f>
        <v>1158</v>
      </c>
      <c r="AQ77" s="99">
        <f>市区町村別_透析患者数!M77</f>
        <v>1027</v>
      </c>
      <c r="AR77" s="99">
        <f>市区町村別_透析患者数!P77</f>
        <v>706</v>
      </c>
      <c r="AS77" s="99">
        <f>市区町村別_透析患者数!S77</f>
        <v>377</v>
      </c>
      <c r="AT77" s="99">
        <f>市区町村別_透析患者数!V77</f>
        <v>157</v>
      </c>
      <c r="AU77" s="99">
        <f>市区町村別_透析患者数!Y77</f>
        <v>3428</v>
      </c>
    </row>
    <row r="78" spans="2:47" ht="13.5" customHeight="1">
      <c r="B78" s="280"/>
      <c r="C78" s="305"/>
      <c r="D78" s="129" t="s">
        <v>102</v>
      </c>
      <c r="E78" s="286"/>
      <c r="F78" s="207">
        <v>1</v>
      </c>
      <c r="G78" s="58">
        <f>IFERROR(F78/F80,"-")</f>
        <v>0.33333333333333331</v>
      </c>
      <c r="H78" s="116">
        <f t="shared" ref="H78:H80" si="20">IFERROR(F78/$AN$23,"-")</f>
        <v>2.9411764705882353E-2</v>
      </c>
      <c r="I78" s="286"/>
      <c r="J78" s="207">
        <v>4</v>
      </c>
      <c r="K78" s="58">
        <f>IFERROR(J78/J80,"-")</f>
        <v>0.44444444444444442</v>
      </c>
      <c r="L78" s="82">
        <f>IFERROR(J78/$AO$23,"-")</f>
        <v>3.4482758620689655E-2</v>
      </c>
      <c r="M78" s="286"/>
      <c r="N78" s="207">
        <v>34</v>
      </c>
      <c r="O78" s="58">
        <f>IFERROR(N78/N80,"-")</f>
        <v>0.79069767441860461</v>
      </c>
      <c r="P78" s="82">
        <f>IFERROR(N78/$AP$23,"-")</f>
        <v>6.2569009937430992E-3</v>
      </c>
      <c r="Q78" s="286"/>
      <c r="R78" s="207">
        <v>27</v>
      </c>
      <c r="S78" s="58">
        <f>IFERROR(R78/R80,"-")</f>
        <v>0.71052631578947367</v>
      </c>
      <c r="T78" s="82">
        <f>IFERROR(R78/$AQ$23,"-")</f>
        <v>6.0294774452880747E-3</v>
      </c>
      <c r="U78" s="286"/>
      <c r="V78" s="207">
        <v>25</v>
      </c>
      <c r="W78" s="58">
        <f>IFERROR(V78/V80,"-")</f>
        <v>0.67567567567567566</v>
      </c>
      <c r="X78" s="82">
        <f>IFERROR(V78/$AR$23,"-")</f>
        <v>7.4117995849392231E-3</v>
      </c>
      <c r="Y78" s="286"/>
      <c r="Z78" s="207">
        <v>7</v>
      </c>
      <c r="AA78" s="58">
        <f>IFERROR(Z78/Z80,"-")</f>
        <v>0.63636363636363635</v>
      </c>
      <c r="AB78" s="82">
        <f>IFERROR(Z78/$AS$23,"-")</f>
        <v>3.5353535353535356E-3</v>
      </c>
      <c r="AC78" s="286"/>
      <c r="AD78" s="207">
        <v>0</v>
      </c>
      <c r="AE78" s="58">
        <f>IFERROR(AD78/AD80,"-")</f>
        <v>0</v>
      </c>
      <c r="AF78" s="82">
        <f>IFERROR(AD78/$AT$23,"-")</f>
        <v>0</v>
      </c>
      <c r="AG78" s="286"/>
      <c r="AH78" s="93">
        <f t="shared" si="17"/>
        <v>98</v>
      </c>
      <c r="AI78" s="58">
        <f>IFERROR(AH78/AH80,"-")</f>
        <v>0.6901408450704225</v>
      </c>
      <c r="AJ78" s="82">
        <f>IFERROR(AH78/$AU$23,"-")</f>
        <v>5.9847328244274807E-3</v>
      </c>
      <c r="AM78" s="80" t="s">
        <v>28</v>
      </c>
      <c r="AN78" s="99">
        <f>市区町村別_透析患者数!D78</f>
        <v>2</v>
      </c>
      <c r="AO78" s="99">
        <f>市区町村別_透析患者数!G78</f>
        <v>2</v>
      </c>
      <c r="AP78" s="99">
        <f>市区町村別_透析患者数!J78</f>
        <v>620</v>
      </c>
      <c r="AQ78" s="99">
        <f>市区町村別_透析患者数!M78</f>
        <v>486</v>
      </c>
      <c r="AR78" s="99">
        <f>市区町村別_透析患者数!P78</f>
        <v>269</v>
      </c>
      <c r="AS78" s="99">
        <f>市区町村別_透析患者数!S78</f>
        <v>148</v>
      </c>
      <c r="AT78" s="99">
        <f>市区町村別_透析患者数!V78</f>
        <v>79</v>
      </c>
      <c r="AU78" s="99">
        <f>市区町村別_透析患者数!Y78</f>
        <v>1606</v>
      </c>
    </row>
    <row r="79" spans="2:47" ht="13.5" customHeight="1">
      <c r="B79" s="280"/>
      <c r="C79" s="305"/>
      <c r="D79" s="132" t="s">
        <v>103</v>
      </c>
      <c r="E79" s="287"/>
      <c r="F79" s="211">
        <v>3</v>
      </c>
      <c r="G79" s="66">
        <f>IFERROR(F79/F80,"-")</f>
        <v>1</v>
      </c>
      <c r="H79" s="118">
        <f t="shared" si="20"/>
        <v>8.8235294117647065E-2</v>
      </c>
      <c r="I79" s="287"/>
      <c r="J79" s="211">
        <v>9</v>
      </c>
      <c r="K79" s="66">
        <f>IFERROR(J79/J80,"-")</f>
        <v>1</v>
      </c>
      <c r="L79" s="89">
        <f>IFERROR(J79/$AO$23,"-")</f>
        <v>7.7586206896551727E-2</v>
      </c>
      <c r="M79" s="287"/>
      <c r="N79" s="211">
        <v>43</v>
      </c>
      <c r="O79" s="66">
        <f>IFERROR(N79/N80,"-")</f>
        <v>1</v>
      </c>
      <c r="P79" s="89">
        <f>IFERROR(N79/$AP$23,"-")</f>
        <v>7.9131394920868604E-3</v>
      </c>
      <c r="Q79" s="287"/>
      <c r="R79" s="211">
        <v>37</v>
      </c>
      <c r="S79" s="66">
        <f>IFERROR(R79/R80,"-")</f>
        <v>0.97368421052631582</v>
      </c>
      <c r="T79" s="89">
        <f>IFERROR(R79/$AQ$23,"-")</f>
        <v>8.2626172398392143E-3</v>
      </c>
      <c r="U79" s="287"/>
      <c r="V79" s="211">
        <v>35</v>
      </c>
      <c r="W79" s="66">
        <f>IFERROR(V79/V80,"-")</f>
        <v>0.94594594594594594</v>
      </c>
      <c r="X79" s="89">
        <f>IFERROR(V79/$AR$23,"-")</f>
        <v>1.0376519418914912E-2</v>
      </c>
      <c r="Y79" s="287"/>
      <c r="Z79" s="211">
        <v>11</v>
      </c>
      <c r="AA79" s="66">
        <f>IFERROR(Z79/Z80,"-")</f>
        <v>1</v>
      </c>
      <c r="AB79" s="89">
        <f>IFERROR(Z79/$AS$23,"-")</f>
        <v>5.5555555555555558E-3</v>
      </c>
      <c r="AC79" s="287"/>
      <c r="AD79" s="211">
        <v>1</v>
      </c>
      <c r="AE79" s="66">
        <f>IFERROR(AD79/AD80,"-")</f>
        <v>1</v>
      </c>
      <c r="AF79" s="89">
        <f>IFERROR(AD79/$AT$23,"-")</f>
        <v>1.0416666666666667E-3</v>
      </c>
      <c r="AG79" s="287"/>
      <c r="AH79" s="95">
        <f t="shared" si="17"/>
        <v>139</v>
      </c>
      <c r="AI79" s="66">
        <f>IFERROR(AH79/AH80,"-")</f>
        <v>0.97887323943661975</v>
      </c>
      <c r="AJ79" s="89">
        <f>IFERROR(AH79/$AU$23,"-")</f>
        <v>8.4885496183206115E-3</v>
      </c>
      <c r="AM79" s="100" t="s">
        <v>185</v>
      </c>
      <c r="AN79" s="99">
        <f>市区町村別_透析患者数!D79</f>
        <v>1780</v>
      </c>
      <c r="AO79" s="99">
        <f>市区町村別_透析患者数!G79</f>
        <v>4899</v>
      </c>
      <c r="AP79" s="99">
        <f>市区町村別_透析患者数!J79</f>
        <v>537035</v>
      </c>
      <c r="AQ79" s="99">
        <f>市区町村別_透析患者数!M79</f>
        <v>435003</v>
      </c>
      <c r="AR79" s="99">
        <f>市区町村別_透析患者数!P79</f>
        <v>284781</v>
      </c>
      <c r="AS79" s="99">
        <f>市区町村別_透析患者数!S79</f>
        <v>147513</v>
      </c>
      <c r="AT79" s="99">
        <f>市区町村別_透析患者数!V79</f>
        <v>62346</v>
      </c>
      <c r="AU79" s="99">
        <f>市区町村別_透析患者数!Y79</f>
        <v>1473357</v>
      </c>
    </row>
    <row r="80" spans="2:47" ht="13.5" customHeight="1">
      <c r="B80" s="281"/>
      <c r="C80" s="306"/>
      <c r="D80" s="190" t="s">
        <v>139</v>
      </c>
      <c r="E80" s="63" t="s">
        <v>93</v>
      </c>
      <c r="F80" s="217">
        <v>3</v>
      </c>
      <c r="G80" s="67" t="s">
        <v>143</v>
      </c>
      <c r="H80" s="88">
        <f t="shared" si="20"/>
        <v>8.8235294117647065E-2</v>
      </c>
      <c r="I80" s="63" t="s">
        <v>93</v>
      </c>
      <c r="J80" s="217">
        <v>9</v>
      </c>
      <c r="K80" s="67" t="s">
        <v>143</v>
      </c>
      <c r="L80" s="85">
        <f>IFERROR(J80/$AO$23,"-")</f>
        <v>7.7586206896551727E-2</v>
      </c>
      <c r="M80" s="63" t="s">
        <v>93</v>
      </c>
      <c r="N80" s="217">
        <v>43</v>
      </c>
      <c r="O80" s="67" t="s">
        <v>143</v>
      </c>
      <c r="P80" s="85">
        <f>IFERROR(N80/$AP$23,"-")</f>
        <v>7.9131394920868604E-3</v>
      </c>
      <c r="Q80" s="63" t="s">
        <v>93</v>
      </c>
      <c r="R80" s="217">
        <v>38</v>
      </c>
      <c r="S80" s="67" t="s">
        <v>143</v>
      </c>
      <c r="T80" s="85">
        <f>IFERROR(R80/$AQ$23,"-")</f>
        <v>8.4859312192943279E-3</v>
      </c>
      <c r="U80" s="63" t="s">
        <v>93</v>
      </c>
      <c r="V80" s="217">
        <v>37</v>
      </c>
      <c r="W80" s="67" t="s">
        <v>143</v>
      </c>
      <c r="X80" s="85">
        <f>IFERROR(V80/$AR$23,"-")</f>
        <v>1.0969463385710051E-2</v>
      </c>
      <c r="Y80" s="63" t="s">
        <v>93</v>
      </c>
      <c r="Z80" s="217">
        <v>11</v>
      </c>
      <c r="AA80" s="67" t="s">
        <v>143</v>
      </c>
      <c r="AB80" s="85">
        <f>IFERROR(Z80/$AS$23,"-")</f>
        <v>5.5555555555555558E-3</v>
      </c>
      <c r="AC80" s="63" t="s">
        <v>93</v>
      </c>
      <c r="AD80" s="217">
        <v>1</v>
      </c>
      <c r="AE80" s="67" t="s">
        <v>143</v>
      </c>
      <c r="AF80" s="85">
        <f>IFERROR(AD80/$AT$23,"-")</f>
        <v>1.0416666666666667E-3</v>
      </c>
      <c r="AG80" s="63" t="s">
        <v>93</v>
      </c>
      <c r="AH80" s="197">
        <f t="shared" si="17"/>
        <v>142</v>
      </c>
      <c r="AI80" s="67" t="s">
        <v>143</v>
      </c>
      <c r="AJ80" s="85">
        <f>IFERROR(AH80/$AU$23,"-")</f>
        <v>8.6717557251908394E-3</v>
      </c>
    </row>
    <row r="81" spans="2:36" ht="13.5" customHeight="1">
      <c r="B81" s="279">
        <v>20</v>
      </c>
      <c r="C81" s="304" t="s">
        <v>157</v>
      </c>
      <c r="D81" s="128" t="s">
        <v>101</v>
      </c>
      <c r="E81" s="285">
        <f>AN24</f>
        <v>39</v>
      </c>
      <c r="F81" s="206">
        <v>7</v>
      </c>
      <c r="G81" s="56">
        <f>IFERROR(F81/F84,"-")</f>
        <v>0.875</v>
      </c>
      <c r="H81" s="88">
        <f>IFERROR(F81/$AN$24,"-")</f>
        <v>0.17948717948717949</v>
      </c>
      <c r="I81" s="285">
        <f>AO24</f>
        <v>123</v>
      </c>
      <c r="J81" s="206">
        <v>6</v>
      </c>
      <c r="K81" s="56">
        <f>IFERROR(J81/J84,"-")</f>
        <v>0.5</v>
      </c>
      <c r="L81" s="88">
        <f>IFERROR(J81/$AO$24,"-")</f>
        <v>4.878048780487805E-2</v>
      </c>
      <c r="M81" s="285">
        <f>AP24</f>
        <v>9199</v>
      </c>
      <c r="N81" s="206">
        <v>69</v>
      </c>
      <c r="O81" s="56">
        <f>IFERROR(N81/N84,"-")</f>
        <v>0.73404255319148937</v>
      </c>
      <c r="P81" s="88">
        <f>IFERROR(N81/$AP$24,"-")</f>
        <v>7.5008153060115226E-3</v>
      </c>
      <c r="Q81" s="285">
        <f>AQ24</f>
        <v>7259</v>
      </c>
      <c r="R81" s="206">
        <v>55</v>
      </c>
      <c r="S81" s="56">
        <f>IFERROR(R81/R84,"-")</f>
        <v>0.80882352941176472</v>
      </c>
      <c r="T81" s="88">
        <f>IFERROR(R81/$AQ$24,"-")</f>
        <v>7.5768012122881942E-3</v>
      </c>
      <c r="U81" s="285">
        <f>AR24</f>
        <v>5032</v>
      </c>
      <c r="V81" s="206">
        <v>28</v>
      </c>
      <c r="W81" s="56">
        <f>IFERROR(V81/V84,"-")</f>
        <v>0.7567567567567568</v>
      </c>
      <c r="X81" s="88">
        <f>IFERROR(V81/$AR$24,"-")</f>
        <v>5.5643879173290934E-3</v>
      </c>
      <c r="Y81" s="285">
        <f>AS24</f>
        <v>2940</v>
      </c>
      <c r="Z81" s="206">
        <v>12</v>
      </c>
      <c r="AA81" s="56">
        <f>IFERROR(Z81/Z84,"-")</f>
        <v>0.6</v>
      </c>
      <c r="AB81" s="88">
        <f>IFERROR(Z81/$AS$24,"-")</f>
        <v>4.0816326530612249E-3</v>
      </c>
      <c r="AC81" s="285">
        <f>AT24</f>
        <v>1317</v>
      </c>
      <c r="AD81" s="206">
        <v>2</v>
      </c>
      <c r="AE81" s="56">
        <f>IFERROR(AD81/AD84,"-")</f>
        <v>0.66666666666666663</v>
      </c>
      <c r="AF81" s="88">
        <f>IFERROR(AD81/$AT$24,"-")</f>
        <v>1.5186028853454822E-3</v>
      </c>
      <c r="AG81" s="285">
        <f>AU24</f>
        <v>25909</v>
      </c>
      <c r="AH81" s="92">
        <f t="shared" si="17"/>
        <v>179</v>
      </c>
      <c r="AI81" s="56">
        <f>IFERROR(AH81/AH84,"-")</f>
        <v>0.73966942148760328</v>
      </c>
      <c r="AJ81" s="88">
        <f>IFERROR(AH81/$AU$24,"-")</f>
        <v>6.9087961712146363E-3</v>
      </c>
    </row>
    <row r="82" spans="2:36" ht="13.5" customHeight="1">
      <c r="B82" s="280"/>
      <c r="C82" s="305"/>
      <c r="D82" s="129" t="s">
        <v>102</v>
      </c>
      <c r="E82" s="286"/>
      <c r="F82" s="207">
        <v>7</v>
      </c>
      <c r="G82" s="58">
        <f>IFERROR(F82/F84,"-")</f>
        <v>0.875</v>
      </c>
      <c r="H82" s="179">
        <f t="shared" ref="H82:H84" si="21">IFERROR(F82/$AN$24,"-")</f>
        <v>0.17948717948717949</v>
      </c>
      <c r="I82" s="286"/>
      <c r="J82" s="207">
        <v>9</v>
      </c>
      <c r="K82" s="58">
        <f>IFERROR(J82/J84,"-")</f>
        <v>0.75</v>
      </c>
      <c r="L82" s="82">
        <f>IFERROR(J82/$AO$24,"-")</f>
        <v>7.3170731707317069E-2</v>
      </c>
      <c r="M82" s="286"/>
      <c r="N82" s="207">
        <v>65</v>
      </c>
      <c r="O82" s="58">
        <f>IFERROR(N82/N84,"-")</f>
        <v>0.69148936170212771</v>
      </c>
      <c r="P82" s="82">
        <f>IFERROR(N82/$AP$24,"-")</f>
        <v>7.0659854331992606E-3</v>
      </c>
      <c r="Q82" s="286"/>
      <c r="R82" s="207">
        <v>49</v>
      </c>
      <c r="S82" s="58">
        <f>IFERROR(R82/R84,"-")</f>
        <v>0.72058823529411764</v>
      </c>
      <c r="T82" s="82">
        <f>IFERROR(R82/$AQ$24,"-")</f>
        <v>6.7502410800385727E-3</v>
      </c>
      <c r="U82" s="286"/>
      <c r="V82" s="207">
        <v>32</v>
      </c>
      <c r="W82" s="58">
        <f>IFERROR(V82/V84,"-")</f>
        <v>0.86486486486486491</v>
      </c>
      <c r="X82" s="82">
        <f>IFERROR(V82/$AR$24,"-")</f>
        <v>6.3593004769475362E-3</v>
      </c>
      <c r="Y82" s="286"/>
      <c r="Z82" s="207">
        <v>12</v>
      </c>
      <c r="AA82" s="58">
        <f>IFERROR(Z82/Z84,"-")</f>
        <v>0.6</v>
      </c>
      <c r="AB82" s="82">
        <f>IFERROR(Z82/$AS$24,"-")</f>
        <v>4.0816326530612249E-3</v>
      </c>
      <c r="AC82" s="286"/>
      <c r="AD82" s="207">
        <v>2</v>
      </c>
      <c r="AE82" s="58">
        <f>IFERROR(AD82/AD84,"-")</f>
        <v>0.66666666666666663</v>
      </c>
      <c r="AF82" s="82">
        <f>IFERROR(AD82/$AT$24,"-")</f>
        <v>1.5186028853454822E-3</v>
      </c>
      <c r="AG82" s="286"/>
      <c r="AH82" s="93">
        <f t="shared" si="17"/>
        <v>176</v>
      </c>
      <c r="AI82" s="58">
        <f>IFERROR(AH82/AH84,"-")</f>
        <v>0.72727272727272729</v>
      </c>
      <c r="AJ82" s="82">
        <f>IFERROR(AH82/$AU$24,"-")</f>
        <v>6.7930062912501445E-3</v>
      </c>
    </row>
    <row r="83" spans="2:36" ht="13.5" customHeight="1">
      <c r="B83" s="280"/>
      <c r="C83" s="305"/>
      <c r="D83" s="132" t="s">
        <v>103</v>
      </c>
      <c r="E83" s="287"/>
      <c r="F83" s="211">
        <v>7</v>
      </c>
      <c r="G83" s="66">
        <f>IFERROR(F83/F84,"-")</f>
        <v>0.875</v>
      </c>
      <c r="H83" s="175">
        <f t="shared" si="21"/>
        <v>0.17948717948717949</v>
      </c>
      <c r="I83" s="287"/>
      <c r="J83" s="211">
        <v>12</v>
      </c>
      <c r="K83" s="66">
        <f>IFERROR(J83/J84,"-")</f>
        <v>1</v>
      </c>
      <c r="L83" s="89">
        <f>IFERROR(J83/$AO$24,"-")</f>
        <v>9.7560975609756101E-2</v>
      </c>
      <c r="M83" s="287"/>
      <c r="N83" s="211">
        <v>88</v>
      </c>
      <c r="O83" s="66">
        <f>IFERROR(N83/N84,"-")</f>
        <v>0.93617021276595747</v>
      </c>
      <c r="P83" s="89">
        <f>IFERROR(N83/$AP$24,"-")</f>
        <v>9.5662572018697691E-3</v>
      </c>
      <c r="Q83" s="287"/>
      <c r="R83" s="211">
        <v>66</v>
      </c>
      <c r="S83" s="66">
        <f>IFERROR(R83/R84,"-")</f>
        <v>0.97058823529411764</v>
      </c>
      <c r="T83" s="89">
        <f>IFERROR(R83/$AQ$24,"-")</f>
        <v>9.0921614547458326E-3</v>
      </c>
      <c r="U83" s="287"/>
      <c r="V83" s="211">
        <v>37</v>
      </c>
      <c r="W83" s="66">
        <f>IFERROR(V83/V84,"-")</f>
        <v>1</v>
      </c>
      <c r="X83" s="89">
        <f>IFERROR(V83/$AR$24,"-")</f>
        <v>7.3529411764705881E-3</v>
      </c>
      <c r="Y83" s="287"/>
      <c r="Z83" s="211">
        <v>18</v>
      </c>
      <c r="AA83" s="66">
        <f>IFERROR(Z83/Z84,"-")</f>
        <v>0.9</v>
      </c>
      <c r="AB83" s="89">
        <f>IFERROR(Z83/$AS$24,"-")</f>
        <v>6.1224489795918364E-3</v>
      </c>
      <c r="AC83" s="287"/>
      <c r="AD83" s="211">
        <v>2</v>
      </c>
      <c r="AE83" s="66">
        <f>IFERROR(AD83/AD84,"-")</f>
        <v>0.66666666666666663</v>
      </c>
      <c r="AF83" s="89">
        <f>IFERROR(AD83/$AT$24,"-")</f>
        <v>1.5186028853454822E-3</v>
      </c>
      <c r="AG83" s="287"/>
      <c r="AH83" s="95">
        <f t="shared" si="17"/>
        <v>230</v>
      </c>
      <c r="AI83" s="66">
        <f>IFERROR(AH83/AH84,"-")</f>
        <v>0.95041322314049592</v>
      </c>
      <c r="AJ83" s="89">
        <f>IFERROR(AH83/$AU$24,"-")</f>
        <v>8.8772241306109851E-3</v>
      </c>
    </row>
    <row r="84" spans="2:36" ht="13.5" customHeight="1">
      <c r="B84" s="281"/>
      <c r="C84" s="306"/>
      <c r="D84" s="190" t="s">
        <v>139</v>
      </c>
      <c r="E84" s="63" t="s">
        <v>93</v>
      </c>
      <c r="F84" s="217">
        <v>8</v>
      </c>
      <c r="G84" s="67" t="s">
        <v>143</v>
      </c>
      <c r="H84" s="88">
        <f t="shared" si="21"/>
        <v>0.20512820512820512</v>
      </c>
      <c r="I84" s="63" t="s">
        <v>93</v>
      </c>
      <c r="J84" s="217">
        <v>12</v>
      </c>
      <c r="K84" s="67" t="s">
        <v>143</v>
      </c>
      <c r="L84" s="85">
        <f>IFERROR(J84/$AO$24,"-")</f>
        <v>9.7560975609756101E-2</v>
      </c>
      <c r="M84" s="63" t="s">
        <v>93</v>
      </c>
      <c r="N84" s="217">
        <v>94</v>
      </c>
      <c r="O84" s="67" t="s">
        <v>143</v>
      </c>
      <c r="P84" s="85">
        <f>IFERROR(N84/$AP$24,"-")</f>
        <v>1.0218502011088162E-2</v>
      </c>
      <c r="Q84" s="63" t="s">
        <v>93</v>
      </c>
      <c r="R84" s="217">
        <v>68</v>
      </c>
      <c r="S84" s="67" t="s">
        <v>143</v>
      </c>
      <c r="T84" s="85">
        <f>IFERROR(R84/$AQ$24,"-")</f>
        <v>9.3676814988290398E-3</v>
      </c>
      <c r="U84" s="63" t="s">
        <v>93</v>
      </c>
      <c r="V84" s="217">
        <v>37</v>
      </c>
      <c r="W84" s="67" t="s">
        <v>143</v>
      </c>
      <c r="X84" s="85">
        <f>IFERROR(V84/$AR$24,"-")</f>
        <v>7.3529411764705881E-3</v>
      </c>
      <c r="Y84" s="63" t="s">
        <v>93</v>
      </c>
      <c r="Z84" s="217">
        <v>20</v>
      </c>
      <c r="AA84" s="67" t="s">
        <v>143</v>
      </c>
      <c r="AB84" s="85">
        <f>IFERROR(Z84/$AS$24,"-")</f>
        <v>6.8027210884353739E-3</v>
      </c>
      <c r="AC84" s="63" t="s">
        <v>93</v>
      </c>
      <c r="AD84" s="217">
        <v>3</v>
      </c>
      <c r="AE84" s="67" t="s">
        <v>143</v>
      </c>
      <c r="AF84" s="85">
        <f>IFERROR(AD84/$AT$24,"-")</f>
        <v>2.2779043280182231E-3</v>
      </c>
      <c r="AG84" s="63" t="s">
        <v>93</v>
      </c>
      <c r="AH84" s="197">
        <f t="shared" si="17"/>
        <v>242</v>
      </c>
      <c r="AI84" s="67" t="s">
        <v>143</v>
      </c>
      <c r="AJ84" s="85">
        <f>IFERROR(AH84/$AU$24,"-")</f>
        <v>9.3403836504689485E-3</v>
      </c>
    </row>
    <row r="85" spans="2:36" ht="13.5" customHeight="1">
      <c r="B85" s="279">
        <v>21</v>
      </c>
      <c r="C85" s="304" t="s">
        <v>158</v>
      </c>
      <c r="D85" s="128" t="s">
        <v>101</v>
      </c>
      <c r="E85" s="285">
        <f>AN25</f>
        <v>39</v>
      </c>
      <c r="F85" s="206">
        <v>1</v>
      </c>
      <c r="G85" s="56">
        <f>IFERROR(F85/F88,"-")</f>
        <v>0.5</v>
      </c>
      <c r="H85" s="178">
        <f>IFERROR(F85/$AN$25,"-")</f>
        <v>2.564102564102564E-2</v>
      </c>
      <c r="I85" s="285">
        <f>AO25</f>
        <v>85</v>
      </c>
      <c r="J85" s="206">
        <v>10</v>
      </c>
      <c r="K85" s="56">
        <f>IFERROR(J85/J88,"-")</f>
        <v>1</v>
      </c>
      <c r="L85" s="88">
        <f>IFERROR(J85/$AO$25,"-")</f>
        <v>0.11764705882352941</v>
      </c>
      <c r="M85" s="285">
        <f>AP25</f>
        <v>5540</v>
      </c>
      <c r="N85" s="206">
        <v>33</v>
      </c>
      <c r="O85" s="56">
        <f>IFERROR(N85/N88,"-")</f>
        <v>0.76744186046511631</v>
      </c>
      <c r="P85" s="88">
        <f>IFERROR(N85/$AP$25,"-")</f>
        <v>5.9566787003610105E-3</v>
      </c>
      <c r="Q85" s="285">
        <f>AQ25</f>
        <v>4887</v>
      </c>
      <c r="R85" s="206">
        <v>26</v>
      </c>
      <c r="S85" s="56">
        <f>IFERROR(R85/R88,"-")</f>
        <v>0.66666666666666663</v>
      </c>
      <c r="T85" s="88">
        <f>IFERROR(R85/$AQ$25,"-")</f>
        <v>5.3202373644362592E-3</v>
      </c>
      <c r="U85" s="285">
        <f>AR25</f>
        <v>3582</v>
      </c>
      <c r="V85" s="206">
        <v>30</v>
      </c>
      <c r="W85" s="56">
        <f>IFERROR(V85/V88,"-")</f>
        <v>0.76923076923076927</v>
      </c>
      <c r="X85" s="88">
        <f>IFERROR(V85/$AR$25,"-")</f>
        <v>8.3752093802345051E-3</v>
      </c>
      <c r="Y85" s="285">
        <f>AS25</f>
        <v>1962</v>
      </c>
      <c r="Z85" s="206">
        <v>10</v>
      </c>
      <c r="AA85" s="56">
        <f>IFERROR(Z85/Z88,"-")</f>
        <v>1</v>
      </c>
      <c r="AB85" s="88">
        <f>IFERROR(Z85/$AS$25,"-")</f>
        <v>5.0968399592252805E-3</v>
      </c>
      <c r="AC85" s="285">
        <f>AT25</f>
        <v>737</v>
      </c>
      <c r="AD85" s="206">
        <v>1</v>
      </c>
      <c r="AE85" s="56">
        <f>IFERROR(AD85/AD88,"-")</f>
        <v>0.5</v>
      </c>
      <c r="AF85" s="88">
        <f>IFERROR(AD85/$AT$25,"-")</f>
        <v>1.3568521031207597E-3</v>
      </c>
      <c r="AG85" s="285">
        <f>AU25</f>
        <v>16832</v>
      </c>
      <c r="AH85" s="92">
        <f t="shared" si="17"/>
        <v>111</v>
      </c>
      <c r="AI85" s="56">
        <f>IFERROR(AH85/AH88,"-")</f>
        <v>0.76551724137931032</v>
      </c>
      <c r="AJ85" s="88">
        <f>IFERROR(AH85/$AU$25,"-")</f>
        <v>6.5945817490494297E-3</v>
      </c>
    </row>
    <row r="86" spans="2:36" ht="13.5" customHeight="1">
      <c r="B86" s="280"/>
      <c r="C86" s="305"/>
      <c r="D86" s="129" t="s">
        <v>102</v>
      </c>
      <c r="E86" s="286"/>
      <c r="F86" s="207">
        <v>1</v>
      </c>
      <c r="G86" s="58">
        <f>IFERROR(F86/F88,"-")</f>
        <v>0.5</v>
      </c>
      <c r="H86" s="116">
        <f t="shared" ref="H86:H88" si="22">IFERROR(F86/$AN$25,"-")</f>
        <v>2.564102564102564E-2</v>
      </c>
      <c r="I86" s="286"/>
      <c r="J86" s="207">
        <v>10</v>
      </c>
      <c r="K86" s="58">
        <f>IFERROR(J86/J88,"-")</f>
        <v>1</v>
      </c>
      <c r="L86" s="82">
        <f>IFERROR(J86/$AO$25,"-")</f>
        <v>0.11764705882352941</v>
      </c>
      <c r="M86" s="286"/>
      <c r="N86" s="207">
        <v>28</v>
      </c>
      <c r="O86" s="58">
        <f>IFERROR(N86/N88,"-")</f>
        <v>0.65116279069767447</v>
      </c>
      <c r="P86" s="82">
        <f>IFERROR(N86/$AP$25,"-")</f>
        <v>5.0541516245487363E-3</v>
      </c>
      <c r="Q86" s="286"/>
      <c r="R86" s="207">
        <v>31</v>
      </c>
      <c r="S86" s="58">
        <f>IFERROR(R86/R88,"-")</f>
        <v>0.79487179487179482</v>
      </c>
      <c r="T86" s="82">
        <f>IFERROR(R86/$AQ$25,"-")</f>
        <v>6.3433599345201555E-3</v>
      </c>
      <c r="U86" s="286"/>
      <c r="V86" s="207">
        <v>26</v>
      </c>
      <c r="W86" s="58">
        <f>IFERROR(V86/V88,"-")</f>
        <v>0.66666666666666663</v>
      </c>
      <c r="X86" s="82">
        <f>IFERROR(V86/$AR$25,"-")</f>
        <v>7.2585147962032385E-3</v>
      </c>
      <c r="Y86" s="286"/>
      <c r="Z86" s="207">
        <v>6</v>
      </c>
      <c r="AA86" s="58">
        <f>IFERROR(Z86/Z88,"-")</f>
        <v>0.6</v>
      </c>
      <c r="AB86" s="82">
        <f>IFERROR(Z86/$AS$25,"-")</f>
        <v>3.0581039755351682E-3</v>
      </c>
      <c r="AC86" s="286"/>
      <c r="AD86" s="207">
        <v>2</v>
      </c>
      <c r="AE86" s="58">
        <f>IFERROR(AD86/AD88,"-")</f>
        <v>1</v>
      </c>
      <c r="AF86" s="82">
        <f>IFERROR(AD86/$AT$25,"-")</f>
        <v>2.7137042062415195E-3</v>
      </c>
      <c r="AG86" s="286"/>
      <c r="AH86" s="93">
        <f t="shared" si="17"/>
        <v>104</v>
      </c>
      <c r="AI86" s="58">
        <f>IFERROR(AH86/AH88,"-")</f>
        <v>0.71724137931034482</v>
      </c>
      <c r="AJ86" s="82">
        <f>IFERROR(AH86/$AU$25,"-")</f>
        <v>6.1787072243346007E-3</v>
      </c>
    </row>
    <row r="87" spans="2:36" ht="13.5" customHeight="1">
      <c r="B87" s="280"/>
      <c r="C87" s="305"/>
      <c r="D87" s="132" t="s">
        <v>103</v>
      </c>
      <c r="E87" s="287"/>
      <c r="F87" s="211">
        <v>1</v>
      </c>
      <c r="G87" s="66">
        <f>IFERROR(F87/F88,"-")</f>
        <v>0.5</v>
      </c>
      <c r="H87" s="175">
        <f t="shared" si="22"/>
        <v>2.564102564102564E-2</v>
      </c>
      <c r="I87" s="287"/>
      <c r="J87" s="211">
        <v>10</v>
      </c>
      <c r="K87" s="66">
        <f>IFERROR(J87/J88,"-")</f>
        <v>1</v>
      </c>
      <c r="L87" s="89">
        <f>IFERROR(J87/$AO$25,"-")</f>
        <v>0.11764705882352941</v>
      </c>
      <c r="M87" s="287"/>
      <c r="N87" s="211">
        <v>42</v>
      </c>
      <c r="O87" s="66">
        <f>IFERROR(N87/N88,"-")</f>
        <v>0.97674418604651159</v>
      </c>
      <c r="P87" s="89">
        <f>IFERROR(N87/$AP$25,"-")</f>
        <v>7.5812274368231049E-3</v>
      </c>
      <c r="Q87" s="287"/>
      <c r="R87" s="211">
        <v>38</v>
      </c>
      <c r="S87" s="66">
        <f>IFERROR(R87/R88,"-")</f>
        <v>0.97435897435897434</v>
      </c>
      <c r="T87" s="89">
        <f>IFERROR(R87/$AQ$25,"-")</f>
        <v>7.7757315326376104E-3</v>
      </c>
      <c r="U87" s="287"/>
      <c r="V87" s="211">
        <v>36</v>
      </c>
      <c r="W87" s="66">
        <f>IFERROR(V87/V88,"-")</f>
        <v>0.92307692307692313</v>
      </c>
      <c r="X87" s="89">
        <f>IFERROR(V87/$AR$25,"-")</f>
        <v>1.0050251256281407E-2</v>
      </c>
      <c r="Y87" s="287"/>
      <c r="Z87" s="211">
        <v>10</v>
      </c>
      <c r="AA87" s="66">
        <f>IFERROR(Z87/Z88,"-")</f>
        <v>1</v>
      </c>
      <c r="AB87" s="89">
        <f>IFERROR(Z87/$AS$25,"-")</f>
        <v>5.0968399592252805E-3</v>
      </c>
      <c r="AC87" s="287"/>
      <c r="AD87" s="211">
        <v>2</v>
      </c>
      <c r="AE87" s="66">
        <f>IFERROR(AD87/AD88,"-")</f>
        <v>1</v>
      </c>
      <c r="AF87" s="89">
        <f>IFERROR(AD87/$AT$25,"-")</f>
        <v>2.7137042062415195E-3</v>
      </c>
      <c r="AG87" s="287"/>
      <c r="AH87" s="95">
        <f t="shared" si="17"/>
        <v>139</v>
      </c>
      <c r="AI87" s="66">
        <f>IFERROR(AH87/AH88,"-")</f>
        <v>0.95862068965517244</v>
      </c>
      <c r="AJ87" s="89">
        <f>IFERROR(AH87/$AU$25,"-")</f>
        <v>8.2580798479087447E-3</v>
      </c>
    </row>
    <row r="88" spans="2:36" ht="13.5" customHeight="1">
      <c r="B88" s="281"/>
      <c r="C88" s="306"/>
      <c r="D88" s="190" t="s">
        <v>139</v>
      </c>
      <c r="E88" s="63" t="s">
        <v>93</v>
      </c>
      <c r="F88" s="217">
        <v>2</v>
      </c>
      <c r="G88" s="67" t="s">
        <v>143</v>
      </c>
      <c r="H88" s="88">
        <f t="shared" si="22"/>
        <v>5.128205128205128E-2</v>
      </c>
      <c r="I88" s="63" t="s">
        <v>93</v>
      </c>
      <c r="J88" s="217">
        <v>10</v>
      </c>
      <c r="K88" s="67" t="s">
        <v>143</v>
      </c>
      <c r="L88" s="85">
        <f>IFERROR(J88/$AO$25,"-")</f>
        <v>0.11764705882352941</v>
      </c>
      <c r="M88" s="63" t="s">
        <v>93</v>
      </c>
      <c r="N88" s="217">
        <v>43</v>
      </c>
      <c r="O88" s="67" t="s">
        <v>143</v>
      </c>
      <c r="P88" s="85">
        <f>IFERROR(N88/$AP$25,"-")</f>
        <v>7.7617328519855597E-3</v>
      </c>
      <c r="Q88" s="63" t="s">
        <v>93</v>
      </c>
      <c r="R88" s="217">
        <v>39</v>
      </c>
      <c r="S88" s="67" t="s">
        <v>143</v>
      </c>
      <c r="T88" s="85">
        <f>IFERROR(R88/$AQ$25,"-")</f>
        <v>7.9803560466543896E-3</v>
      </c>
      <c r="U88" s="63" t="s">
        <v>93</v>
      </c>
      <c r="V88" s="217">
        <v>39</v>
      </c>
      <c r="W88" s="67" t="s">
        <v>143</v>
      </c>
      <c r="X88" s="85">
        <f>IFERROR(V88/$AR$25,"-")</f>
        <v>1.0887772194304857E-2</v>
      </c>
      <c r="Y88" s="63" t="s">
        <v>93</v>
      </c>
      <c r="Z88" s="217">
        <v>10</v>
      </c>
      <c r="AA88" s="67" t="s">
        <v>143</v>
      </c>
      <c r="AB88" s="85">
        <f>IFERROR(Z88/$AS$25,"-")</f>
        <v>5.0968399592252805E-3</v>
      </c>
      <c r="AC88" s="63" t="s">
        <v>93</v>
      </c>
      <c r="AD88" s="217">
        <v>2</v>
      </c>
      <c r="AE88" s="67" t="s">
        <v>143</v>
      </c>
      <c r="AF88" s="85">
        <f>IFERROR(AD88/$AT$25,"-")</f>
        <v>2.7137042062415195E-3</v>
      </c>
      <c r="AG88" s="63" t="s">
        <v>93</v>
      </c>
      <c r="AH88" s="197">
        <f t="shared" si="17"/>
        <v>145</v>
      </c>
      <c r="AI88" s="67" t="s">
        <v>143</v>
      </c>
      <c r="AJ88" s="85">
        <f>IFERROR(AH88/$AU$25,"-")</f>
        <v>8.6145437262357422E-3</v>
      </c>
    </row>
    <row r="89" spans="2:36" ht="13.5" customHeight="1">
      <c r="B89" s="279">
        <v>22</v>
      </c>
      <c r="C89" s="304" t="s">
        <v>70</v>
      </c>
      <c r="D89" s="128" t="s">
        <v>101</v>
      </c>
      <c r="E89" s="285">
        <f>AN26</f>
        <v>41</v>
      </c>
      <c r="F89" s="206">
        <v>2</v>
      </c>
      <c r="G89" s="56">
        <f>IFERROR(F89/F92,"-")</f>
        <v>1</v>
      </c>
      <c r="H89" s="178">
        <f>IFERROR(F89/$AN$26,"-")</f>
        <v>4.878048780487805E-2</v>
      </c>
      <c r="I89" s="285">
        <f>AO26</f>
        <v>94</v>
      </c>
      <c r="J89" s="206">
        <v>9</v>
      </c>
      <c r="K89" s="56">
        <f>IFERROR(J89/J92,"-")</f>
        <v>0.9</v>
      </c>
      <c r="L89" s="88">
        <f>IFERROR(J89/$AO$26,"-")</f>
        <v>9.5744680851063829E-2</v>
      </c>
      <c r="M89" s="285">
        <f>AP26</f>
        <v>8395</v>
      </c>
      <c r="N89" s="206">
        <v>41</v>
      </c>
      <c r="O89" s="56">
        <f>IFERROR(N89/N92,"-")</f>
        <v>0.67213114754098358</v>
      </c>
      <c r="P89" s="88">
        <f>IFERROR(N89/$AP$26,"-")</f>
        <v>4.883859440142942E-3</v>
      </c>
      <c r="Q89" s="285">
        <f>AQ26</f>
        <v>6349</v>
      </c>
      <c r="R89" s="206">
        <v>37</v>
      </c>
      <c r="S89" s="56">
        <f>IFERROR(R89/R92,"-")</f>
        <v>0.6607142857142857</v>
      </c>
      <c r="T89" s="88">
        <f>IFERROR(R89/$AQ$26,"-")</f>
        <v>5.8276893999054972E-3</v>
      </c>
      <c r="U89" s="285">
        <f>AR26</f>
        <v>4350</v>
      </c>
      <c r="V89" s="206">
        <v>30</v>
      </c>
      <c r="W89" s="56">
        <f>IFERROR(V89/V92,"-")</f>
        <v>0.75</v>
      </c>
      <c r="X89" s="88">
        <f>IFERROR(V89/$AR$26,"-")</f>
        <v>6.8965517241379309E-3</v>
      </c>
      <c r="Y89" s="285">
        <f>AS26</f>
        <v>2344</v>
      </c>
      <c r="Z89" s="206">
        <v>8</v>
      </c>
      <c r="AA89" s="56">
        <f>IFERROR(Z89/Z92,"-")</f>
        <v>0.47058823529411764</v>
      </c>
      <c r="AB89" s="88">
        <f>IFERROR(Z89/$AS$26,"-")</f>
        <v>3.4129692832764505E-3</v>
      </c>
      <c r="AC89" s="285">
        <f>AT26</f>
        <v>1084</v>
      </c>
      <c r="AD89" s="206">
        <v>3</v>
      </c>
      <c r="AE89" s="56">
        <f>IFERROR(AD89/AD92,"-")</f>
        <v>1</v>
      </c>
      <c r="AF89" s="88">
        <f>IFERROR(AD89/$AT$26,"-")</f>
        <v>2.7675276752767526E-3</v>
      </c>
      <c r="AG89" s="285">
        <f>AU26</f>
        <v>22657</v>
      </c>
      <c r="AH89" s="92">
        <f t="shared" si="17"/>
        <v>130</v>
      </c>
      <c r="AI89" s="56">
        <f>IFERROR(AH89/AH92,"-")</f>
        <v>0.68783068783068779</v>
      </c>
      <c r="AJ89" s="88">
        <f>IFERROR(AH89/$AU$26,"-")</f>
        <v>5.7377410954671847E-3</v>
      </c>
    </row>
    <row r="90" spans="2:36" ht="13.5" customHeight="1">
      <c r="B90" s="280"/>
      <c r="C90" s="305"/>
      <c r="D90" s="129" t="s">
        <v>102</v>
      </c>
      <c r="E90" s="286"/>
      <c r="F90" s="207">
        <v>2</v>
      </c>
      <c r="G90" s="58">
        <f>IFERROR(F90/F92,"-")</f>
        <v>1</v>
      </c>
      <c r="H90" s="116">
        <f t="shared" ref="H90:H92" si="23">IFERROR(F90/$AN$26,"-")</f>
        <v>4.878048780487805E-2</v>
      </c>
      <c r="I90" s="286"/>
      <c r="J90" s="207">
        <v>9</v>
      </c>
      <c r="K90" s="58">
        <f>IFERROR(J90/J92,"-")</f>
        <v>0.9</v>
      </c>
      <c r="L90" s="82">
        <f>IFERROR(J90/$AO$26,"-")</f>
        <v>9.5744680851063829E-2</v>
      </c>
      <c r="M90" s="286"/>
      <c r="N90" s="207">
        <v>45</v>
      </c>
      <c r="O90" s="58">
        <f>IFERROR(N90/N92,"-")</f>
        <v>0.73770491803278693</v>
      </c>
      <c r="P90" s="82">
        <f>IFERROR(N90/$AP$26,"-")</f>
        <v>5.3603335318642047E-3</v>
      </c>
      <c r="Q90" s="286"/>
      <c r="R90" s="207">
        <v>41</v>
      </c>
      <c r="S90" s="58">
        <f>IFERROR(R90/R92,"-")</f>
        <v>0.7321428571428571</v>
      </c>
      <c r="T90" s="82">
        <f>IFERROR(R90/$AQ$26,"-")</f>
        <v>6.4577098755709559E-3</v>
      </c>
      <c r="U90" s="286"/>
      <c r="V90" s="207">
        <v>29</v>
      </c>
      <c r="W90" s="58">
        <f>IFERROR(V90/V92,"-")</f>
        <v>0.72499999999999998</v>
      </c>
      <c r="X90" s="82">
        <f>IFERROR(V90/$AR$26,"-")</f>
        <v>6.6666666666666671E-3</v>
      </c>
      <c r="Y90" s="286"/>
      <c r="Z90" s="207">
        <v>9</v>
      </c>
      <c r="AA90" s="58">
        <f>IFERROR(Z90/Z92,"-")</f>
        <v>0.52941176470588236</v>
      </c>
      <c r="AB90" s="82">
        <f>IFERROR(Z90/$AS$26,"-")</f>
        <v>3.8395904436860067E-3</v>
      </c>
      <c r="AC90" s="286"/>
      <c r="AD90" s="207">
        <v>1</v>
      </c>
      <c r="AE90" s="58">
        <f>IFERROR(AD90/AD92,"-")</f>
        <v>0.33333333333333331</v>
      </c>
      <c r="AF90" s="82">
        <f>IFERROR(AD90/$AT$26,"-")</f>
        <v>9.225092250922509E-4</v>
      </c>
      <c r="AG90" s="286"/>
      <c r="AH90" s="93">
        <f t="shared" si="17"/>
        <v>136</v>
      </c>
      <c r="AI90" s="58">
        <f>IFERROR(AH90/AH92,"-")</f>
        <v>0.71957671957671954</v>
      </c>
      <c r="AJ90" s="82">
        <f>IFERROR(AH90/$AU$26,"-")</f>
        <v>6.0025599152579772E-3</v>
      </c>
    </row>
    <row r="91" spans="2:36" ht="13.5" customHeight="1">
      <c r="B91" s="280"/>
      <c r="C91" s="305"/>
      <c r="D91" s="132" t="s">
        <v>103</v>
      </c>
      <c r="E91" s="287"/>
      <c r="F91" s="211">
        <v>1</v>
      </c>
      <c r="G91" s="66">
        <f>IFERROR(F91/F92,"-")</f>
        <v>0.5</v>
      </c>
      <c r="H91" s="175">
        <f t="shared" si="23"/>
        <v>2.4390243902439025E-2</v>
      </c>
      <c r="I91" s="287"/>
      <c r="J91" s="211">
        <v>10</v>
      </c>
      <c r="K91" s="66">
        <f>IFERROR(J91/J92,"-")</f>
        <v>1</v>
      </c>
      <c r="L91" s="89">
        <f>IFERROR(J91/$AO$26,"-")</f>
        <v>0.10638297872340426</v>
      </c>
      <c r="M91" s="287"/>
      <c r="N91" s="211">
        <v>57</v>
      </c>
      <c r="O91" s="66">
        <f>IFERROR(N91/N92,"-")</f>
        <v>0.93442622950819676</v>
      </c>
      <c r="P91" s="89">
        <f>IFERROR(N91/$AP$26,"-")</f>
        <v>6.7897558070279928E-3</v>
      </c>
      <c r="Q91" s="287"/>
      <c r="R91" s="211">
        <v>53</v>
      </c>
      <c r="S91" s="66">
        <f>IFERROR(R91/R92,"-")</f>
        <v>0.9464285714285714</v>
      </c>
      <c r="T91" s="89">
        <f>IFERROR(R91/$AQ$26,"-")</f>
        <v>8.3477713025673327E-3</v>
      </c>
      <c r="U91" s="287"/>
      <c r="V91" s="211">
        <v>39</v>
      </c>
      <c r="W91" s="66">
        <f>IFERROR(V91/V92,"-")</f>
        <v>0.97499999999999998</v>
      </c>
      <c r="X91" s="89">
        <f>IFERROR(V91/$AR$26,"-")</f>
        <v>8.9655172413793099E-3</v>
      </c>
      <c r="Y91" s="287"/>
      <c r="Z91" s="211">
        <v>17</v>
      </c>
      <c r="AA91" s="66">
        <f>IFERROR(Z91/Z92,"-")</f>
        <v>1</v>
      </c>
      <c r="AB91" s="89">
        <f>IFERROR(Z91/$AS$26,"-")</f>
        <v>7.2525597269624577E-3</v>
      </c>
      <c r="AC91" s="287"/>
      <c r="AD91" s="211">
        <v>2</v>
      </c>
      <c r="AE91" s="66">
        <f>IFERROR(AD91/AD92,"-")</f>
        <v>0.66666666666666663</v>
      </c>
      <c r="AF91" s="89">
        <f>IFERROR(AD91/$AT$26,"-")</f>
        <v>1.8450184501845018E-3</v>
      </c>
      <c r="AG91" s="287"/>
      <c r="AH91" s="95">
        <f t="shared" si="17"/>
        <v>179</v>
      </c>
      <c r="AI91" s="66">
        <f>IFERROR(AH91/AH92,"-")</f>
        <v>0.94708994708994709</v>
      </c>
      <c r="AJ91" s="89">
        <f>IFERROR(AH91/$AU$26,"-")</f>
        <v>7.9004281237586623E-3</v>
      </c>
    </row>
    <row r="92" spans="2:36" ht="13.5" customHeight="1">
      <c r="B92" s="281"/>
      <c r="C92" s="306"/>
      <c r="D92" s="190" t="s">
        <v>139</v>
      </c>
      <c r="E92" s="63" t="s">
        <v>93</v>
      </c>
      <c r="F92" s="217">
        <v>2</v>
      </c>
      <c r="G92" s="67" t="s">
        <v>143</v>
      </c>
      <c r="H92" s="88">
        <f t="shared" si="23"/>
        <v>4.878048780487805E-2</v>
      </c>
      <c r="I92" s="63" t="s">
        <v>93</v>
      </c>
      <c r="J92" s="217">
        <v>10</v>
      </c>
      <c r="K92" s="67" t="s">
        <v>143</v>
      </c>
      <c r="L92" s="85">
        <f>IFERROR(J92/$AO$26,"-")</f>
        <v>0.10638297872340426</v>
      </c>
      <c r="M92" s="63" t="s">
        <v>93</v>
      </c>
      <c r="N92" s="217">
        <v>61</v>
      </c>
      <c r="O92" s="67" t="s">
        <v>143</v>
      </c>
      <c r="P92" s="85">
        <f>IFERROR(N92/$AP$26,"-")</f>
        <v>7.2662298987492555E-3</v>
      </c>
      <c r="Q92" s="63" t="s">
        <v>93</v>
      </c>
      <c r="R92" s="217">
        <v>56</v>
      </c>
      <c r="S92" s="67" t="s">
        <v>143</v>
      </c>
      <c r="T92" s="85">
        <f>IFERROR(R92/$AQ$26,"-")</f>
        <v>8.8202866593164279E-3</v>
      </c>
      <c r="U92" s="63" t="s">
        <v>93</v>
      </c>
      <c r="V92" s="217">
        <v>40</v>
      </c>
      <c r="W92" s="67" t="s">
        <v>143</v>
      </c>
      <c r="X92" s="85">
        <f>IFERROR(V92/$AR$26,"-")</f>
        <v>9.1954022988505746E-3</v>
      </c>
      <c r="Y92" s="63" t="s">
        <v>93</v>
      </c>
      <c r="Z92" s="217">
        <v>17</v>
      </c>
      <c r="AA92" s="67" t="s">
        <v>143</v>
      </c>
      <c r="AB92" s="85">
        <f>IFERROR(Z92/$AS$26,"-")</f>
        <v>7.2525597269624577E-3</v>
      </c>
      <c r="AC92" s="63" t="s">
        <v>93</v>
      </c>
      <c r="AD92" s="217">
        <v>3</v>
      </c>
      <c r="AE92" s="67" t="s">
        <v>143</v>
      </c>
      <c r="AF92" s="85">
        <f>IFERROR(AD92/$AT$26,"-")</f>
        <v>2.7675276752767526E-3</v>
      </c>
      <c r="AG92" s="63" t="s">
        <v>93</v>
      </c>
      <c r="AH92" s="197">
        <f t="shared" si="17"/>
        <v>189</v>
      </c>
      <c r="AI92" s="67" t="s">
        <v>143</v>
      </c>
      <c r="AJ92" s="85">
        <f>IFERROR(AH92/$AU$26,"-")</f>
        <v>8.3417928234099832E-3</v>
      </c>
    </row>
    <row r="93" spans="2:36" ht="13.5" customHeight="1">
      <c r="B93" s="279">
        <v>23</v>
      </c>
      <c r="C93" s="304" t="s">
        <v>159</v>
      </c>
      <c r="D93" s="128" t="s">
        <v>101</v>
      </c>
      <c r="E93" s="285">
        <f>AN27</f>
        <v>60</v>
      </c>
      <c r="F93" s="206">
        <v>4</v>
      </c>
      <c r="G93" s="56">
        <f>IFERROR(F93/F96,"-")</f>
        <v>0.66666666666666663</v>
      </c>
      <c r="H93" s="88">
        <f>IFERROR(F93/$AN$27,"-")</f>
        <v>6.6666666666666666E-2</v>
      </c>
      <c r="I93" s="285">
        <f>AO27</f>
        <v>173</v>
      </c>
      <c r="J93" s="206">
        <v>11</v>
      </c>
      <c r="K93" s="56">
        <f>IFERROR(J93/J96,"-")</f>
        <v>0.73333333333333328</v>
      </c>
      <c r="L93" s="88">
        <f>IFERROR(J93/$AO$27,"-")</f>
        <v>6.358381502890173E-2</v>
      </c>
      <c r="M93" s="285">
        <f>AP27</f>
        <v>10958</v>
      </c>
      <c r="N93" s="206">
        <v>67</v>
      </c>
      <c r="O93" s="56">
        <f>IFERROR(N93/N96,"-")</f>
        <v>0.77906976744186052</v>
      </c>
      <c r="P93" s="88">
        <f>IFERROR(N93/$AP$27,"-")</f>
        <v>6.1142544259901446E-3</v>
      </c>
      <c r="Q93" s="285">
        <f>AQ27</f>
        <v>10160</v>
      </c>
      <c r="R93" s="206">
        <v>76</v>
      </c>
      <c r="S93" s="56">
        <f>IFERROR(R93/R96,"-")</f>
        <v>0.71028037383177567</v>
      </c>
      <c r="T93" s="88">
        <f>IFERROR(R93/$AQ$27,"-")</f>
        <v>7.4803149606299212E-3</v>
      </c>
      <c r="U93" s="285">
        <f>AR27</f>
        <v>7648</v>
      </c>
      <c r="V93" s="206">
        <v>50</v>
      </c>
      <c r="W93" s="56">
        <f>IFERROR(V93/V96,"-")</f>
        <v>0.72463768115942029</v>
      </c>
      <c r="X93" s="88">
        <f>IFERROR(V93/$AR$27,"-")</f>
        <v>6.5376569037656901E-3</v>
      </c>
      <c r="Y93" s="285">
        <f>AS27</f>
        <v>3969</v>
      </c>
      <c r="Z93" s="206">
        <v>22</v>
      </c>
      <c r="AA93" s="56">
        <f>IFERROR(Z93/Z96,"-")</f>
        <v>0.73333333333333328</v>
      </c>
      <c r="AB93" s="88">
        <f>IFERROR(Z93/$AS$27,"-")</f>
        <v>5.5429579239103044E-3</v>
      </c>
      <c r="AC93" s="285">
        <f>AT27</f>
        <v>1502</v>
      </c>
      <c r="AD93" s="206">
        <v>2</v>
      </c>
      <c r="AE93" s="56">
        <f>IFERROR(AD93/AD96,"-")</f>
        <v>0.4</v>
      </c>
      <c r="AF93" s="88">
        <f>IFERROR(AD93/$AT$27,"-")</f>
        <v>1.3315579227696406E-3</v>
      </c>
      <c r="AG93" s="285">
        <f>AU27</f>
        <v>34470</v>
      </c>
      <c r="AH93" s="92">
        <f t="shared" si="17"/>
        <v>232</v>
      </c>
      <c r="AI93" s="56">
        <f>IFERROR(AH93/AH96,"-")</f>
        <v>0.72955974842767291</v>
      </c>
      <c r="AJ93" s="88">
        <f>IFERROR(AH93/$AU$27,"-")</f>
        <v>6.7304902814041192E-3</v>
      </c>
    </row>
    <row r="94" spans="2:36" ht="13.5" customHeight="1">
      <c r="B94" s="280"/>
      <c r="C94" s="305"/>
      <c r="D94" s="129" t="s">
        <v>102</v>
      </c>
      <c r="E94" s="286"/>
      <c r="F94" s="207">
        <v>4</v>
      </c>
      <c r="G94" s="58">
        <f>IFERROR(F94/F96,"-")</f>
        <v>0.66666666666666663</v>
      </c>
      <c r="H94" s="179">
        <f t="shared" ref="H94:H96" si="24">IFERROR(F94/$AN$27,"-")</f>
        <v>6.6666666666666666E-2</v>
      </c>
      <c r="I94" s="286"/>
      <c r="J94" s="207">
        <v>9</v>
      </c>
      <c r="K94" s="58">
        <f>IFERROR(J94/J96,"-")</f>
        <v>0.6</v>
      </c>
      <c r="L94" s="82">
        <f>IFERROR(J94/$AO$27,"-")</f>
        <v>5.2023121387283239E-2</v>
      </c>
      <c r="M94" s="286"/>
      <c r="N94" s="207">
        <v>61</v>
      </c>
      <c r="O94" s="58">
        <f>IFERROR(N94/N96,"-")</f>
        <v>0.70930232558139539</v>
      </c>
      <c r="P94" s="82">
        <f>IFERROR(N94/$AP$27,"-")</f>
        <v>5.5667092535134147E-3</v>
      </c>
      <c r="Q94" s="286"/>
      <c r="R94" s="207">
        <v>73</v>
      </c>
      <c r="S94" s="58">
        <f>IFERROR(R94/R96,"-")</f>
        <v>0.68224299065420557</v>
      </c>
      <c r="T94" s="82">
        <f>IFERROR(R94/$AQ$27,"-")</f>
        <v>7.1850393700787401E-3</v>
      </c>
      <c r="U94" s="286"/>
      <c r="V94" s="207">
        <v>53</v>
      </c>
      <c r="W94" s="58">
        <f>IFERROR(V94/V96,"-")</f>
        <v>0.76811594202898548</v>
      </c>
      <c r="X94" s="82">
        <f>IFERROR(V94/$AR$27,"-")</f>
        <v>6.9299163179916317E-3</v>
      </c>
      <c r="Y94" s="286"/>
      <c r="Z94" s="207">
        <v>21</v>
      </c>
      <c r="AA94" s="58">
        <f>IFERROR(Z94/Z96,"-")</f>
        <v>0.7</v>
      </c>
      <c r="AB94" s="82">
        <f>IFERROR(Z94/$AS$27,"-")</f>
        <v>5.2910052910052907E-3</v>
      </c>
      <c r="AC94" s="286"/>
      <c r="AD94" s="207">
        <v>2</v>
      </c>
      <c r="AE94" s="58">
        <f>IFERROR(AD94/AD96,"-")</f>
        <v>0.4</v>
      </c>
      <c r="AF94" s="82">
        <f>IFERROR(AD94/$AT$27,"-")</f>
        <v>1.3315579227696406E-3</v>
      </c>
      <c r="AG94" s="286"/>
      <c r="AH94" s="93">
        <f t="shared" si="17"/>
        <v>223</v>
      </c>
      <c r="AI94" s="58">
        <f>IFERROR(AH94/AH96,"-")</f>
        <v>0.70125786163522008</v>
      </c>
      <c r="AJ94" s="82">
        <f>IFERROR(AH94/$AU$27,"-")</f>
        <v>6.4693936756599945E-3</v>
      </c>
    </row>
    <row r="95" spans="2:36" ht="13.5" customHeight="1">
      <c r="B95" s="280"/>
      <c r="C95" s="305"/>
      <c r="D95" s="132" t="s">
        <v>103</v>
      </c>
      <c r="E95" s="287"/>
      <c r="F95" s="211">
        <v>5</v>
      </c>
      <c r="G95" s="66">
        <f>IFERROR(F95/F96,"-")</f>
        <v>0.83333333333333337</v>
      </c>
      <c r="H95" s="175">
        <f t="shared" si="24"/>
        <v>8.3333333333333329E-2</v>
      </c>
      <c r="I95" s="287"/>
      <c r="J95" s="211">
        <v>15</v>
      </c>
      <c r="K95" s="66">
        <f>IFERROR(J95/J96,"-")</f>
        <v>1</v>
      </c>
      <c r="L95" s="89">
        <f>IFERROR(J95/$AO$27,"-")</f>
        <v>8.6705202312138727E-2</v>
      </c>
      <c r="M95" s="287"/>
      <c r="N95" s="211">
        <v>85</v>
      </c>
      <c r="O95" s="66">
        <f>IFERROR(N95/N96,"-")</f>
        <v>0.98837209302325579</v>
      </c>
      <c r="P95" s="89">
        <f>IFERROR(N95/$AP$27,"-")</f>
        <v>7.7568899434203318E-3</v>
      </c>
      <c r="Q95" s="287"/>
      <c r="R95" s="211">
        <v>101</v>
      </c>
      <c r="S95" s="66">
        <f>IFERROR(R95/R96,"-")</f>
        <v>0.94392523364485981</v>
      </c>
      <c r="T95" s="89">
        <f>IFERROR(R95/$AQ$27,"-")</f>
        <v>9.9409448818897645E-3</v>
      </c>
      <c r="U95" s="287"/>
      <c r="V95" s="211">
        <v>66</v>
      </c>
      <c r="W95" s="66">
        <f>IFERROR(V95/V96,"-")</f>
        <v>0.95652173913043481</v>
      </c>
      <c r="X95" s="89">
        <f>IFERROR(V95/$AR$27,"-")</f>
        <v>8.6297071129707113E-3</v>
      </c>
      <c r="Y95" s="287"/>
      <c r="Z95" s="211">
        <v>27</v>
      </c>
      <c r="AA95" s="66">
        <f>IFERROR(Z95/Z96,"-")</f>
        <v>0.9</v>
      </c>
      <c r="AB95" s="89">
        <f>IFERROR(Z95/$AS$27,"-")</f>
        <v>6.8027210884353739E-3</v>
      </c>
      <c r="AC95" s="287"/>
      <c r="AD95" s="211">
        <v>4</v>
      </c>
      <c r="AE95" s="66">
        <f>IFERROR(AD95/AD96,"-")</f>
        <v>0.8</v>
      </c>
      <c r="AF95" s="89">
        <f>IFERROR(AD95/$AT$27,"-")</f>
        <v>2.6631158455392811E-3</v>
      </c>
      <c r="AG95" s="287"/>
      <c r="AH95" s="95">
        <f t="shared" si="17"/>
        <v>303</v>
      </c>
      <c r="AI95" s="66">
        <f>IFERROR(AH95/AH96,"-")</f>
        <v>0.95283018867924529</v>
      </c>
      <c r="AJ95" s="89">
        <f>IFERROR(AH95/$AU$27,"-")</f>
        <v>8.7902523933855534E-3</v>
      </c>
    </row>
    <row r="96" spans="2:36" ht="13.5" customHeight="1">
      <c r="B96" s="281"/>
      <c r="C96" s="306"/>
      <c r="D96" s="190" t="s">
        <v>139</v>
      </c>
      <c r="E96" s="63" t="s">
        <v>93</v>
      </c>
      <c r="F96" s="217">
        <v>6</v>
      </c>
      <c r="G96" s="67" t="s">
        <v>143</v>
      </c>
      <c r="H96" s="88">
        <f t="shared" si="24"/>
        <v>0.1</v>
      </c>
      <c r="I96" s="63" t="s">
        <v>93</v>
      </c>
      <c r="J96" s="217">
        <v>15</v>
      </c>
      <c r="K96" s="67" t="s">
        <v>143</v>
      </c>
      <c r="L96" s="85">
        <f>IFERROR(J96/$AO$27,"-")</f>
        <v>8.6705202312138727E-2</v>
      </c>
      <c r="M96" s="63" t="s">
        <v>93</v>
      </c>
      <c r="N96" s="217">
        <v>86</v>
      </c>
      <c r="O96" s="67" t="s">
        <v>143</v>
      </c>
      <c r="P96" s="85">
        <f>IFERROR(N96/$AP$27,"-")</f>
        <v>7.8481474721664533E-3</v>
      </c>
      <c r="Q96" s="63" t="s">
        <v>93</v>
      </c>
      <c r="R96" s="217">
        <v>107</v>
      </c>
      <c r="S96" s="67" t="s">
        <v>143</v>
      </c>
      <c r="T96" s="85">
        <f>IFERROR(R96/$AQ$27,"-")</f>
        <v>1.0531496062992127E-2</v>
      </c>
      <c r="U96" s="63" t="s">
        <v>93</v>
      </c>
      <c r="V96" s="217">
        <v>69</v>
      </c>
      <c r="W96" s="67" t="s">
        <v>143</v>
      </c>
      <c r="X96" s="85">
        <f>IFERROR(V96/$AR$27,"-")</f>
        <v>9.021966527196652E-3</v>
      </c>
      <c r="Y96" s="63" t="s">
        <v>93</v>
      </c>
      <c r="Z96" s="217">
        <v>30</v>
      </c>
      <c r="AA96" s="67" t="s">
        <v>143</v>
      </c>
      <c r="AB96" s="85">
        <f>IFERROR(Z96/$AS$27,"-")</f>
        <v>7.5585789871504159E-3</v>
      </c>
      <c r="AC96" s="63" t="s">
        <v>93</v>
      </c>
      <c r="AD96" s="217">
        <v>5</v>
      </c>
      <c r="AE96" s="67" t="s">
        <v>143</v>
      </c>
      <c r="AF96" s="85">
        <f>IFERROR(AD96/$AT$27,"-")</f>
        <v>3.3288948069241011E-3</v>
      </c>
      <c r="AG96" s="63" t="s">
        <v>93</v>
      </c>
      <c r="AH96" s="197">
        <f t="shared" si="17"/>
        <v>318</v>
      </c>
      <c r="AI96" s="67" t="s">
        <v>143</v>
      </c>
      <c r="AJ96" s="85">
        <f>IFERROR(AH96/$AU$27,"-")</f>
        <v>9.2254134029590949E-3</v>
      </c>
    </row>
    <row r="97" spans="2:36" ht="13.5" customHeight="1">
      <c r="B97" s="279">
        <v>24</v>
      </c>
      <c r="C97" s="304" t="s">
        <v>160</v>
      </c>
      <c r="D97" s="128" t="s">
        <v>101</v>
      </c>
      <c r="E97" s="285">
        <f>AN28</f>
        <v>28</v>
      </c>
      <c r="F97" s="206">
        <v>3</v>
      </c>
      <c r="G97" s="56">
        <f>IFERROR(F97/F100,"-")</f>
        <v>0.6</v>
      </c>
      <c r="H97" s="178">
        <f>IFERROR(F97/$AN$28,"-")</f>
        <v>0.10714285714285714</v>
      </c>
      <c r="I97" s="285">
        <f>AO28</f>
        <v>75</v>
      </c>
      <c r="J97" s="206">
        <v>11</v>
      </c>
      <c r="K97" s="56">
        <f>IFERROR(J97/J100,"-")</f>
        <v>0.84615384615384615</v>
      </c>
      <c r="L97" s="88">
        <f>IFERROR(J97/$AO$28,"-")</f>
        <v>0.14666666666666667</v>
      </c>
      <c r="M97" s="285">
        <f>AP28</f>
        <v>5766</v>
      </c>
      <c r="N97" s="206">
        <v>30</v>
      </c>
      <c r="O97" s="56">
        <f>IFERROR(N97/N100,"-")</f>
        <v>0.68181818181818177</v>
      </c>
      <c r="P97" s="88">
        <f>IFERROR(N97/$AP$28,"-")</f>
        <v>5.2029136316337149E-3</v>
      </c>
      <c r="Q97" s="285">
        <f>AQ28</f>
        <v>4297</v>
      </c>
      <c r="R97" s="206">
        <v>31</v>
      </c>
      <c r="S97" s="56">
        <f>IFERROR(R97/R100,"-")</f>
        <v>0.68888888888888888</v>
      </c>
      <c r="T97" s="88">
        <f>IFERROR(R97/$AQ$28,"-")</f>
        <v>7.2143355829648592E-3</v>
      </c>
      <c r="U97" s="285">
        <f>AR28</f>
        <v>3169</v>
      </c>
      <c r="V97" s="206">
        <v>25</v>
      </c>
      <c r="W97" s="56">
        <f>IFERROR(V97/V100,"-")</f>
        <v>0.78125</v>
      </c>
      <c r="X97" s="88">
        <f>IFERROR(V97/$AR$28,"-")</f>
        <v>7.8889239507731138E-3</v>
      </c>
      <c r="Y97" s="285">
        <f>AS28</f>
        <v>1886</v>
      </c>
      <c r="Z97" s="206">
        <v>7</v>
      </c>
      <c r="AA97" s="56">
        <f>IFERROR(Z97/Z100,"-")</f>
        <v>0.875</v>
      </c>
      <c r="AB97" s="88">
        <f>IFERROR(Z97/$AS$28,"-")</f>
        <v>3.711558854718982E-3</v>
      </c>
      <c r="AC97" s="285">
        <f>AT28</f>
        <v>870</v>
      </c>
      <c r="AD97" s="206">
        <v>0</v>
      </c>
      <c r="AE97" s="56">
        <f>IFERROR(AD97/AD100,"-")</f>
        <v>0</v>
      </c>
      <c r="AF97" s="88">
        <f>IFERROR(AD97/$AT$28,"-")</f>
        <v>0</v>
      </c>
      <c r="AG97" s="285">
        <f>AU28</f>
        <v>16091</v>
      </c>
      <c r="AH97" s="92">
        <f t="shared" si="17"/>
        <v>107</v>
      </c>
      <c r="AI97" s="56">
        <f>IFERROR(AH97/AH100,"-")</f>
        <v>0.72297297297297303</v>
      </c>
      <c r="AJ97" s="88">
        <f>IFERROR(AH97/$AU$28,"-")</f>
        <v>6.6496799453110433E-3</v>
      </c>
    </row>
    <row r="98" spans="2:36" ht="13.5" customHeight="1">
      <c r="B98" s="280"/>
      <c r="C98" s="305"/>
      <c r="D98" s="129" t="s">
        <v>102</v>
      </c>
      <c r="E98" s="286"/>
      <c r="F98" s="207">
        <v>5</v>
      </c>
      <c r="G98" s="58">
        <f>IFERROR(F98/F100,"-")</f>
        <v>1</v>
      </c>
      <c r="H98" s="116">
        <f t="shared" ref="H98:H100" si="25">IFERROR(F98/$AN$28,"-")</f>
        <v>0.17857142857142858</v>
      </c>
      <c r="I98" s="286"/>
      <c r="J98" s="207">
        <v>11</v>
      </c>
      <c r="K98" s="58">
        <f>IFERROR(J98/J100,"-")</f>
        <v>0.84615384615384615</v>
      </c>
      <c r="L98" s="82">
        <f>IFERROR(J98/$AO$28,"-")</f>
        <v>0.14666666666666667</v>
      </c>
      <c r="M98" s="286"/>
      <c r="N98" s="207">
        <v>30</v>
      </c>
      <c r="O98" s="58">
        <f>IFERROR(N98/N100,"-")</f>
        <v>0.68181818181818177</v>
      </c>
      <c r="P98" s="82">
        <f>IFERROR(N98/$AP$28,"-")</f>
        <v>5.2029136316337149E-3</v>
      </c>
      <c r="Q98" s="286"/>
      <c r="R98" s="207">
        <v>32</v>
      </c>
      <c r="S98" s="58">
        <f>IFERROR(R98/R100,"-")</f>
        <v>0.71111111111111114</v>
      </c>
      <c r="T98" s="82">
        <f>IFERROR(R98/$AQ$28,"-")</f>
        <v>7.4470560856411449E-3</v>
      </c>
      <c r="U98" s="286"/>
      <c r="V98" s="207">
        <v>20</v>
      </c>
      <c r="W98" s="58">
        <f>IFERROR(V98/V100,"-")</f>
        <v>0.625</v>
      </c>
      <c r="X98" s="82">
        <f>IFERROR(V98/$AR$28,"-")</f>
        <v>6.3111391606184919E-3</v>
      </c>
      <c r="Y98" s="286"/>
      <c r="Z98" s="207">
        <v>3</v>
      </c>
      <c r="AA98" s="58">
        <f>IFERROR(Z98/Z100,"-")</f>
        <v>0.375</v>
      </c>
      <c r="AB98" s="82">
        <f>IFERROR(Z98/$AS$28,"-")</f>
        <v>1.5906680805938495E-3</v>
      </c>
      <c r="AC98" s="286"/>
      <c r="AD98" s="207">
        <v>0</v>
      </c>
      <c r="AE98" s="58">
        <f>IFERROR(AD98/AD100,"-")</f>
        <v>0</v>
      </c>
      <c r="AF98" s="82">
        <f>IFERROR(AD98/$AT$28,"-")</f>
        <v>0</v>
      </c>
      <c r="AG98" s="286"/>
      <c r="AH98" s="93">
        <f t="shared" si="17"/>
        <v>101</v>
      </c>
      <c r="AI98" s="58">
        <f>IFERROR(AH98/AH100,"-")</f>
        <v>0.68243243243243246</v>
      </c>
      <c r="AJ98" s="82">
        <f>IFERROR(AH98/$AU$28,"-")</f>
        <v>6.2768006960412653E-3</v>
      </c>
    </row>
    <row r="99" spans="2:36" ht="13.5" customHeight="1">
      <c r="B99" s="280"/>
      <c r="C99" s="305"/>
      <c r="D99" s="132" t="s">
        <v>103</v>
      </c>
      <c r="E99" s="287"/>
      <c r="F99" s="211">
        <v>5</v>
      </c>
      <c r="G99" s="66">
        <f>IFERROR(F99/F100,"-")</f>
        <v>1</v>
      </c>
      <c r="H99" s="175">
        <f t="shared" si="25"/>
        <v>0.17857142857142858</v>
      </c>
      <c r="I99" s="287"/>
      <c r="J99" s="211">
        <v>11</v>
      </c>
      <c r="K99" s="66">
        <f>IFERROR(J99/J100,"-")</f>
        <v>0.84615384615384615</v>
      </c>
      <c r="L99" s="89">
        <f>IFERROR(J99/$AO$28,"-")</f>
        <v>0.14666666666666667</v>
      </c>
      <c r="M99" s="287"/>
      <c r="N99" s="211">
        <v>44</v>
      </c>
      <c r="O99" s="66">
        <f>IFERROR(N99/N100,"-")</f>
        <v>1</v>
      </c>
      <c r="P99" s="89">
        <f>IFERROR(N99/$AP$28,"-")</f>
        <v>7.630939993062782E-3</v>
      </c>
      <c r="Q99" s="287"/>
      <c r="R99" s="211">
        <v>45</v>
      </c>
      <c r="S99" s="66">
        <f>IFERROR(R99/R100,"-")</f>
        <v>1</v>
      </c>
      <c r="T99" s="89">
        <f>IFERROR(R99/$AQ$28,"-")</f>
        <v>1.047242262043286E-2</v>
      </c>
      <c r="U99" s="287"/>
      <c r="V99" s="211">
        <v>29</v>
      </c>
      <c r="W99" s="66">
        <f>IFERROR(V99/V100,"-")</f>
        <v>0.90625</v>
      </c>
      <c r="X99" s="89">
        <f>IFERROR(V99/$AR$28,"-")</f>
        <v>9.1511517828968131E-3</v>
      </c>
      <c r="Y99" s="287"/>
      <c r="Z99" s="211">
        <v>8</v>
      </c>
      <c r="AA99" s="66">
        <f>IFERROR(Z99/Z100,"-")</f>
        <v>1</v>
      </c>
      <c r="AB99" s="89">
        <f>IFERROR(Z99/$AS$28,"-")</f>
        <v>4.2417815482502655E-3</v>
      </c>
      <c r="AC99" s="287"/>
      <c r="AD99" s="211">
        <v>1</v>
      </c>
      <c r="AE99" s="66">
        <f>IFERROR(AD99/AD100,"-")</f>
        <v>1</v>
      </c>
      <c r="AF99" s="89">
        <f>IFERROR(AD99/$AT$28,"-")</f>
        <v>1.1494252873563218E-3</v>
      </c>
      <c r="AG99" s="287"/>
      <c r="AH99" s="95">
        <f t="shared" si="17"/>
        <v>143</v>
      </c>
      <c r="AI99" s="66">
        <f>IFERROR(AH99/AH100,"-")</f>
        <v>0.96621621621621623</v>
      </c>
      <c r="AJ99" s="89">
        <f>IFERROR(AH99/$AU$28,"-")</f>
        <v>8.8869554409297131E-3</v>
      </c>
    </row>
    <row r="100" spans="2:36" ht="13.5" customHeight="1">
      <c r="B100" s="281"/>
      <c r="C100" s="306"/>
      <c r="D100" s="190" t="s">
        <v>139</v>
      </c>
      <c r="E100" s="63" t="s">
        <v>93</v>
      </c>
      <c r="F100" s="217">
        <v>5</v>
      </c>
      <c r="G100" s="67" t="s">
        <v>143</v>
      </c>
      <c r="H100" s="88">
        <f t="shared" si="25"/>
        <v>0.17857142857142858</v>
      </c>
      <c r="I100" s="63" t="s">
        <v>93</v>
      </c>
      <c r="J100" s="217">
        <v>13</v>
      </c>
      <c r="K100" s="67" t="s">
        <v>143</v>
      </c>
      <c r="L100" s="85">
        <f>IFERROR(J100/$AO$28,"-")</f>
        <v>0.17333333333333334</v>
      </c>
      <c r="M100" s="63" t="s">
        <v>93</v>
      </c>
      <c r="N100" s="217">
        <v>44</v>
      </c>
      <c r="O100" s="67" t="s">
        <v>143</v>
      </c>
      <c r="P100" s="85">
        <f>IFERROR(N100/$AP$28,"-")</f>
        <v>7.630939993062782E-3</v>
      </c>
      <c r="Q100" s="63" t="s">
        <v>93</v>
      </c>
      <c r="R100" s="217">
        <v>45</v>
      </c>
      <c r="S100" s="67" t="s">
        <v>143</v>
      </c>
      <c r="T100" s="85">
        <f>IFERROR(R100/$AQ$28,"-")</f>
        <v>1.047242262043286E-2</v>
      </c>
      <c r="U100" s="63" t="s">
        <v>93</v>
      </c>
      <c r="V100" s="217">
        <v>32</v>
      </c>
      <c r="W100" s="67" t="s">
        <v>143</v>
      </c>
      <c r="X100" s="85">
        <f>IFERROR(V100/$AR$28,"-")</f>
        <v>1.0097822656989587E-2</v>
      </c>
      <c r="Y100" s="63" t="s">
        <v>93</v>
      </c>
      <c r="Z100" s="217">
        <v>8</v>
      </c>
      <c r="AA100" s="67" t="s">
        <v>143</v>
      </c>
      <c r="AB100" s="85">
        <f>IFERROR(Z100/$AS$28,"-")</f>
        <v>4.2417815482502655E-3</v>
      </c>
      <c r="AC100" s="63" t="s">
        <v>93</v>
      </c>
      <c r="AD100" s="217">
        <v>1</v>
      </c>
      <c r="AE100" s="67" t="s">
        <v>143</v>
      </c>
      <c r="AF100" s="85">
        <f>IFERROR(AD100/$AT$28,"-")</f>
        <v>1.1494252873563218E-3</v>
      </c>
      <c r="AG100" s="63" t="s">
        <v>93</v>
      </c>
      <c r="AH100" s="197">
        <f t="shared" si="17"/>
        <v>148</v>
      </c>
      <c r="AI100" s="67" t="s">
        <v>143</v>
      </c>
      <c r="AJ100" s="85">
        <f>IFERROR(AH100/$AU$28,"-")</f>
        <v>9.1976881486545269E-3</v>
      </c>
    </row>
    <row r="101" spans="2:36" ht="13.5" customHeight="1">
      <c r="B101" s="279">
        <v>25</v>
      </c>
      <c r="C101" s="304" t="s">
        <v>161</v>
      </c>
      <c r="D101" s="128" t="s">
        <v>101</v>
      </c>
      <c r="E101" s="285">
        <f>AN29</f>
        <v>16</v>
      </c>
      <c r="F101" s="206">
        <v>0</v>
      </c>
      <c r="G101" s="56">
        <f>IFERROR(F101/F104,"-")</f>
        <v>0</v>
      </c>
      <c r="H101" s="178">
        <f>IFERROR(F101/$AN$29,"-")</f>
        <v>0</v>
      </c>
      <c r="I101" s="285">
        <f>AO29</f>
        <v>24</v>
      </c>
      <c r="J101" s="206">
        <v>1</v>
      </c>
      <c r="K101" s="56">
        <f>IFERROR(J101/J104,"-")</f>
        <v>0.5</v>
      </c>
      <c r="L101" s="88">
        <f>IFERROR(J101/$AO$29,"-")</f>
        <v>4.1666666666666664E-2</v>
      </c>
      <c r="M101" s="285">
        <f>AP29</f>
        <v>3747</v>
      </c>
      <c r="N101" s="206">
        <v>17</v>
      </c>
      <c r="O101" s="56">
        <f>IFERROR(N101/N104,"-")</f>
        <v>0.80952380952380953</v>
      </c>
      <c r="P101" s="88">
        <f>IFERROR(N101/$AP$29,"-")</f>
        <v>4.5369629036562586E-3</v>
      </c>
      <c r="Q101" s="285">
        <f>AQ29</f>
        <v>3030</v>
      </c>
      <c r="R101" s="206">
        <v>28</v>
      </c>
      <c r="S101" s="56">
        <f>IFERROR(R101/R104,"-")</f>
        <v>0.84848484848484851</v>
      </c>
      <c r="T101" s="88">
        <f>IFERROR(R101/$AQ$29,"-")</f>
        <v>9.240924092409241E-3</v>
      </c>
      <c r="U101" s="285">
        <f>AR29</f>
        <v>2186</v>
      </c>
      <c r="V101" s="206">
        <v>10</v>
      </c>
      <c r="W101" s="56">
        <f>IFERROR(V101/V104,"-")</f>
        <v>0.55555555555555558</v>
      </c>
      <c r="X101" s="88">
        <f>IFERROR(V101/$AR$29,"-")</f>
        <v>4.5745654162854532E-3</v>
      </c>
      <c r="Y101" s="285">
        <f>AS29</f>
        <v>1352</v>
      </c>
      <c r="Z101" s="206">
        <v>4</v>
      </c>
      <c r="AA101" s="56">
        <f>IFERROR(Z101/Z104,"-")</f>
        <v>0.8</v>
      </c>
      <c r="AB101" s="88">
        <f>IFERROR(Z101/$AS$29,"-")</f>
        <v>2.9585798816568047E-3</v>
      </c>
      <c r="AC101" s="285">
        <f>AT29</f>
        <v>746</v>
      </c>
      <c r="AD101" s="206">
        <v>0</v>
      </c>
      <c r="AE101" s="56">
        <f>IFERROR(AD101/AD104,"-")</f>
        <v>0</v>
      </c>
      <c r="AF101" s="88">
        <f>IFERROR(AD101/$AT$29,"-")</f>
        <v>0</v>
      </c>
      <c r="AG101" s="285">
        <f>AU29</f>
        <v>11101</v>
      </c>
      <c r="AH101" s="92">
        <f t="shared" si="17"/>
        <v>60</v>
      </c>
      <c r="AI101" s="56">
        <f>IFERROR(AH101/AH104,"-")</f>
        <v>0.7142857142857143</v>
      </c>
      <c r="AJ101" s="88">
        <f>IFERROR(AH101/$AU$29,"-")</f>
        <v>5.4049184758129896E-3</v>
      </c>
    </row>
    <row r="102" spans="2:36" ht="13.5" customHeight="1">
      <c r="B102" s="280"/>
      <c r="C102" s="305"/>
      <c r="D102" s="129" t="s">
        <v>102</v>
      </c>
      <c r="E102" s="286"/>
      <c r="F102" s="207">
        <v>1</v>
      </c>
      <c r="G102" s="58">
        <f>IFERROR(F102/F104,"-")</f>
        <v>0.25</v>
      </c>
      <c r="H102" s="116">
        <f t="shared" ref="H102:H104" si="26">IFERROR(F102/$AN$29,"-")</f>
        <v>6.25E-2</v>
      </c>
      <c r="I102" s="286"/>
      <c r="J102" s="207">
        <v>2</v>
      </c>
      <c r="K102" s="58">
        <f>IFERROR(J102/J104,"-")</f>
        <v>1</v>
      </c>
      <c r="L102" s="82">
        <f>IFERROR(J102/$AO$29,"-")</f>
        <v>8.3333333333333329E-2</v>
      </c>
      <c r="M102" s="286"/>
      <c r="N102" s="207">
        <v>16</v>
      </c>
      <c r="O102" s="58">
        <f>IFERROR(N102/N104,"-")</f>
        <v>0.76190476190476186</v>
      </c>
      <c r="P102" s="82">
        <f>IFERROR(N102/$AP$29,"-")</f>
        <v>4.270082732852949E-3</v>
      </c>
      <c r="Q102" s="286"/>
      <c r="R102" s="207">
        <v>23</v>
      </c>
      <c r="S102" s="58">
        <f>IFERROR(R102/R104,"-")</f>
        <v>0.69696969696969702</v>
      </c>
      <c r="T102" s="82">
        <f>IFERROR(R102/$AQ$29,"-")</f>
        <v>7.5907590759075909E-3</v>
      </c>
      <c r="U102" s="286"/>
      <c r="V102" s="207">
        <v>10</v>
      </c>
      <c r="W102" s="58">
        <f>IFERROR(V102/V104,"-")</f>
        <v>0.55555555555555558</v>
      </c>
      <c r="X102" s="82">
        <f>IFERROR(V102/$AR$29,"-")</f>
        <v>4.5745654162854532E-3</v>
      </c>
      <c r="Y102" s="286"/>
      <c r="Z102" s="207">
        <v>3</v>
      </c>
      <c r="AA102" s="58">
        <f>IFERROR(Z102/Z104,"-")</f>
        <v>0.6</v>
      </c>
      <c r="AB102" s="82">
        <f>IFERROR(Z102/$AS$29,"-")</f>
        <v>2.2189349112426036E-3</v>
      </c>
      <c r="AC102" s="286"/>
      <c r="AD102" s="207">
        <v>0</v>
      </c>
      <c r="AE102" s="58">
        <f>IFERROR(AD102/AD104,"-")</f>
        <v>0</v>
      </c>
      <c r="AF102" s="82">
        <f>IFERROR(AD102/$AT$29,"-")</f>
        <v>0</v>
      </c>
      <c r="AG102" s="286"/>
      <c r="AH102" s="93">
        <f t="shared" si="17"/>
        <v>55</v>
      </c>
      <c r="AI102" s="58">
        <f>IFERROR(AH102/AH104,"-")</f>
        <v>0.65476190476190477</v>
      </c>
      <c r="AJ102" s="82">
        <f>IFERROR(AH102/$AU$29,"-")</f>
        <v>4.9545086028285742E-3</v>
      </c>
    </row>
    <row r="103" spans="2:36" ht="13.5" customHeight="1">
      <c r="B103" s="280"/>
      <c r="C103" s="305"/>
      <c r="D103" s="132" t="s">
        <v>103</v>
      </c>
      <c r="E103" s="287"/>
      <c r="F103" s="211">
        <v>4</v>
      </c>
      <c r="G103" s="66">
        <f>IFERROR(F103/F104,"-")</f>
        <v>1</v>
      </c>
      <c r="H103" s="175">
        <f t="shared" si="26"/>
        <v>0.25</v>
      </c>
      <c r="I103" s="287"/>
      <c r="J103" s="211">
        <v>1</v>
      </c>
      <c r="K103" s="66">
        <f>IFERROR(J103/J104,"-")</f>
        <v>0.5</v>
      </c>
      <c r="L103" s="89">
        <f>IFERROR(J103/$AO$29,"-")</f>
        <v>4.1666666666666664E-2</v>
      </c>
      <c r="M103" s="287"/>
      <c r="N103" s="211">
        <v>19</v>
      </c>
      <c r="O103" s="66">
        <f>IFERROR(N103/N104,"-")</f>
        <v>0.90476190476190477</v>
      </c>
      <c r="P103" s="89">
        <f>IFERROR(N103/$AP$29,"-")</f>
        <v>5.0707232452628769E-3</v>
      </c>
      <c r="Q103" s="287"/>
      <c r="R103" s="211">
        <v>32</v>
      </c>
      <c r="S103" s="66">
        <f>IFERROR(R103/R104,"-")</f>
        <v>0.96969696969696972</v>
      </c>
      <c r="T103" s="89">
        <f>IFERROR(R103/$AQ$29,"-")</f>
        <v>1.0561056105610561E-2</v>
      </c>
      <c r="U103" s="287"/>
      <c r="V103" s="211">
        <v>17</v>
      </c>
      <c r="W103" s="66">
        <f>IFERROR(V103/V104,"-")</f>
        <v>0.94444444444444442</v>
      </c>
      <c r="X103" s="89">
        <f>IFERROR(V103/$AR$29,"-")</f>
        <v>7.7767612076852701E-3</v>
      </c>
      <c r="Y103" s="287"/>
      <c r="Z103" s="211">
        <v>5</v>
      </c>
      <c r="AA103" s="66">
        <f>IFERROR(Z103/Z104,"-")</f>
        <v>1</v>
      </c>
      <c r="AB103" s="89">
        <f>IFERROR(Z103/$AS$29,"-")</f>
        <v>3.6982248520710057E-3</v>
      </c>
      <c r="AC103" s="287"/>
      <c r="AD103" s="211">
        <v>1</v>
      </c>
      <c r="AE103" s="66">
        <f>IFERROR(AD103/AD104,"-")</f>
        <v>1</v>
      </c>
      <c r="AF103" s="89">
        <f>IFERROR(AD103/$AT$29,"-")</f>
        <v>1.3404825737265416E-3</v>
      </c>
      <c r="AG103" s="287"/>
      <c r="AH103" s="95">
        <f t="shared" si="17"/>
        <v>79</v>
      </c>
      <c r="AI103" s="66">
        <f>IFERROR(AH103/AH104,"-")</f>
        <v>0.94047619047619047</v>
      </c>
      <c r="AJ103" s="89">
        <f>IFERROR(AH103/$AU$29,"-")</f>
        <v>7.1164759931537699E-3</v>
      </c>
    </row>
    <row r="104" spans="2:36" ht="13.5" customHeight="1">
      <c r="B104" s="281"/>
      <c r="C104" s="306"/>
      <c r="D104" s="190" t="s">
        <v>139</v>
      </c>
      <c r="E104" s="63" t="s">
        <v>93</v>
      </c>
      <c r="F104" s="217">
        <v>4</v>
      </c>
      <c r="G104" s="67" t="s">
        <v>143</v>
      </c>
      <c r="H104" s="88">
        <f t="shared" si="26"/>
        <v>0.25</v>
      </c>
      <c r="I104" s="63" t="s">
        <v>93</v>
      </c>
      <c r="J104" s="217">
        <v>2</v>
      </c>
      <c r="K104" s="67" t="s">
        <v>143</v>
      </c>
      <c r="L104" s="85">
        <f>IFERROR(J104/$AO$29,"-")</f>
        <v>8.3333333333333329E-2</v>
      </c>
      <c r="M104" s="63" t="s">
        <v>93</v>
      </c>
      <c r="N104" s="217">
        <v>21</v>
      </c>
      <c r="O104" s="67" t="s">
        <v>143</v>
      </c>
      <c r="P104" s="85">
        <f>IFERROR(N104/$AP$29,"-")</f>
        <v>5.6044835868694952E-3</v>
      </c>
      <c r="Q104" s="63" t="s">
        <v>93</v>
      </c>
      <c r="R104" s="217">
        <v>33</v>
      </c>
      <c r="S104" s="67" t="s">
        <v>143</v>
      </c>
      <c r="T104" s="85">
        <f>IFERROR(R104/$AQ$29,"-")</f>
        <v>1.089108910891089E-2</v>
      </c>
      <c r="U104" s="63" t="s">
        <v>93</v>
      </c>
      <c r="V104" s="217">
        <v>18</v>
      </c>
      <c r="W104" s="67" t="s">
        <v>143</v>
      </c>
      <c r="X104" s="85">
        <f>IFERROR(V104/$AR$29,"-")</f>
        <v>8.2342177493138144E-3</v>
      </c>
      <c r="Y104" s="63" t="s">
        <v>93</v>
      </c>
      <c r="Z104" s="217">
        <v>5</v>
      </c>
      <c r="AA104" s="67" t="s">
        <v>143</v>
      </c>
      <c r="AB104" s="85">
        <f>IFERROR(Z104/$AS$29,"-")</f>
        <v>3.6982248520710057E-3</v>
      </c>
      <c r="AC104" s="63" t="s">
        <v>93</v>
      </c>
      <c r="AD104" s="217">
        <v>1</v>
      </c>
      <c r="AE104" s="67" t="s">
        <v>143</v>
      </c>
      <c r="AF104" s="85">
        <f>IFERROR(AD104/$AT$29,"-")</f>
        <v>1.3404825737265416E-3</v>
      </c>
      <c r="AG104" s="63" t="s">
        <v>93</v>
      </c>
      <c r="AH104" s="197">
        <f t="shared" si="17"/>
        <v>84</v>
      </c>
      <c r="AI104" s="67" t="s">
        <v>143</v>
      </c>
      <c r="AJ104" s="85">
        <f>IFERROR(AH104/$AU$29,"-")</f>
        <v>7.5668858661381861E-3</v>
      </c>
    </row>
    <row r="105" spans="2:36" ht="13.5" customHeight="1">
      <c r="B105" s="279">
        <v>26</v>
      </c>
      <c r="C105" s="304" t="s">
        <v>29</v>
      </c>
      <c r="D105" s="128" t="s">
        <v>101</v>
      </c>
      <c r="E105" s="285">
        <f>AN30</f>
        <v>291</v>
      </c>
      <c r="F105" s="206">
        <v>9</v>
      </c>
      <c r="G105" s="56">
        <f>IFERROR(F105/F108,"-")</f>
        <v>0.81818181818181823</v>
      </c>
      <c r="H105" s="178">
        <f>IFERROR(F105/$AN$30,"-")</f>
        <v>3.0927835051546393E-2</v>
      </c>
      <c r="I105" s="285">
        <f>AO30</f>
        <v>727</v>
      </c>
      <c r="J105" s="206">
        <v>47</v>
      </c>
      <c r="K105" s="56">
        <f>IFERROR(J105/J108,"-")</f>
        <v>0.8392857142857143</v>
      </c>
      <c r="L105" s="88">
        <f>IFERROR(J105/$AO$30,"-")</f>
        <v>6.4649243466299869E-2</v>
      </c>
      <c r="M105" s="285">
        <f>AP30</f>
        <v>55089</v>
      </c>
      <c r="N105" s="206">
        <v>312</v>
      </c>
      <c r="O105" s="56">
        <f>IFERROR(N105/N108,"-")</f>
        <v>0.72055427251732107</v>
      </c>
      <c r="P105" s="88">
        <f>IFERROR(N105/$AP$30,"-")</f>
        <v>5.6635625987039159E-3</v>
      </c>
      <c r="Q105" s="285">
        <f>AQ30</f>
        <v>45272</v>
      </c>
      <c r="R105" s="206">
        <v>288</v>
      </c>
      <c r="S105" s="56">
        <f>IFERROR(R105/R108,"-")</f>
        <v>0.74805194805194808</v>
      </c>
      <c r="T105" s="88">
        <f>IFERROR(R105/$AQ$30,"-")</f>
        <v>6.3615479766743243E-3</v>
      </c>
      <c r="U105" s="285">
        <f>AR30</f>
        <v>29135</v>
      </c>
      <c r="V105" s="206">
        <v>160</v>
      </c>
      <c r="W105" s="56">
        <f>IFERROR(V105/V108,"-")</f>
        <v>0.72398190045248867</v>
      </c>
      <c r="X105" s="88">
        <f>IFERROR(V105/$AR$30,"-")</f>
        <v>5.4916766775356101E-3</v>
      </c>
      <c r="Y105" s="285">
        <f>AS30</f>
        <v>15010</v>
      </c>
      <c r="Z105" s="206">
        <v>68</v>
      </c>
      <c r="AA105" s="56">
        <f>IFERROR(Z105/Z108,"-")</f>
        <v>0.67326732673267331</v>
      </c>
      <c r="AB105" s="88">
        <f>IFERROR(Z105/$AS$30,"-")</f>
        <v>4.530313124583611E-3</v>
      </c>
      <c r="AC105" s="285">
        <f>AT30</f>
        <v>6792</v>
      </c>
      <c r="AD105" s="206">
        <v>12</v>
      </c>
      <c r="AE105" s="56">
        <f>IFERROR(AD105/AD108,"-")</f>
        <v>0.5714285714285714</v>
      </c>
      <c r="AF105" s="88">
        <f>IFERROR(AD105/$AT$30,"-")</f>
        <v>1.7667844522968198E-3</v>
      </c>
      <c r="AG105" s="285">
        <f>AU30</f>
        <v>152316</v>
      </c>
      <c r="AH105" s="92">
        <f t="shared" si="17"/>
        <v>896</v>
      </c>
      <c r="AI105" s="56">
        <f>IFERROR(AH105/AH108,"-")</f>
        <v>0.72964169381107491</v>
      </c>
      <c r="AJ105" s="88">
        <f>IFERROR(AH105/$AU$30,"-")</f>
        <v>5.8825074187872578E-3</v>
      </c>
    </row>
    <row r="106" spans="2:36" ht="13.5" customHeight="1">
      <c r="B106" s="280"/>
      <c r="C106" s="305"/>
      <c r="D106" s="129" t="s">
        <v>102</v>
      </c>
      <c r="E106" s="286"/>
      <c r="F106" s="207">
        <v>9</v>
      </c>
      <c r="G106" s="58">
        <f>IFERROR(F106/F108,"-")</f>
        <v>0.81818181818181823</v>
      </c>
      <c r="H106" s="116">
        <f t="shared" ref="H106:H108" si="27">IFERROR(F106/$AN$30,"-")</f>
        <v>3.0927835051546393E-2</v>
      </c>
      <c r="I106" s="286"/>
      <c r="J106" s="207">
        <v>35</v>
      </c>
      <c r="K106" s="58">
        <f>IFERROR(J106/J108,"-")</f>
        <v>0.625</v>
      </c>
      <c r="L106" s="82">
        <f>IFERROR(J106/$AO$30,"-")</f>
        <v>4.8143053645116916E-2</v>
      </c>
      <c r="M106" s="286"/>
      <c r="N106" s="207">
        <v>269</v>
      </c>
      <c r="O106" s="58">
        <f>IFERROR(N106/N108,"-")</f>
        <v>0.6212471131639723</v>
      </c>
      <c r="P106" s="82">
        <f>IFERROR(N106/$AP$30,"-")</f>
        <v>4.8830074969594657E-3</v>
      </c>
      <c r="Q106" s="286"/>
      <c r="R106" s="207">
        <v>234</v>
      </c>
      <c r="S106" s="58">
        <f>IFERROR(R106/R108,"-")</f>
        <v>0.60779220779220777</v>
      </c>
      <c r="T106" s="82">
        <f>IFERROR(R106/$AQ$30,"-")</f>
        <v>5.1687577310478884E-3</v>
      </c>
      <c r="U106" s="286"/>
      <c r="V106" s="207">
        <v>145</v>
      </c>
      <c r="W106" s="58">
        <f>IFERROR(V106/V108,"-")</f>
        <v>0.65610859728506787</v>
      </c>
      <c r="X106" s="82">
        <f>IFERROR(V106/$AR$30,"-")</f>
        <v>4.9768319890166465E-3</v>
      </c>
      <c r="Y106" s="286"/>
      <c r="Z106" s="207">
        <v>60</v>
      </c>
      <c r="AA106" s="58">
        <f>IFERROR(Z106/Z108,"-")</f>
        <v>0.59405940594059403</v>
      </c>
      <c r="AB106" s="82">
        <f>IFERROR(Z106/$AS$30,"-")</f>
        <v>3.9973351099267156E-3</v>
      </c>
      <c r="AC106" s="286"/>
      <c r="AD106" s="207">
        <v>12</v>
      </c>
      <c r="AE106" s="58">
        <f>IFERROR(AD106/AD108,"-")</f>
        <v>0.5714285714285714</v>
      </c>
      <c r="AF106" s="82">
        <f>IFERROR(AD106/$AT$30,"-")</f>
        <v>1.7667844522968198E-3</v>
      </c>
      <c r="AG106" s="286"/>
      <c r="AH106" s="93">
        <f t="shared" si="17"/>
        <v>764</v>
      </c>
      <c r="AI106" s="58">
        <f>IFERROR(AH106/AH108,"-")</f>
        <v>0.62214983713355054</v>
      </c>
      <c r="AJ106" s="82">
        <f>IFERROR(AH106/$AU$30,"-")</f>
        <v>5.0158880222694923E-3</v>
      </c>
    </row>
    <row r="107" spans="2:36" ht="13.5" customHeight="1">
      <c r="B107" s="280"/>
      <c r="C107" s="305"/>
      <c r="D107" s="132" t="s">
        <v>103</v>
      </c>
      <c r="E107" s="287"/>
      <c r="F107" s="211">
        <v>10</v>
      </c>
      <c r="G107" s="66">
        <f>IFERROR(F107/F108,"-")</f>
        <v>0.90909090909090906</v>
      </c>
      <c r="H107" s="118">
        <f t="shared" si="27"/>
        <v>3.4364261168384883E-2</v>
      </c>
      <c r="I107" s="287"/>
      <c r="J107" s="211">
        <v>54</v>
      </c>
      <c r="K107" s="66">
        <f>IFERROR(J107/J108,"-")</f>
        <v>0.9642857142857143</v>
      </c>
      <c r="L107" s="89">
        <f>IFERROR(J107/$AO$30,"-")</f>
        <v>7.4277854195323248E-2</v>
      </c>
      <c r="M107" s="287"/>
      <c r="N107" s="211">
        <v>418</v>
      </c>
      <c r="O107" s="66">
        <f>IFERROR(N107/N108,"-")</f>
        <v>0.96535796766743653</v>
      </c>
      <c r="P107" s="89">
        <f>IFERROR(N107/$AP$30,"-")</f>
        <v>7.5877216867251173E-3</v>
      </c>
      <c r="Q107" s="287"/>
      <c r="R107" s="211">
        <v>372</v>
      </c>
      <c r="S107" s="66">
        <f>IFERROR(R107/R108,"-")</f>
        <v>0.96623376623376622</v>
      </c>
      <c r="T107" s="89">
        <f>IFERROR(R107/$AQ$30,"-")</f>
        <v>8.2169994698710024E-3</v>
      </c>
      <c r="U107" s="287"/>
      <c r="V107" s="211">
        <v>212</v>
      </c>
      <c r="W107" s="66">
        <f>IFERROR(V107/V108,"-")</f>
        <v>0.95927601809954754</v>
      </c>
      <c r="X107" s="89">
        <f>IFERROR(V107/$AR$30,"-")</f>
        <v>7.2764715977346834E-3</v>
      </c>
      <c r="Y107" s="287"/>
      <c r="Z107" s="211">
        <v>97</v>
      </c>
      <c r="AA107" s="66">
        <f>IFERROR(Z107/Z108,"-")</f>
        <v>0.96039603960396036</v>
      </c>
      <c r="AB107" s="89">
        <f>IFERROR(Z107/$AS$30,"-")</f>
        <v>6.4623584277148571E-3</v>
      </c>
      <c r="AC107" s="287"/>
      <c r="AD107" s="211">
        <v>19</v>
      </c>
      <c r="AE107" s="66">
        <f>IFERROR(AD107/AD108,"-")</f>
        <v>0.90476190476190477</v>
      </c>
      <c r="AF107" s="89">
        <f>IFERROR(AD107/$AT$30,"-")</f>
        <v>2.7974087161366313E-3</v>
      </c>
      <c r="AG107" s="287"/>
      <c r="AH107" s="95">
        <f t="shared" si="17"/>
        <v>1182</v>
      </c>
      <c r="AI107" s="66">
        <f>IFERROR(AH107/AH108,"-")</f>
        <v>0.96254071661237783</v>
      </c>
      <c r="AJ107" s="89">
        <f>IFERROR(AH107/$AU$30,"-")</f>
        <v>7.7601827779090835E-3</v>
      </c>
    </row>
    <row r="108" spans="2:36" ht="13.5" customHeight="1">
      <c r="B108" s="281"/>
      <c r="C108" s="306"/>
      <c r="D108" s="190" t="s">
        <v>139</v>
      </c>
      <c r="E108" s="63" t="s">
        <v>93</v>
      </c>
      <c r="F108" s="217">
        <v>11</v>
      </c>
      <c r="G108" s="67" t="s">
        <v>143</v>
      </c>
      <c r="H108" s="88">
        <f t="shared" si="27"/>
        <v>3.7800687285223365E-2</v>
      </c>
      <c r="I108" s="63" t="s">
        <v>93</v>
      </c>
      <c r="J108" s="217">
        <v>56</v>
      </c>
      <c r="K108" s="67" t="s">
        <v>143</v>
      </c>
      <c r="L108" s="85">
        <f>IFERROR(J108/$AO$30,"-")</f>
        <v>7.7028885832187075E-2</v>
      </c>
      <c r="M108" s="63" t="s">
        <v>93</v>
      </c>
      <c r="N108" s="217">
        <v>433</v>
      </c>
      <c r="O108" s="67" t="s">
        <v>143</v>
      </c>
      <c r="P108" s="85">
        <f>IFERROR(N108/$AP$30,"-")</f>
        <v>7.8600083501243444E-3</v>
      </c>
      <c r="Q108" s="63" t="s">
        <v>93</v>
      </c>
      <c r="R108" s="217">
        <v>385</v>
      </c>
      <c r="S108" s="67" t="s">
        <v>143</v>
      </c>
      <c r="T108" s="85">
        <f>IFERROR(R108/$AQ$30,"-")</f>
        <v>8.50415267715144E-3</v>
      </c>
      <c r="U108" s="63" t="s">
        <v>93</v>
      </c>
      <c r="V108" s="217">
        <v>221</v>
      </c>
      <c r="W108" s="67" t="s">
        <v>143</v>
      </c>
      <c r="X108" s="85">
        <f>IFERROR(V108/$AR$30,"-")</f>
        <v>7.5853784108460614E-3</v>
      </c>
      <c r="Y108" s="63" t="s">
        <v>93</v>
      </c>
      <c r="Z108" s="217">
        <v>101</v>
      </c>
      <c r="AA108" s="67" t="s">
        <v>143</v>
      </c>
      <c r="AB108" s="85">
        <f>IFERROR(Z108/$AS$30,"-")</f>
        <v>6.7288474350433048E-3</v>
      </c>
      <c r="AC108" s="63" t="s">
        <v>93</v>
      </c>
      <c r="AD108" s="217">
        <v>21</v>
      </c>
      <c r="AE108" s="67" t="s">
        <v>143</v>
      </c>
      <c r="AF108" s="85">
        <f>IFERROR(AD108/$AT$30,"-")</f>
        <v>3.0918727915194345E-3</v>
      </c>
      <c r="AG108" s="63" t="s">
        <v>93</v>
      </c>
      <c r="AH108" s="197">
        <f t="shared" si="17"/>
        <v>1228</v>
      </c>
      <c r="AI108" s="67" t="s">
        <v>143</v>
      </c>
      <c r="AJ108" s="85">
        <f>IFERROR(AH108/$AU$30,"-")</f>
        <v>8.0621865069986087E-3</v>
      </c>
    </row>
    <row r="109" spans="2:36" ht="13.5" customHeight="1">
      <c r="B109" s="279">
        <v>27</v>
      </c>
      <c r="C109" s="304" t="s">
        <v>30</v>
      </c>
      <c r="D109" s="128" t="s">
        <v>101</v>
      </c>
      <c r="E109" s="285">
        <f>AN31</f>
        <v>56</v>
      </c>
      <c r="F109" s="206">
        <v>1</v>
      </c>
      <c r="G109" s="56">
        <f>IFERROR(F109/F112,"-")</f>
        <v>0.5</v>
      </c>
      <c r="H109" s="178">
        <f>IFERROR(F109/$AN$31,"-")</f>
        <v>1.7857142857142856E-2</v>
      </c>
      <c r="I109" s="285">
        <f>AO31</f>
        <v>145</v>
      </c>
      <c r="J109" s="206">
        <v>8</v>
      </c>
      <c r="K109" s="56">
        <f>IFERROR(J109/J112,"-")</f>
        <v>0.8</v>
      </c>
      <c r="L109" s="88">
        <f>IFERROR(J109/$AO$31,"-")</f>
        <v>5.5172413793103448E-2</v>
      </c>
      <c r="M109" s="285">
        <f>AP31</f>
        <v>8818</v>
      </c>
      <c r="N109" s="206">
        <v>54</v>
      </c>
      <c r="O109" s="56">
        <f>IFERROR(N109/N112,"-")</f>
        <v>0.75</v>
      </c>
      <c r="P109" s="88">
        <f>IFERROR(N109/$AP$31,"-")</f>
        <v>6.1238376048990701E-3</v>
      </c>
      <c r="Q109" s="285">
        <f>AQ31</f>
        <v>7171</v>
      </c>
      <c r="R109" s="206">
        <v>47</v>
      </c>
      <c r="S109" s="56">
        <f>IFERROR(R109/R112,"-")</f>
        <v>0.70149253731343286</v>
      </c>
      <c r="T109" s="88">
        <f>IFERROR(R109/$AQ$31,"-")</f>
        <v>6.5541765444150045E-3</v>
      </c>
      <c r="U109" s="285">
        <f>AR31</f>
        <v>4957</v>
      </c>
      <c r="V109" s="206">
        <v>28</v>
      </c>
      <c r="W109" s="56">
        <f>IFERROR(V109/V112,"-")</f>
        <v>0.82352941176470584</v>
      </c>
      <c r="X109" s="88">
        <f>IFERROR(V109/$AR$31,"-")</f>
        <v>5.6485777688117817E-3</v>
      </c>
      <c r="Y109" s="285">
        <f>AS31</f>
        <v>3014</v>
      </c>
      <c r="Z109" s="206">
        <v>13</v>
      </c>
      <c r="AA109" s="56">
        <f>IFERROR(Z109/Z112,"-")</f>
        <v>0.76470588235294112</v>
      </c>
      <c r="AB109" s="88">
        <f>IFERROR(Z109/$AS$31,"-")</f>
        <v>4.3132050431320505E-3</v>
      </c>
      <c r="AC109" s="285">
        <f>AT31</f>
        <v>1489</v>
      </c>
      <c r="AD109" s="206">
        <v>2</v>
      </c>
      <c r="AE109" s="56">
        <f>IFERROR(AD109/AD112,"-")</f>
        <v>0.4</v>
      </c>
      <c r="AF109" s="88">
        <f>IFERROR(AD109/$AT$31,"-")</f>
        <v>1.3431833445265279E-3</v>
      </c>
      <c r="AG109" s="285">
        <f>AU31</f>
        <v>25650</v>
      </c>
      <c r="AH109" s="92">
        <f t="shared" si="17"/>
        <v>153</v>
      </c>
      <c r="AI109" s="56">
        <f>IFERROR(AH109/AH112,"-")</f>
        <v>0.73913043478260865</v>
      </c>
      <c r="AJ109" s="88">
        <f>IFERROR(AH109/$AU$31,"-")</f>
        <v>5.9649122807017545E-3</v>
      </c>
    </row>
    <row r="110" spans="2:36" ht="13.5" customHeight="1">
      <c r="B110" s="280"/>
      <c r="C110" s="305"/>
      <c r="D110" s="129" t="s">
        <v>102</v>
      </c>
      <c r="E110" s="286"/>
      <c r="F110" s="207">
        <v>0</v>
      </c>
      <c r="G110" s="58">
        <f>IFERROR(F110/F112,"-")</f>
        <v>0</v>
      </c>
      <c r="H110" s="116">
        <f t="shared" ref="H110:H112" si="28">IFERROR(F110/$AN$31,"-")</f>
        <v>0</v>
      </c>
      <c r="I110" s="286"/>
      <c r="J110" s="207">
        <v>7</v>
      </c>
      <c r="K110" s="58">
        <f>IFERROR(J110/J112,"-")</f>
        <v>0.7</v>
      </c>
      <c r="L110" s="82">
        <f>IFERROR(J110/$AO$31,"-")</f>
        <v>4.8275862068965517E-2</v>
      </c>
      <c r="M110" s="286"/>
      <c r="N110" s="207">
        <v>52</v>
      </c>
      <c r="O110" s="58">
        <f>IFERROR(N110/N112,"-")</f>
        <v>0.72222222222222221</v>
      </c>
      <c r="P110" s="82">
        <f>IFERROR(N110/$AP$31,"-")</f>
        <v>5.8970288047176227E-3</v>
      </c>
      <c r="Q110" s="286"/>
      <c r="R110" s="207">
        <v>45</v>
      </c>
      <c r="S110" s="58">
        <f>IFERROR(R110/R112,"-")</f>
        <v>0.67164179104477617</v>
      </c>
      <c r="T110" s="82">
        <f>IFERROR(R110/$AQ$31,"-")</f>
        <v>6.2752754148654305E-3</v>
      </c>
      <c r="U110" s="286"/>
      <c r="V110" s="207">
        <v>25</v>
      </c>
      <c r="W110" s="58">
        <f>IFERROR(V110/V112,"-")</f>
        <v>0.73529411764705888</v>
      </c>
      <c r="X110" s="82">
        <f>IFERROR(V110/$AR$31,"-")</f>
        <v>5.0433730078676617E-3</v>
      </c>
      <c r="Y110" s="286"/>
      <c r="Z110" s="207">
        <v>10</v>
      </c>
      <c r="AA110" s="58">
        <f>IFERROR(Z110/Z112,"-")</f>
        <v>0.58823529411764708</v>
      </c>
      <c r="AB110" s="82">
        <f>IFERROR(Z110/$AS$31,"-")</f>
        <v>3.3178500331785005E-3</v>
      </c>
      <c r="AC110" s="286"/>
      <c r="AD110" s="207">
        <v>3</v>
      </c>
      <c r="AE110" s="58">
        <f>IFERROR(AD110/AD112,"-")</f>
        <v>0.6</v>
      </c>
      <c r="AF110" s="82">
        <f>IFERROR(AD110/$AT$31,"-")</f>
        <v>2.0147750167897917E-3</v>
      </c>
      <c r="AG110" s="286"/>
      <c r="AH110" s="93">
        <f t="shared" si="17"/>
        <v>142</v>
      </c>
      <c r="AI110" s="58">
        <f>IFERROR(AH110/AH112,"-")</f>
        <v>0.68599033816425126</v>
      </c>
      <c r="AJ110" s="82">
        <f>IFERROR(AH110/$AU$31,"-")</f>
        <v>5.5360623781676417E-3</v>
      </c>
    </row>
    <row r="111" spans="2:36" ht="13.5" customHeight="1">
      <c r="B111" s="280"/>
      <c r="C111" s="305"/>
      <c r="D111" s="132" t="s">
        <v>103</v>
      </c>
      <c r="E111" s="287"/>
      <c r="F111" s="211">
        <v>2</v>
      </c>
      <c r="G111" s="66">
        <f>IFERROR(F111/F112,"-")</f>
        <v>1</v>
      </c>
      <c r="H111" s="175">
        <f t="shared" si="28"/>
        <v>3.5714285714285712E-2</v>
      </c>
      <c r="I111" s="287"/>
      <c r="J111" s="211">
        <v>10</v>
      </c>
      <c r="K111" s="66">
        <f>IFERROR(J111/J112,"-")</f>
        <v>1</v>
      </c>
      <c r="L111" s="89">
        <f>IFERROR(J111/$AO$31,"-")</f>
        <v>6.8965517241379309E-2</v>
      </c>
      <c r="M111" s="287"/>
      <c r="N111" s="211">
        <v>71</v>
      </c>
      <c r="O111" s="66">
        <f>IFERROR(N111/N112,"-")</f>
        <v>0.98611111111111116</v>
      </c>
      <c r="P111" s="89">
        <f>IFERROR(N111/$AP$31,"-")</f>
        <v>8.0517124064413692E-3</v>
      </c>
      <c r="Q111" s="287"/>
      <c r="R111" s="211">
        <v>65</v>
      </c>
      <c r="S111" s="66">
        <f>IFERROR(R111/R112,"-")</f>
        <v>0.97014925373134331</v>
      </c>
      <c r="T111" s="89">
        <f>IFERROR(R111/$AQ$31,"-")</f>
        <v>9.0642867103611774E-3</v>
      </c>
      <c r="U111" s="287"/>
      <c r="V111" s="211">
        <v>33</v>
      </c>
      <c r="W111" s="66">
        <f>IFERROR(V111/V112,"-")</f>
        <v>0.97058823529411764</v>
      </c>
      <c r="X111" s="89">
        <f>IFERROR(V111/$AR$31,"-")</f>
        <v>6.6572523703853134E-3</v>
      </c>
      <c r="Y111" s="287"/>
      <c r="Z111" s="211">
        <v>16</v>
      </c>
      <c r="AA111" s="66">
        <f>IFERROR(Z111/Z112,"-")</f>
        <v>0.94117647058823528</v>
      </c>
      <c r="AB111" s="89">
        <f>IFERROR(Z111/$AS$31,"-")</f>
        <v>5.3085600530856005E-3</v>
      </c>
      <c r="AC111" s="287"/>
      <c r="AD111" s="211">
        <v>5</v>
      </c>
      <c r="AE111" s="66">
        <f>IFERROR(AD111/AD112,"-")</f>
        <v>1</v>
      </c>
      <c r="AF111" s="89">
        <f>IFERROR(AD111/$AT$31,"-")</f>
        <v>3.3579583613163196E-3</v>
      </c>
      <c r="AG111" s="287"/>
      <c r="AH111" s="95">
        <f t="shared" si="17"/>
        <v>202</v>
      </c>
      <c r="AI111" s="66">
        <f>IFERROR(AH111/AH112,"-")</f>
        <v>0.97584541062801933</v>
      </c>
      <c r="AJ111" s="89">
        <f>IFERROR(AH111/$AU$31,"-")</f>
        <v>7.8752436647173494E-3</v>
      </c>
    </row>
    <row r="112" spans="2:36" ht="13.5" customHeight="1">
      <c r="B112" s="281"/>
      <c r="C112" s="306"/>
      <c r="D112" s="190" t="s">
        <v>139</v>
      </c>
      <c r="E112" s="63" t="s">
        <v>93</v>
      </c>
      <c r="F112" s="217">
        <v>2</v>
      </c>
      <c r="G112" s="67" t="s">
        <v>143</v>
      </c>
      <c r="H112" s="88">
        <f t="shared" si="28"/>
        <v>3.5714285714285712E-2</v>
      </c>
      <c r="I112" s="63" t="s">
        <v>93</v>
      </c>
      <c r="J112" s="217">
        <v>10</v>
      </c>
      <c r="K112" s="67" t="s">
        <v>143</v>
      </c>
      <c r="L112" s="85">
        <f>IFERROR(J112/$AO$31,"-")</f>
        <v>6.8965517241379309E-2</v>
      </c>
      <c r="M112" s="63" t="s">
        <v>93</v>
      </c>
      <c r="N112" s="217">
        <v>72</v>
      </c>
      <c r="O112" s="67" t="s">
        <v>143</v>
      </c>
      <c r="P112" s="85">
        <f>IFERROR(N112/$AP$31,"-")</f>
        <v>8.1651168065320929E-3</v>
      </c>
      <c r="Q112" s="63" t="s">
        <v>93</v>
      </c>
      <c r="R112" s="217">
        <v>67</v>
      </c>
      <c r="S112" s="67" t="s">
        <v>143</v>
      </c>
      <c r="T112" s="85">
        <f>IFERROR(R112/$AQ$31,"-")</f>
        <v>9.3431878399107514E-3</v>
      </c>
      <c r="U112" s="63" t="s">
        <v>93</v>
      </c>
      <c r="V112" s="217">
        <v>34</v>
      </c>
      <c r="W112" s="67" t="s">
        <v>143</v>
      </c>
      <c r="X112" s="85">
        <f>IFERROR(V112/$AR$31,"-")</f>
        <v>6.85898729070002E-3</v>
      </c>
      <c r="Y112" s="63" t="s">
        <v>93</v>
      </c>
      <c r="Z112" s="217">
        <v>17</v>
      </c>
      <c r="AA112" s="67" t="s">
        <v>143</v>
      </c>
      <c r="AB112" s="85">
        <f>IFERROR(Z112/$AS$31,"-")</f>
        <v>5.6403450564034502E-3</v>
      </c>
      <c r="AC112" s="63" t="s">
        <v>93</v>
      </c>
      <c r="AD112" s="217">
        <v>5</v>
      </c>
      <c r="AE112" s="67" t="s">
        <v>143</v>
      </c>
      <c r="AF112" s="85">
        <f>IFERROR(AD112/$AT$31,"-")</f>
        <v>3.3579583613163196E-3</v>
      </c>
      <c r="AG112" s="63" t="s">
        <v>93</v>
      </c>
      <c r="AH112" s="197">
        <f t="shared" si="17"/>
        <v>207</v>
      </c>
      <c r="AI112" s="67" t="s">
        <v>143</v>
      </c>
      <c r="AJ112" s="85">
        <f>IFERROR(AH112/$AU$31,"-")</f>
        <v>8.0701754385964913E-3</v>
      </c>
    </row>
    <row r="113" spans="2:36" ht="13.5" customHeight="1">
      <c r="B113" s="279">
        <v>28</v>
      </c>
      <c r="C113" s="304" t="s">
        <v>31</v>
      </c>
      <c r="D113" s="128" t="s">
        <v>101</v>
      </c>
      <c r="E113" s="285">
        <f>AN32</f>
        <v>35</v>
      </c>
      <c r="F113" s="206">
        <v>1</v>
      </c>
      <c r="G113" s="56">
        <f>IFERROR(F113/F116,"-")</f>
        <v>1</v>
      </c>
      <c r="H113" s="178">
        <f>IFERROR(F113/$AN$32,"-")</f>
        <v>2.8571428571428571E-2</v>
      </c>
      <c r="I113" s="285">
        <f>AO32</f>
        <v>130</v>
      </c>
      <c r="J113" s="206">
        <v>10</v>
      </c>
      <c r="K113" s="56">
        <f>IFERROR(J113/J116,"-")</f>
        <v>0.90909090909090906</v>
      </c>
      <c r="L113" s="88">
        <f>IFERROR(J113/$AO$32,"-")</f>
        <v>7.6923076923076927E-2</v>
      </c>
      <c r="M113" s="285">
        <f>AP32</f>
        <v>7955</v>
      </c>
      <c r="N113" s="206">
        <v>43</v>
      </c>
      <c r="O113" s="56">
        <f>IFERROR(N113/N116,"-")</f>
        <v>0.62318840579710144</v>
      </c>
      <c r="P113" s="88">
        <f>IFERROR(N113/$AP$32,"-")</f>
        <v>5.4054054054054057E-3</v>
      </c>
      <c r="Q113" s="285">
        <f>AQ32</f>
        <v>6725</v>
      </c>
      <c r="R113" s="206">
        <v>48</v>
      </c>
      <c r="S113" s="56">
        <f>IFERROR(R113/R116,"-")</f>
        <v>0.78688524590163933</v>
      </c>
      <c r="T113" s="88">
        <f>IFERROR(R113/$AQ$32,"-")</f>
        <v>7.1375464684014867E-3</v>
      </c>
      <c r="U113" s="285">
        <f>AR32</f>
        <v>4100</v>
      </c>
      <c r="V113" s="206">
        <v>26</v>
      </c>
      <c r="W113" s="56">
        <f>IFERROR(V113/V116,"-")</f>
        <v>0.65</v>
      </c>
      <c r="X113" s="88">
        <f>IFERROR(V113/$AR$32,"-")</f>
        <v>6.3414634146341468E-3</v>
      </c>
      <c r="Y113" s="285">
        <f>AS32</f>
        <v>1986</v>
      </c>
      <c r="Z113" s="206">
        <v>10</v>
      </c>
      <c r="AA113" s="56">
        <f>IFERROR(Z113/Z116,"-")</f>
        <v>0.83333333333333337</v>
      </c>
      <c r="AB113" s="88">
        <f>IFERROR(Z113/$AS$32,"-")</f>
        <v>5.0352467270896274E-3</v>
      </c>
      <c r="AC113" s="285">
        <f>AT32</f>
        <v>880</v>
      </c>
      <c r="AD113" s="206">
        <v>0</v>
      </c>
      <c r="AE113" s="56">
        <f>IFERROR(AD113/AD116,"-")</f>
        <v>0</v>
      </c>
      <c r="AF113" s="88">
        <f>IFERROR(AD113/$AT$32,"-")</f>
        <v>0</v>
      </c>
      <c r="AG113" s="285">
        <f>AU32</f>
        <v>21811</v>
      </c>
      <c r="AH113" s="92">
        <f t="shared" si="17"/>
        <v>138</v>
      </c>
      <c r="AI113" s="56">
        <f>IFERROR(AH113/AH116,"-")</f>
        <v>0.70769230769230773</v>
      </c>
      <c r="AJ113" s="88">
        <f>IFERROR(AH113/$AU$32,"-")</f>
        <v>6.3270826647104676E-3</v>
      </c>
    </row>
    <row r="114" spans="2:36" ht="13.5" customHeight="1">
      <c r="B114" s="280"/>
      <c r="C114" s="305"/>
      <c r="D114" s="129" t="s">
        <v>102</v>
      </c>
      <c r="E114" s="286"/>
      <c r="F114" s="207">
        <v>1</v>
      </c>
      <c r="G114" s="58">
        <f>IFERROR(F114/F116,"-")</f>
        <v>1</v>
      </c>
      <c r="H114" s="116">
        <f t="shared" ref="H114:H116" si="29">IFERROR(F114/$AN$32,"-")</f>
        <v>2.8571428571428571E-2</v>
      </c>
      <c r="I114" s="286"/>
      <c r="J114" s="207">
        <v>6</v>
      </c>
      <c r="K114" s="58">
        <f>IFERROR(J114/J116,"-")</f>
        <v>0.54545454545454541</v>
      </c>
      <c r="L114" s="82">
        <f>IFERROR(J114/$AO$32,"-")</f>
        <v>4.6153846153846156E-2</v>
      </c>
      <c r="M114" s="286"/>
      <c r="N114" s="207">
        <v>41</v>
      </c>
      <c r="O114" s="58">
        <f>IFERROR(N114/N116,"-")</f>
        <v>0.59420289855072461</v>
      </c>
      <c r="P114" s="82">
        <f>IFERROR(N114/$AP$32,"-")</f>
        <v>5.153991200502828E-3</v>
      </c>
      <c r="Q114" s="286"/>
      <c r="R114" s="207">
        <v>29</v>
      </c>
      <c r="S114" s="58">
        <f>IFERROR(R114/R116,"-")</f>
        <v>0.47540983606557374</v>
      </c>
      <c r="T114" s="82">
        <f>IFERROR(R114/$AQ$32,"-")</f>
        <v>4.3122676579925648E-3</v>
      </c>
      <c r="U114" s="286"/>
      <c r="V114" s="207">
        <v>21</v>
      </c>
      <c r="W114" s="58">
        <f>IFERROR(V114/V116,"-")</f>
        <v>0.52500000000000002</v>
      </c>
      <c r="X114" s="82">
        <f>IFERROR(V114/$AR$32,"-")</f>
        <v>5.1219512195121953E-3</v>
      </c>
      <c r="Y114" s="286"/>
      <c r="Z114" s="207">
        <v>8</v>
      </c>
      <c r="AA114" s="58">
        <f>IFERROR(Z114/Z116,"-")</f>
        <v>0.66666666666666663</v>
      </c>
      <c r="AB114" s="82">
        <f>IFERROR(Z114/$AS$32,"-")</f>
        <v>4.0281973816717019E-3</v>
      </c>
      <c r="AC114" s="286"/>
      <c r="AD114" s="207">
        <v>1</v>
      </c>
      <c r="AE114" s="58">
        <f>IFERROR(AD114/AD116,"-")</f>
        <v>1</v>
      </c>
      <c r="AF114" s="82">
        <f>IFERROR(AD114/$AT$32,"-")</f>
        <v>1.1363636363636363E-3</v>
      </c>
      <c r="AG114" s="286"/>
      <c r="AH114" s="93">
        <f t="shared" si="17"/>
        <v>107</v>
      </c>
      <c r="AI114" s="58">
        <f>IFERROR(AH114/AH116,"-")</f>
        <v>0.54871794871794877</v>
      </c>
      <c r="AJ114" s="82">
        <f>IFERROR(AH114/$AU$32,"-")</f>
        <v>4.9057814864059421E-3</v>
      </c>
    </row>
    <row r="115" spans="2:36" ht="13.5" customHeight="1">
      <c r="B115" s="280"/>
      <c r="C115" s="305"/>
      <c r="D115" s="132" t="s">
        <v>103</v>
      </c>
      <c r="E115" s="287"/>
      <c r="F115" s="211">
        <v>1</v>
      </c>
      <c r="G115" s="66">
        <f>IFERROR(F115/F116,"-")</f>
        <v>1</v>
      </c>
      <c r="H115" s="118">
        <f t="shared" si="29"/>
        <v>2.8571428571428571E-2</v>
      </c>
      <c r="I115" s="287"/>
      <c r="J115" s="211">
        <v>11</v>
      </c>
      <c r="K115" s="66">
        <f>IFERROR(J115/J116,"-")</f>
        <v>1</v>
      </c>
      <c r="L115" s="89">
        <f>IFERROR(J115/$AO$32,"-")</f>
        <v>8.461538461538462E-2</v>
      </c>
      <c r="M115" s="287"/>
      <c r="N115" s="211">
        <v>64</v>
      </c>
      <c r="O115" s="66">
        <f>IFERROR(N115/N116,"-")</f>
        <v>0.92753623188405798</v>
      </c>
      <c r="P115" s="89">
        <f>IFERROR(N115/$AP$32,"-")</f>
        <v>8.0452545568824637E-3</v>
      </c>
      <c r="Q115" s="287"/>
      <c r="R115" s="211">
        <v>61</v>
      </c>
      <c r="S115" s="66">
        <f>IFERROR(R115/R116,"-")</f>
        <v>1</v>
      </c>
      <c r="T115" s="89">
        <f>IFERROR(R115/$AQ$32,"-")</f>
        <v>9.0706319702602237E-3</v>
      </c>
      <c r="U115" s="287"/>
      <c r="V115" s="211">
        <v>36</v>
      </c>
      <c r="W115" s="66">
        <f>IFERROR(V115/V116,"-")</f>
        <v>0.9</v>
      </c>
      <c r="X115" s="89">
        <f>IFERROR(V115/$AR$32,"-")</f>
        <v>8.7804878048780496E-3</v>
      </c>
      <c r="Y115" s="287"/>
      <c r="Z115" s="211">
        <v>12</v>
      </c>
      <c r="AA115" s="66">
        <f>IFERROR(Z115/Z116,"-")</f>
        <v>1</v>
      </c>
      <c r="AB115" s="89">
        <f>IFERROR(Z115/$AS$32,"-")</f>
        <v>6.0422960725075529E-3</v>
      </c>
      <c r="AC115" s="287"/>
      <c r="AD115" s="211">
        <v>1</v>
      </c>
      <c r="AE115" s="66">
        <f>IFERROR(AD115/AD116,"-")</f>
        <v>1</v>
      </c>
      <c r="AF115" s="89">
        <f>IFERROR(AD115/$AT$32,"-")</f>
        <v>1.1363636363636363E-3</v>
      </c>
      <c r="AG115" s="287"/>
      <c r="AH115" s="95">
        <f t="shared" si="17"/>
        <v>186</v>
      </c>
      <c r="AI115" s="66">
        <f>IFERROR(AH115/AH116,"-")</f>
        <v>0.9538461538461539</v>
      </c>
      <c r="AJ115" s="89">
        <f>IFERROR(AH115/$AU$32,"-")</f>
        <v>8.5278070698271511E-3</v>
      </c>
    </row>
    <row r="116" spans="2:36" ht="13.5" customHeight="1">
      <c r="B116" s="281"/>
      <c r="C116" s="306"/>
      <c r="D116" s="190" t="s">
        <v>139</v>
      </c>
      <c r="E116" s="63" t="s">
        <v>93</v>
      </c>
      <c r="F116" s="217">
        <v>1</v>
      </c>
      <c r="G116" s="67" t="s">
        <v>143</v>
      </c>
      <c r="H116" s="88">
        <f t="shared" si="29"/>
        <v>2.8571428571428571E-2</v>
      </c>
      <c r="I116" s="63" t="s">
        <v>93</v>
      </c>
      <c r="J116" s="217">
        <v>11</v>
      </c>
      <c r="K116" s="67" t="s">
        <v>143</v>
      </c>
      <c r="L116" s="85">
        <f>IFERROR(J116/$AO$32,"-")</f>
        <v>8.461538461538462E-2</v>
      </c>
      <c r="M116" s="63" t="s">
        <v>93</v>
      </c>
      <c r="N116" s="217">
        <v>69</v>
      </c>
      <c r="O116" s="67" t="s">
        <v>143</v>
      </c>
      <c r="P116" s="85">
        <f>IFERROR(N116/$AP$32,"-")</f>
        <v>8.6737900691389071E-3</v>
      </c>
      <c r="Q116" s="63" t="s">
        <v>93</v>
      </c>
      <c r="R116" s="217">
        <v>61</v>
      </c>
      <c r="S116" s="67" t="s">
        <v>143</v>
      </c>
      <c r="T116" s="85">
        <f>IFERROR(R116/$AQ$32,"-")</f>
        <v>9.0706319702602237E-3</v>
      </c>
      <c r="U116" s="63" t="s">
        <v>93</v>
      </c>
      <c r="V116" s="217">
        <v>40</v>
      </c>
      <c r="W116" s="67" t="s">
        <v>143</v>
      </c>
      <c r="X116" s="85">
        <f>IFERROR(V116/$AR$32,"-")</f>
        <v>9.7560975609756097E-3</v>
      </c>
      <c r="Y116" s="63" t="s">
        <v>93</v>
      </c>
      <c r="Z116" s="217">
        <v>12</v>
      </c>
      <c r="AA116" s="67" t="s">
        <v>143</v>
      </c>
      <c r="AB116" s="85">
        <f>IFERROR(Z116/$AS$32,"-")</f>
        <v>6.0422960725075529E-3</v>
      </c>
      <c r="AC116" s="63" t="s">
        <v>93</v>
      </c>
      <c r="AD116" s="217">
        <v>1</v>
      </c>
      <c r="AE116" s="67" t="s">
        <v>143</v>
      </c>
      <c r="AF116" s="85">
        <f>IFERROR(AD116/$AT$32,"-")</f>
        <v>1.1363636363636363E-3</v>
      </c>
      <c r="AG116" s="63" t="s">
        <v>93</v>
      </c>
      <c r="AH116" s="197">
        <f t="shared" si="17"/>
        <v>195</v>
      </c>
      <c r="AI116" s="67" t="s">
        <v>143</v>
      </c>
      <c r="AJ116" s="85">
        <f>IFERROR(AH116/$AU$32,"-")</f>
        <v>8.9404428957865299E-3</v>
      </c>
    </row>
    <row r="117" spans="2:36" ht="13.5" customHeight="1">
      <c r="B117" s="279">
        <v>29</v>
      </c>
      <c r="C117" s="304" t="s">
        <v>32</v>
      </c>
      <c r="D117" s="128" t="s">
        <v>101</v>
      </c>
      <c r="E117" s="285">
        <f>AN33</f>
        <v>36</v>
      </c>
      <c r="F117" s="206">
        <v>1</v>
      </c>
      <c r="G117" s="56">
        <f>IFERROR(F117/F120,"-")</f>
        <v>1</v>
      </c>
      <c r="H117" s="178">
        <f>IFERROR(F117/$AN$33,"-")</f>
        <v>2.7777777777777776E-2</v>
      </c>
      <c r="I117" s="285">
        <f>AO33</f>
        <v>85</v>
      </c>
      <c r="J117" s="206">
        <v>11</v>
      </c>
      <c r="K117" s="56">
        <f>IFERROR(J117/J120,"-")</f>
        <v>0.91666666666666663</v>
      </c>
      <c r="L117" s="88">
        <f>IFERROR(J117/$AO$33,"-")</f>
        <v>0.12941176470588237</v>
      </c>
      <c r="M117" s="285">
        <f>AP33</f>
        <v>6242</v>
      </c>
      <c r="N117" s="206">
        <v>45</v>
      </c>
      <c r="O117" s="56">
        <f>IFERROR(N117/N120,"-")</f>
        <v>0.8035714285714286</v>
      </c>
      <c r="P117" s="88">
        <f>IFERROR(N117/$AP$33,"-")</f>
        <v>7.2092278115988466E-3</v>
      </c>
      <c r="Q117" s="285">
        <f>AQ33</f>
        <v>5288</v>
      </c>
      <c r="R117" s="206">
        <v>35</v>
      </c>
      <c r="S117" s="56">
        <f>IFERROR(R117/R120,"-")</f>
        <v>0.85365853658536583</v>
      </c>
      <c r="T117" s="88">
        <f>IFERROR(R117/$AQ$33,"-")</f>
        <v>6.6187594553706501E-3</v>
      </c>
      <c r="U117" s="285">
        <f>AR33</f>
        <v>3549</v>
      </c>
      <c r="V117" s="206">
        <v>24</v>
      </c>
      <c r="W117" s="56">
        <f>IFERROR(V117/V120,"-")</f>
        <v>0.8</v>
      </c>
      <c r="X117" s="88">
        <f>IFERROR(V117/$AR$33,"-")</f>
        <v>6.762468300929839E-3</v>
      </c>
      <c r="Y117" s="285">
        <f>AS33</f>
        <v>1846</v>
      </c>
      <c r="Z117" s="206">
        <v>8</v>
      </c>
      <c r="AA117" s="56">
        <f>IFERROR(Z117/Z120,"-")</f>
        <v>0.8</v>
      </c>
      <c r="AB117" s="88">
        <f>IFERROR(Z117/$AS$33,"-")</f>
        <v>4.3336944745395447E-3</v>
      </c>
      <c r="AC117" s="285">
        <f>AT33</f>
        <v>835</v>
      </c>
      <c r="AD117" s="206">
        <v>2</v>
      </c>
      <c r="AE117" s="56">
        <f>IFERROR(AD117/AD120,"-")</f>
        <v>1</v>
      </c>
      <c r="AF117" s="88">
        <f>IFERROR(AD117/$AT$33,"-")</f>
        <v>2.3952095808383233E-3</v>
      </c>
      <c r="AG117" s="285">
        <f>AU33</f>
        <v>17881</v>
      </c>
      <c r="AH117" s="92">
        <f t="shared" si="17"/>
        <v>126</v>
      </c>
      <c r="AI117" s="56">
        <f>IFERROR(AH117/AH120,"-")</f>
        <v>0.82894736842105265</v>
      </c>
      <c r="AJ117" s="88">
        <f>IFERROR(AH117/$AU$33,"-")</f>
        <v>7.0465857614227393E-3</v>
      </c>
    </row>
    <row r="118" spans="2:36" ht="13.5" customHeight="1">
      <c r="B118" s="280"/>
      <c r="C118" s="305"/>
      <c r="D118" s="129" t="s">
        <v>102</v>
      </c>
      <c r="E118" s="286"/>
      <c r="F118" s="207">
        <v>1</v>
      </c>
      <c r="G118" s="58">
        <f>IFERROR(F118/F120,"-")</f>
        <v>1</v>
      </c>
      <c r="H118" s="116">
        <f t="shared" ref="H118:H120" si="30">IFERROR(F118/$AN$33,"-")</f>
        <v>2.7777777777777776E-2</v>
      </c>
      <c r="I118" s="286"/>
      <c r="J118" s="207">
        <v>8</v>
      </c>
      <c r="K118" s="58">
        <f>IFERROR(J118/J120,"-")</f>
        <v>0.66666666666666663</v>
      </c>
      <c r="L118" s="82">
        <f>IFERROR(J118/$AO$33,"-")</f>
        <v>9.4117647058823528E-2</v>
      </c>
      <c r="M118" s="286"/>
      <c r="N118" s="207">
        <v>34</v>
      </c>
      <c r="O118" s="58">
        <f>IFERROR(N118/N120,"-")</f>
        <v>0.6071428571428571</v>
      </c>
      <c r="P118" s="82">
        <f>IFERROR(N118/$AP$33,"-")</f>
        <v>5.4469721243191284E-3</v>
      </c>
      <c r="Q118" s="286"/>
      <c r="R118" s="207">
        <v>29</v>
      </c>
      <c r="S118" s="58">
        <f>IFERROR(R118/R120,"-")</f>
        <v>0.70731707317073167</v>
      </c>
      <c r="T118" s="82">
        <f>IFERROR(R118/$AQ$33,"-")</f>
        <v>5.4841149773071102E-3</v>
      </c>
      <c r="U118" s="286"/>
      <c r="V118" s="207">
        <v>21</v>
      </c>
      <c r="W118" s="58">
        <f>IFERROR(V118/V120,"-")</f>
        <v>0.7</v>
      </c>
      <c r="X118" s="82">
        <f>IFERROR(V118/$AR$33,"-")</f>
        <v>5.9171597633136093E-3</v>
      </c>
      <c r="Y118" s="286"/>
      <c r="Z118" s="207">
        <v>5</v>
      </c>
      <c r="AA118" s="58">
        <f>IFERROR(Z118/Z120,"-")</f>
        <v>0.5</v>
      </c>
      <c r="AB118" s="82">
        <f>IFERROR(Z118/$AS$33,"-")</f>
        <v>2.7085590465872156E-3</v>
      </c>
      <c r="AC118" s="286"/>
      <c r="AD118" s="207">
        <v>0</v>
      </c>
      <c r="AE118" s="58">
        <f>IFERROR(AD118/AD120,"-")</f>
        <v>0</v>
      </c>
      <c r="AF118" s="82">
        <f>IFERROR(AD118/$AT$33,"-")</f>
        <v>0</v>
      </c>
      <c r="AG118" s="286"/>
      <c r="AH118" s="93">
        <f t="shared" si="17"/>
        <v>98</v>
      </c>
      <c r="AI118" s="58">
        <f>IFERROR(AH118/AH120,"-")</f>
        <v>0.64473684210526316</v>
      </c>
      <c r="AJ118" s="82">
        <f>IFERROR(AH118/$AU$33,"-")</f>
        <v>5.4806778144399085E-3</v>
      </c>
    </row>
    <row r="119" spans="2:36" ht="13.5" customHeight="1">
      <c r="B119" s="280"/>
      <c r="C119" s="305"/>
      <c r="D119" s="132" t="s">
        <v>103</v>
      </c>
      <c r="E119" s="287"/>
      <c r="F119" s="211">
        <v>1</v>
      </c>
      <c r="G119" s="66">
        <f>IFERROR(F119/F120,"-")</f>
        <v>1</v>
      </c>
      <c r="H119" s="175">
        <f t="shared" si="30"/>
        <v>2.7777777777777776E-2</v>
      </c>
      <c r="I119" s="287"/>
      <c r="J119" s="211">
        <v>12</v>
      </c>
      <c r="K119" s="66">
        <f>IFERROR(J119/J120,"-")</f>
        <v>1</v>
      </c>
      <c r="L119" s="89">
        <f>IFERROR(J119/$AO$33,"-")</f>
        <v>0.14117647058823529</v>
      </c>
      <c r="M119" s="287"/>
      <c r="N119" s="211">
        <v>55</v>
      </c>
      <c r="O119" s="66">
        <f>IFERROR(N119/N120,"-")</f>
        <v>0.9821428571428571</v>
      </c>
      <c r="P119" s="89">
        <f>IFERROR(N119/$AP$33,"-")</f>
        <v>8.8112784363985897E-3</v>
      </c>
      <c r="Q119" s="287"/>
      <c r="R119" s="211">
        <v>39</v>
      </c>
      <c r="S119" s="66">
        <f>IFERROR(R119/R120,"-")</f>
        <v>0.95121951219512191</v>
      </c>
      <c r="T119" s="89">
        <f>IFERROR(R119/$AQ$33,"-")</f>
        <v>7.3751891074130107E-3</v>
      </c>
      <c r="U119" s="287"/>
      <c r="V119" s="211">
        <v>28</v>
      </c>
      <c r="W119" s="66">
        <f>IFERROR(V119/V120,"-")</f>
        <v>0.93333333333333335</v>
      </c>
      <c r="X119" s="89">
        <f>IFERROR(V119/$AR$33,"-")</f>
        <v>7.889546351084813E-3</v>
      </c>
      <c r="Y119" s="287"/>
      <c r="Z119" s="211">
        <v>10</v>
      </c>
      <c r="AA119" s="66">
        <f>IFERROR(Z119/Z120,"-")</f>
        <v>1</v>
      </c>
      <c r="AB119" s="89">
        <f>IFERROR(Z119/$AS$33,"-")</f>
        <v>5.4171180931744311E-3</v>
      </c>
      <c r="AC119" s="287"/>
      <c r="AD119" s="211">
        <v>2</v>
      </c>
      <c r="AE119" s="66">
        <f>IFERROR(AD119/AD120,"-")</f>
        <v>1</v>
      </c>
      <c r="AF119" s="89">
        <f>IFERROR(AD119/$AT$33,"-")</f>
        <v>2.3952095808383233E-3</v>
      </c>
      <c r="AG119" s="287"/>
      <c r="AH119" s="95">
        <f t="shared" si="17"/>
        <v>147</v>
      </c>
      <c r="AI119" s="66">
        <f>IFERROR(AH119/AH120,"-")</f>
        <v>0.96710526315789469</v>
      </c>
      <c r="AJ119" s="89">
        <f>IFERROR(AH119/$AU$33,"-")</f>
        <v>8.2210167216598632E-3</v>
      </c>
    </row>
    <row r="120" spans="2:36" ht="13.5" customHeight="1">
      <c r="B120" s="281"/>
      <c r="C120" s="306"/>
      <c r="D120" s="190" t="s">
        <v>139</v>
      </c>
      <c r="E120" s="63" t="s">
        <v>93</v>
      </c>
      <c r="F120" s="217">
        <v>1</v>
      </c>
      <c r="G120" s="67" t="s">
        <v>143</v>
      </c>
      <c r="H120" s="88">
        <f t="shared" si="30"/>
        <v>2.7777777777777776E-2</v>
      </c>
      <c r="I120" s="63" t="s">
        <v>93</v>
      </c>
      <c r="J120" s="217">
        <v>12</v>
      </c>
      <c r="K120" s="67" t="s">
        <v>143</v>
      </c>
      <c r="L120" s="85">
        <f>IFERROR(J120/$AO$33,"-")</f>
        <v>0.14117647058823529</v>
      </c>
      <c r="M120" s="63" t="s">
        <v>93</v>
      </c>
      <c r="N120" s="217">
        <v>56</v>
      </c>
      <c r="O120" s="67" t="s">
        <v>143</v>
      </c>
      <c r="P120" s="85">
        <f>IFERROR(N120/$AP$33,"-")</f>
        <v>8.971483498878564E-3</v>
      </c>
      <c r="Q120" s="63" t="s">
        <v>93</v>
      </c>
      <c r="R120" s="217">
        <v>41</v>
      </c>
      <c r="S120" s="67" t="s">
        <v>143</v>
      </c>
      <c r="T120" s="85">
        <f>IFERROR(R120/$AQ$33,"-")</f>
        <v>7.7534039334341909E-3</v>
      </c>
      <c r="U120" s="63" t="s">
        <v>93</v>
      </c>
      <c r="V120" s="217">
        <v>30</v>
      </c>
      <c r="W120" s="67" t="s">
        <v>143</v>
      </c>
      <c r="X120" s="85">
        <f>IFERROR(V120/$AR$33,"-")</f>
        <v>8.4530853761623E-3</v>
      </c>
      <c r="Y120" s="63" t="s">
        <v>93</v>
      </c>
      <c r="Z120" s="217">
        <v>10</v>
      </c>
      <c r="AA120" s="67" t="s">
        <v>143</v>
      </c>
      <c r="AB120" s="85">
        <f>IFERROR(Z120/$AS$33,"-")</f>
        <v>5.4171180931744311E-3</v>
      </c>
      <c r="AC120" s="63" t="s">
        <v>93</v>
      </c>
      <c r="AD120" s="217">
        <v>2</v>
      </c>
      <c r="AE120" s="67" t="s">
        <v>143</v>
      </c>
      <c r="AF120" s="85">
        <f>IFERROR(AD120/$AT$33,"-")</f>
        <v>2.3952095808383233E-3</v>
      </c>
      <c r="AG120" s="63" t="s">
        <v>93</v>
      </c>
      <c r="AH120" s="197">
        <f t="shared" si="17"/>
        <v>152</v>
      </c>
      <c r="AI120" s="67" t="s">
        <v>143</v>
      </c>
      <c r="AJ120" s="85">
        <f>IFERROR(AH120/$AU$33,"-")</f>
        <v>8.5006431407639391E-3</v>
      </c>
    </row>
    <row r="121" spans="2:36" ht="13.5" customHeight="1">
      <c r="B121" s="279">
        <v>30</v>
      </c>
      <c r="C121" s="304" t="s">
        <v>33</v>
      </c>
      <c r="D121" s="128" t="s">
        <v>101</v>
      </c>
      <c r="E121" s="285">
        <f>AN34</f>
        <v>46</v>
      </c>
      <c r="F121" s="206">
        <v>0</v>
      </c>
      <c r="G121" s="56" t="str">
        <f>IFERROR(F121/F124,"-")</f>
        <v>-</v>
      </c>
      <c r="H121" s="178">
        <f>IFERROR(F121/$AN$34,"-")</f>
        <v>0</v>
      </c>
      <c r="I121" s="285">
        <f>AO34</f>
        <v>92</v>
      </c>
      <c r="J121" s="206">
        <v>1</v>
      </c>
      <c r="K121" s="56">
        <f>IFERROR(J121/J124,"-")</f>
        <v>0.5</v>
      </c>
      <c r="L121" s="88">
        <f>IFERROR(J121/$AO$34,"-")</f>
        <v>1.0869565217391304E-2</v>
      </c>
      <c r="M121" s="285">
        <f>AP34</f>
        <v>8271</v>
      </c>
      <c r="N121" s="206">
        <v>45</v>
      </c>
      <c r="O121" s="56">
        <f>IFERROR(N121/N124,"-")</f>
        <v>0.73770491803278693</v>
      </c>
      <c r="P121" s="88">
        <f>IFERROR(N121/$AP$34,"-")</f>
        <v>5.4406964091403701E-3</v>
      </c>
      <c r="Q121" s="285">
        <f>AQ34</f>
        <v>6959</v>
      </c>
      <c r="R121" s="206">
        <v>37</v>
      </c>
      <c r="S121" s="56">
        <f>IFERROR(R121/R124,"-")</f>
        <v>0.77083333333333337</v>
      </c>
      <c r="T121" s="88">
        <f>IFERROR(R121/$AQ$34,"-")</f>
        <v>5.3168558700962786E-3</v>
      </c>
      <c r="U121" s="285">
        <f>AR34</f>
        <v>4692</v>
      </c>
      <c r="V121" s="206">
        <v>19</v>
      </c>
      <c r="W121" s="56">
        <f>IFERROR(V121/V124,"-")</f>
        <v>0.6785714285714286</v>
      </c>
      <c r="X121" s="88">
        <f>IFERROR(V121/$AR$34,"-")</f>
        <v>4.0494458653026425E-3</v>
      </c>
      <c r="Y121" s="285">
        <f>AS34</f>
        <v>2587</v>
      </c>
      <c r="Z121" s="206">
        <v>10</v>
      </c>
      <c r="AA121" s="56">
        <f>IFERROR(Z121/Z124,"-")</f>
        <v>0.58823529411764708</v>
      </c>
      <c r="AB121" s="88">
        <f>IFERROR(Z121/$AS$34,"-")</f>
        <v>3.8654812524159259E-3</v>
      </c>
      <c r="AC121" s="285">
        <f>AT34</f>
        <v>1209</v>
      </c>
      <c r="AD121" s="206">
        <v>3</v>
      </c>
      <c r="AE121" s="56">
        <f>IFERROR(AD121/AD124,"-")</f>
        <v>0.6</v>
      </c>
      <c r="AF121" s="88">
        <f>IFERROR(AD121/$AT$34,"-")</f>
        <v>2.4813895781637717E-3</v>
      </c>
      <c r="AG121" s="285">
        <f>AU34</f>
        <v>23856</v>
      </c>
      <c r="AH121" s="92">
        <f t="shared" si="17"/>
        <v>115</v>
      </c>
      <c r="AI121" s="56">
        <f>IFERROR(AH121/AH124,"-")</f>
        <v>0.7142857142857143</v>
      </c>
      <c r="AJ121" s="88">
        <f>IFERROR(AH121/$AU$34,"-")</f>
        <v>4.8205902079141516E-3</v>
      </c>
    </row>
    <row r="122" spans="2:36" ht="13.5" customHeight="1">
      <c r="B122" s="280"/>
      <c r="C122" s="305"/>
      <c r="D122" s="129" t="s">
        <v>102</v>
      </c>
      <c r="E122" s="286"/>
      <c r="F122" s="207">
        <v>0</v>
      </c>
      <c r="G122" s="58" t="str">
        <f>IFERROR(F122/F124,"-")</f>
        <v>-</v>
      </c>
      <c r="H122" s="116">
        <f t="shared" ref="H122:H124" si="31">IFERROR(F122/$AN$34,"-")</f>
        <v>0</v>
      </c>
      <c r="I122" s="286"/>
      <c r="J122" s="207">
        <v>1</v>
      </c>
      <c r="K122" s="58">
        <f>IFERROR(J122/J124,"-")</f>
        <v>0.5</v>
      </c>
      <c r="L122" s="82">
        <f>IFERROR(J122/$AO$34,"-")</f>
        <v>1.0869565217391304E-2</v>
      </c>
      <c r="M122" s="286"/>
      <c r="N122" s="207">
        <v>46</v>
      </c>
      <c r="O122" s="58">
        <f>IFERROR(N122/N124,"-")</f>
        <v>0.75409836065573765</v>
      </c>
      <c r="P122" s="82">
        <f>IFERROR(N122/$AP$34,"-")</f>
        <v>5.5616007737879338E-3</v>
      </c>
      <c r="Q122" s="286"/>
      <c r="R122" s="207">
        <v>33</v>
      </c>
      <c r="S122" s="58">
        <f>IFERROR(R122/R124,"-")</f>
        <v>0.6875</v>
      </c>
      <c r="T122" s="82">
        <f>IFERROR(R122/$AQ$34,"-")</f>
        <v>4.7420606408966805E-3</v>
      </c>
      <c r="U122" s="286"/>
      <c r="V122" s="207">
        <v>16</v>
      </c>
      <c r="W122" s="58">
        <f>IFERROR(V122/V124,"-")</f>
        <v>0.5714285714285714</v>
      </c>
      <c r="X122" s="82">
        <f>IFERROR(V122/$AR$34,"-")</f>
        <v>3.4100596760443308E-3</v>
      </c>
      <c r="Y122" s="286"/>
      <c r="Z122" s="207">
        <v>12</v>
      </c>
      <c r="AA122" s="58">
        <f>IFERROR(Z122/Z124,"-")</f>
        <v>0.70588235294117652</v>
      </c>
      <c r="AB122" s="82">
        <f>IFERROR(Z122/$AS$34,"-")</f>
        <v>4.6385775028991109E-3</v>
      </c>
      <c r="AC122" s="286"/>
      <c r="AD122" s="207">
        <v>4</v>
      </c>
      <c r="AE122" s="58">
        <f>IFERROR(AD122/AD124,"-")</f>
        <v>0.8</v>
      </c>
      <c r="AF122" s="82">
        <f>IFERROR(AD122/$AT$34,"-")</f>
        <v>3.3085194375516956E-3</v>
      </c>
      <c r="AG122" s="286"/>
      <c r="AH122" s="93">
        <f t="shared" si="17"/>
        <v>112</v>
      </c>
      <c r="AI122" s="58">
        <f>IFERROR(AH122/AH124,"-")</f>
        <v>0.69565217391304346</v>
      </c>
      <c r="AJ122" s="82">
        <f>IFERROR(AH122/$AU$34,"-")</f>
        <v>4.6948356807511738E-3</v>
      </c>
    </row>
    <row r="123" spans="2:36" ht="13.5" customHeight="1">
      <c r="B123" s="280"/>
      <c r="C123" s="305"/>
      <c r="D123" s="132" t="s">
        <v>103</v>
      </c>
      <c r="E123" s="287"/>
      <c r="F123" s="211">
        <v>0</v>
      </c>
      <c r="G123" s="66" t="str">
        <f>IFERROR(F123/F124,"-")</f>
        <v>-</v>
      </c>
      <c r="H123" s="175">
        <f t="shared" si="31"/>
        <v>0</v>
      </c>
      <c r="I123" s="287"/>
      <c r="J123" s="211">
        <v>2</v>
      </c>
      <c r="K123" s="66">
        <f>IFERROR(J123/J124,"-")</f>
        <v>1</v>
      </c>
      <c r="L123" s="89">
        <f>IFERROR(J123/$AO$34,"-")</f>
        <v>2.1739130434782608E-2</v>
      </c>
      <c r="M123" s="287"/>
      <c r="N123" s="211">
        <v>59</v>
      </c>
      <c r="O123" s="66">
        <f>IFERROR(N123/N124,"-")</f>
        <v>0.96721311475409832</v>
      </c>
      <c r="P123" s="89">
        <f>IFERROR(N123/$AP$34,"-")</f>
        <v>7.1333575142062625E-3</v>
      </c>
      <c r="Q123" s="287"/>
      <c r="R123" s="211">
        <v>43</v>
      </c>
      <c r="S123" s="66">
        <f>IFERROR(R123/R124,"-")</f>
        <v>0.89583333333333337</v>
      </c>
      <c r="T123" s="89">
        <f>IFERROR(R123/$AQ$34,"-")</f>
        <v>6.1790487138956747E-3</v>
      </c>
      <c r="U123" s="287"/>
      <c r="V123" s="211">
        <v>28</v>
      </c>
      <c r="W123" s="66">
        <f>IFERROR(V123/V124,"-")</f>
        <v>1</v>
      </c>
      <c r="X123" s="89">
        <f>IFERROR(V123/$AR$34,"-")</f>
        <v>5.9676044330775786E-3</v>
      </c>
      <c r="Y123" s="287"/>
      <c r="Z123" s="211">
        <v>17</v>
      </c>
      <c r="AA123" s="66">
        <f>IFERROR(Z123/Z124,"-")</f>
        <v>1</v>
      </c>
      <c r="AB123" s="89">
        <f>IFERROR(Z123/$AS$34,"-")</f>
        <v>6.5713181291070736E-3</v>
      </c>
      <c r="AC123" s="287"/>
      <c r="AD123" s="211">
        <v>4</v>
      </c>
      <c r="AE123" s="66">
        <f>IFERROR(AD123/AD124,"-")</f>
        <v>0.8</v>
      </c>
      <c r="AF123" s="89">
        <f>IFERROR(AD123/$AT$34,"-")</f>
        <v>3.3085194375516956E-3</v>
      </c>
      <c r="AG123" s="287"/>
      <c r="AH123" s="95">
        <f t="shared" si="17"/>
        <v>153</v>
      </c>
      <c r="AI123" s="66">
        <f>IFERROR(AH123/AH124,"-")</f>
        <v>0.9503105590062112</v>
      </c>
      <c r="AJ123" s="89">
        <f>IFERROR(AH123/$AU$34,"-")</f>
        <v>6.4134808853118716E-3</v>
      </c>
    </row>
    <row r="124" spans="2:36" ht="13.5" customHeight="1">
      <c r="B124" s="281"/>
      <c r="C124" s="306"/>
      <c r="D124" s="190" t="s">
        <v>139</v>
      </c>
      <c r="E124" s="63" t="s">
        <v>93</v>
      </c>
      <c r="F124" s="217">
        <v>0</v>
      </c>
      <c r="G124" s="67" t="s">
        <v>143</v>
      </c>
      <c r="H124" s="88">
        <f t="shared" si="31"/>
        <v>0</v>
      </c>
      <c r="I124" s="63" t="s">
        <v>93</v>
      </c>
      <c r="J124" s="217">
        <v>2</v>
      </c>
      <c r="K124" s="67" t="s">
        <v>143</v>
      </c>
      <c r="L124" s="85">
        <f>IFERROR(J124/$AO$34,"-")</f>
        <v>2.1739130434782608E-2</v>
      </c>
      <c r="M124" s="63" t="s">
        <v>93</v>
      </c>
      <c r="N124" s="217">
        <v>61</v>
      </c>
      <c r="O124" s="67" t="s">
        <v>143</v>
      </c>
      <c r="P124" s="85">
        <f>IFERROR(N124/$AP$34,"-")</f>
        <v>7.3751662435013908E-3</v>
      </c>
      <c r="Q124" s="63" t="s">
        <v>93</v>
      </c>
      <c r="R124" s="217">
        <v>48</v>
      </c>
      <c r="S124" s="67" t="s">
        <v>143</v>
      </c>
      <c r="T124" s="85">
        <f>IFERROR(R124/$AQ$34,"-")</f>
        <v>6.8975427503951718E-3</v>
      </c>
      <c r="U124" s="63" t="s">
        <v>93</v>
      </c>
      <c r="V124" s="217">
        <v>28</v>
      </c>
      <c r="W124" s="67" t="s">
        <v>143</v>
      </c>
      <c r="X124" s="85">
        <f>IFERROR(V124/$AR$34,"-")</f>
        <v>5.9676044330775786E-3</v>
      </c>
      <c r="Y124" s="63" t="s">
        <v>93</v>
      </c>
      <c r="Z124" s="217">
        <v>17</v>
      </c>
      <c r="AA124" s="67" t="s">
        <v>143</v>
      </c>
      <c r="AB124" s="85">
        <f>IFERROR(Z124/$AS$34,"-")</f>
        <v>6.5713181291070736E-3</v>
      </c>
      <c r="AC124" s="63" t="s">
        <v>93</v>
      </c>
      <c r="AD124" s="217">
        <v>5</v>
      </c>
      <c r="AE124" s="67" t="s">
        <v>143</v>
      </c>
      <c r="AF124" s="85">
        <f>IFERROR(AD124/$AT$34,"-")</f>
        <v>4.1356492969396195E-3</v>
      </c>
      <c r="AG124" s="63" t="s">
        <v>93</v>
      </c>
      <c r="AH124" s="197">
        <f t="shared" si="17"/>
        <v>161</v>
      </c>
      <c r="AI124" s="67" t="s">
        <v>143</v>
      </c>
      <c r="AJ124" s="85">
        <f>IFERROR(AH124/$AU$34,"-")</f>
        <v>6.7488262910798125E-3</v>
      </c>
    </row>
    <row r="125" spans="2:36" ht="13.5" customHeight="1">
      <c r="B125" s="279">
        <v>31</v>
      </c>
      <c r="C125" s="304" t="s">
        <v>34</v>
      </c>
      <c r="D125" s="128" t="s">
        <v>101</v>
      </c>
      <c r="E125" s="285">
        <f>AN35</f>
        <v>59</v>
      </c>
      <c r="F125" s="206">
        <v>3</v>
      </c>
      <c r="G125" s="56">
        <f>IFERROR(F125/F128,"-")</f>
        <v>0.75</v>
      </c>
      <c r="H125" s="88">
        <f>IFERROR(F125/$AN$35,"-")</f>
        <v>5.0847457627118647E-2</v>
      </c>
      <c r="I125" s="285">
        <f>AO35</f>
        <v>179</v>
      </c>
      <c r="J125" s="206">
        <v>8</v>
      </c>
      <c r="K125" s="56">
        <f>IFERROR(J125/J128,"-")</f>
        <v>0.88888888888888884</v>
      </c>
      <c r="L125" s="88">
        <f>IFERROR(J125/$AO$35,"-")</f>
        <v>4.4692737430167599E-2</v>
      </c>
      <c r="M125" s="285">
        <f>AP35</f>
        <v>12254</v>
      </c>
      <c r="N125" s="206">
        <v>57</v>
      </c>
      <c r="O125" s="56">
        <f>IFERROR(N125/N128,"-")</f>
        <v>0.72151898734177211</v>
      </c>
      <c r="P125" s="88">
        <f>IFERROR(N125/$AP$35,"-")</f>
        <v>4.6515423535172188E-3</v>
      </c>
      <c r="Q125" s="285">
        <f>AQ35</f>
        <v>10025</v>
      </c>
      <c r="R125" s="206">
        <v>54</v>
      </c>
      <c r="S125" s="56">
        <f>IFERROR(R125/R128,"-")</f>
        <v>0.71052631578947367</v>
      </c>
      <c r="T125" s="88">
        <f>IFERROR(R125/$AQ$35,"-")</f>
        <v>5.3865336658354118E-3</v>
      </c>
      <c r="U125" s="285">
        <f>AR35</f>
        <v>6233</v>
      </c>
      <c r="V125" s="206">
        <v>27</v>
      </c>
      <c r="W125" s="56">
        <f>IFERROR(V125/V128,"-")</f>
        <v>0.67500000000000004</v>
      </c>
      <c r="X125" s="88">
        <f>IFERROR(V125/$AR$35,"-")</f>
        <v>4.3317824482592649E-3</v>
      </c>
      <c r="Y125" s="285">
        <f>AS35</f>
        <v>2993</v>
      </c>
      <c r="Z125" s="206">
        <v>9</v>
      </c>
      <c r="AA125" s="56">
        <f>IFERROR(Z125/Z128,"-")</f>
        <v>0.5</v>
      </c>
      <c r="AB125" s="88">
        <f>IFERROR(Z125/$AS$35,"-")</f>
        <v>3.0070163715335782E-3</v>
      </c>
      <c r="AC125" s="285">
        <f>AT35</f>
        <v>1240</v>
      </c>
      <c r="AD125" s="206">
        <v>2</v>
      </c>
      <c r="AE125" s="56">
        <f>IFERROR(AD125/AD128,"-")</f>
        <v>0.5</v>
      </c>
      <c r="AF125" s="88">
        <f>IFERROR(AD125/$AT$35,"-")</f>
        <v>1.6129032258064516E-3</v>
      </c>
      <c r="AG125" s="285">
        <f>AU35</f>
        <v>32983</v>
      </c>
      <c r="AH125" s="92">
        <f t="shared" si="17"/>
        <v>160</v>
      </c>
      <c r="AI125" s="56">
        <f>IFERROR(AH125/AH128,"-")</f>
        <v>0.69565217391304346</v>
      </c>
      <c r="AJ125" s="88">
        <f>IFERROR(AH125/$AU$35,"-")</f>
        <v>4.8509838401600827E-3</v>
      </c>
    </row>
    <row r="126" spans="2:36" ht="13.5" customHeight="1">
      <c r="B126" s="280"/>
      <c r="C126" s="305"/>
      <c r="D126" s="129" t="s">
        <v>102</v>
      </c>
      <c r="E126" s="286"/>
      <c r="F126" s="207">
        <v>4</v>
      </c>
      <c r="G126" s="58">
        <f>IFERROR(F126/F128,"-")</f>
        <v>1</v>
      </c>
      <c r="H126" s="179">
        <f t="shared" ref="H126:H128" si="32">IFERROR(F126/$AN$35,"-")</f>
        <v>6.7796610169491525E-2</v>
      </c>
      <c r="I126" s="286"/>
      <c r="J126" s="207">
        <v>6</v>
      </c>
      <c r="K126" s="58">
        <f>IFERROR(J126/J128,"-")</f>
        <v>0.66666666666666663</v>
      </c>
      <c r="L126" s="82">
        <f>IFERROR(J126/$AO$35,"-")</f>
        <v>3.3519553072625698E-2</v>
      </c>
      <c r="M126" s="286"/>
      <c r="N126" s="207">
        <v>44</v>
      </c>
      <c r="O126" s="58">
        <f>IFERROR(N126/N128,"-")</f>
        <v>0.55696202531645567</v>
      </c>
      <c r="P126" s="82">
        <f>IFERROR(N126/$AP$35,"-")</f>
        <v>3.5906642728904849E-3</v>
      </c>
      <c r="Q126" s="286"/>
      <c r="R126" s="207">
        <v>41</v>
      </c>
      <c r="S126" s="58">
        <f>IFERROR(R126/R128,"-")</f>
        <v>0.53947368421052633</v>
      </c>
      <c r="T126" s="82">
        <f>IFERROR(R126/$AQ$35,"-")</f>
        <v>4.0897755610972567E-3</v>
      </c>
      <c r="U126" s="286"/>
      <c r="V126" s="207">
        <v>28</v>
      </c>
      <c r="W126" s="58">
        <f>IFERROR(V126/V128,"-")</f>
        <v>0.7</v>
      </c>
      <c r="X126" s="82">
        <f>IFERROR(V126/$AR$35,"-")</f>
        <v>4.4922188352318308E-3</v>
      </c>
      <c r="Y126" s="286"/>
      <c r="Z126" s="207">
        <v>8</v>
      </c>
      <c r="AA126" s="58">
        <f>IFERROR(Z126/Z128,"-")</f>
        <v>0.44444444444444442</v>
      </c>
      <c r="AB126" s="82">
        <f>IFERROR(Z126/$AS$35,"-")</f>
        <v>2.6729034413631807E-3</v>
      </c>
      <c r="AC126" s="286"/>
      <c r="AD126" s="207">
        <v>2</v>
      </c>
      <c r="AE126" s="58">
        <f>IFERROR(AD126/AD128,"-")</f>
        <v>0.5</v>
      </c>
      <c r="AF126" s="82">
        <f>IFERROR(AD126/$AT$35,"-")</f>
        <v>1.6129032258064516E-3</v>
      </c>
      <c r="AG126" s="286"/>
      <c r="AH126" s="93">
        <f t="shared" si="17"/>
        <v>133</v>
      </c>
      <c r="AI126" s="58">
        <f>IFERROR(AH126/AH128,"-")</f>
        <v>0.57826086956521738</v>
      </c>
      <c r="AJ126" s="82">
        <f>IFERROR(AH126/$AU$35,"-")</f>
        <v>4.0323803171330684E-3</v>
      </c>
    </row>
    <row r="127" spans="2:36" ht="13.5" customHeight="1">
      <c r="B127" s="280"/>
      <c r="C127" s="305"/>
      <c r="D127" s="132" t="s">
        <v>103</v>
      </c>
      <c r="E127" s="287"/>
      <c r="F127" s="211">
        <v>3</v>
      </c>
      <c r="G127" s="66">
        <f>IFERROR(F127/F128,"-")</f>
        <v>0.75</v>
      </c>
      <c r="H127" s="175">
        <f t="shared" si="32"/>
        <v>5.0847457627118647E-2</v>
      </c>
      <c r="I127" s="287"/>
      <c r="J127" s="211">
        <v>9</v>
      </c>
      <c r="K127" s="66">
        <f>IFERROR(J127/J128,"-")</f>
        <v>1</v>
      </c>
      <c r="L127" s="89">
        <f>IFERROR(J127/$AO$35,"-")</f>
        <v>5.027932960893855E-2</v>
      </c>
      <c r="M127" s="287"/>
      <c r="N127" s="211">
        <v>75</v>
      </c>
      <c r="O127" s="66">
        <f>IFERROR(N127/N128,"-")</f>
        <v>0.94936708860759489</v>
      </c>
      <c r="P127" s="89">
        <f>IFERROR(N127/$AP$35,"-")</f>
        <v>6.1204504651542349E-3</v>
      </c>
      <c r="Q127" s="287"/>
      <c r="R127" s="211">
        <v>73</v>
      </c>
      <c r="S127" s="66">
        <f>IFERROR(R127/R128,"-")</f>
        <v>0.96052631578947367</v>
      </c>
      <c r="T127" s="89">
        <f>IFERROR(R127/$AQ$35,"-")</f>
        <v>7.2817955112219447E-3</v>
      </c>
      <c r="U127" s="287"/>
      <c r="V127" s="211">
        <v>38</v>
      </c>
      <c r="W127" s="66">
        <f>IFERROR(V127/V128,"-")</f>
        <v>0.95</v>
      </c>
      <c r="X127" s="89">
        <f>IFERROR(V127/$AR$35,"-")</f>
        <v>6.0965827049574844E-3</v>
      </c>
      <c r="Y127" s="287"/>
      <c r="Z127" s="211">
        <v>16</v>
      </c>
      <c r="AA127" s="66">
        <f>IFERROR(Z127/Z128,"-")</f>
        <v>0.88888888888888884</v>
      </c>
      <c r="AB127" s="89">
        <f>IFERROR(Z127/$AS$35,"-")</f>
        <v>5.3458068827263614E-3</v>
      </c>
      <c r="AC127" s="287"/>
      <c r="AD127" s="211">
        <v>4</v>
      </c>
      <c r="AE127" s="66">
        <f>IFERROR(AD127/AD128,"-")</f>
        <v>1</v>
      </c>
      <c r="AF127" s="89">
        <f>IFERROR(AD127/$AT$35,"-")</f>
        <v>3.2258064516129032E-3</v>
      </c>
      <c r="AG127" s="287"/>
      <c r="AH127" s="95">
        <f t="shared" si="17"/>
        <v>218</v>
      </c>
      <c r="AI127" s="66">
        <f>IFERROR(AH127/AH128,"-")</f>
        <v>0.94782608695652171</v>
      </c>
      <c r="AJ127" s="89">
        <f>IFERROR(AH127/$AU$35,"-")</f>
        <v>6.6094654822181128E-3</v>
      </c>
    </row>
    <row r="128" spans="2:36" ht="13.5" customHeight="1">
      <c r="B128" s="281"/>
      <c r="C128" s="306"/>
      <c r="D128" s="190" t="s">
        <v>139</v>
      </c>
      <c r="E128" s="63" t="s">
        <v>93</v>
      </c>
      <c r="F128" s="217">
        <v>4</v>
      </c>
      <c r="G128" s="67" t="s">
        <v>143</v>
      </c>
      <c r="H128" s="88">
        <f t="shared" si="32"/>
        <v>6.7796610169491525E-2</v>
      </c>
      <c r="I128" s="63" t="s">
        <v>93</v>
      </c>
      <c r="J128" s="217">
        <v>9</v>
      </c>
      <c r="K128" s="67" t="s">
        <v>143</v>
      </c>
      <c r="L128" s="85">
        <f>IFERROR(J128/$AO$35,"-")</f>
        <v>5.027932960893855E-2</v>
      </c>
      <c r="M128" s="63" t="s">
        <v>93</v>
      </c>
      <c r="N128" s="217">
        <v>79</v>
      </c>
      <c r="O128" s="67" t="s">
        <v>143</v>
      </c>
      <c r="P128" s="85">
        <f>IFERROR(N128/$AP$35,"-")</f>
        <v>6.4468744899624612E-3</v>
      </c>
      <c r="Q128" s="63" t="s">
        <v>93</v>
      </c>
      <c r="R128" s="217">
        <v>76</v>
      </c>
      <c r="S128" s="67" t="s">
        <v>143</v>
      </c>
      <c r="T128" s="85">
        <f>IFERROR(R128/$AQ$35,"-")</f>
        <v>7.5810473815461346E-3</v>
      </c>
      <c r="U128" s="63" t="s">
        <v>93</v>
      </c>
      <c r="V128" s="217">
        <v>40</v>
      </c>
      <c r="W128" s="67" t="s">
        <v>143</v>
      </c>
      <c r="X128" s="85">
        <f>IFERROR(V128/$AR$35,"-")</f>
        <v>6.4174554789026153E-3</v>
      </c>
      <c r="Y128" s="63" t="s">
        <v>93</v>
      </c>
      <c r="Z128" s="217">
        <v>18</v>
      </c>
      <c r="AA128" s="67" t="s">
        <v>143</v>
      </c>
      <c r="AB128" s="85">
        <f>IFERROR(Z128/$AS$35,"-")</f>
        <v>6.0140327430671563E-3</v>
      </c>
      <c r="AC128" s="63" t="s">
        <v>93</v>
      </c>
      <c r="AD128" s="217">
        <v>4</v>
      </c>
      <c r="AE128" s="67" t="s">
        <v>143</v>
      </c>
      <c r="AF128" s="85">
        <f>IFERROR(AD128/$AT$35,"-")</f>
        <v>3.2258064516129032E-3</v>
      </c>
      <c r="AG128" s="63" t="s">
        <v>93</v>
      </c>
      <c r="AH128" s="197">
        <f t="shared" si="17"/>
        <v>230</v>
      </c>
      <c r="AI128" s="67" t="s">
        <v>143</v>
      </c>
      <c r="AJ128" s="85">
        <f>IFERROR(AH128/$AU$35,"-")</f>
        <v>6.9732892702301184E-3</v>
      </c>
    </row>
    <row r="129" spans="2:36" ht="13.5" customHeight="1">
      <c r="B129" s="279">
        <v>32</v>
      </c>
      <c r="C129" s="304" t="s">
        <v>35</v>
      </c>
      <c r="D129" s="128" t="s">
        <v>101</v>
      </c>
      <c r="E129" s="285">
        <f>AN36</f>
        <v>59</v>
      </c>
      <c r="F129" s="206">
        <v>3</v>
      </c>
      <c r="G129" s="56">
        <f>IFERROR(F129/F132,"-")</f>
        <v>1</v>
      </c>
      <c r="H129" s="178">
        <f>IFERROR(F129/$AN$36,"-")</f>
        <v>5.0847457627118647E-2</v>
      </c>
      <c r="I129" s="285">
        <f>AO36</f>
        <v>104</v>
      </c>
      <c r="J129" s="206">
        <v>6</v>
      </c>
      <c r="K129" s="56">
        <f>IFERROR(J129/J132,"-")</f>
        <v>0.75</v>
      </c>
      <c r="L129" s="88">
        <f>IFERROR(J129/$AO$36,"-")</f>
        <v>5.7692307692307696E-2</v>
      </c>
      <c r="M129" s="285">
        <f>AP36</f>
        <v>8984</v>
      </c>
      <c r="N129" s="206">
        <v>58</v>
      </c>
      <c r="O129" s="56">
        <f>IFERROR(N129/N132,"-")</f>
        <v>0.68235294117647061</v>
      </c>
      <c r="P129" s="88">
        <f>IFERROR(N129/$AP$36,"-")</f>
        <v>6.4559216384683883E-3</v>
      </c>
      <c r="Q129" s="285">
        <f>AQ36</f>
        <v>7868</v>
      </c>
      <c r="R129" s="206">
        <v>62</v>
      </c>
      <c r="S129" s="56">
        <f>IFERROR(R129/R132,"-")</f>
        <v>0.72941176470588232</v>
      </c>
      <c r="T129" s="88">
        <f>IFERROR(R129/$AQ$36,"-")</f>
        <v>7.8800203355363502E-3</v>
      </c>
      <c r="U129" s="285">
        <f>AR36</f>
        <v>5503</v>
      </c>
      <c r="V129" s="206">
        <v>36</v>
      </c>
      <c r="W129" s="56">
        <f>IFERROR(V129/V132,"-")</f>
        <v>0.70588235294117652</v>
      </c>
      <c r="X129" s="88">
        <f>IFERROR(V129/$AR$36,"-")</f>
        <v>6.5418862438669815E-3</v>
      </c>
      <c r="Y129" s="285">
        <f>AS36</f>
        <v>2768</v>
      </c>
      <c r="Z129" s="206">
        <v>14</v>
      </c>
      <c r="AA129" s="56">
        <f>IFERROR(Z129/Z132,"-")</f>
        <v>0.60869565217391308</v>
      </c>
      <c r="AB129" s="88">
        <f>IFERROR(Z129/$AS$36,"-")</f>
        <v>5.0578034682080926E-3</v>
      </c>
      <c r="AC129" s="285">
        <f>AT36</f>
        <v>1243</v>
      </c>
      <c r="AD129" s="206">
        <v>3</v>
      </c>
      <c r="AE129" s="56">
        <f>IFERROR(AD129/AD132,"-")</f>
        <v>0.6</v>
      </c>
      <c r="AF129" s="88">
        <f>IFERROR(AD129/$AT$36,"-")</f>
        <v>2.4135156878519709E-3</v>
      </c>
      <c r="AG129" s="285">
        <f>AU36</f>
        <v>26529</v>
      </c>
      <c r="AH129" s="92">
        <f t="shared" si="17"/>
        <v>182</v>
      </c>
      <c r="AI129" s="56">
        <f>IFERROR(AH129/AH132,"-")</f>
        <v>0.7</v>
      </c>
      <c r="AJ129" s="88">
        <f>IFERROR(AH129/$AU$36,"-")</f>
        <v>6.8604169022579067E-3</v>
      </c>
    </row>
    <row r="130" spans="2:36" ht="13.5" customHeight="1">
      <c r="B130" s="280"/>
      <c r="C130" s="305"/>
      <c r="D130" s="129" t="s">
        <v>102</v>
      </c>
      <c r="E130" s="286"/>
      <c r="F130" s="207">
        <v>3</v>
      </c>
      <c r="G130" s="58">
        <f>IFERROR(F130/F132,"-")</f>
        <v>1</v>
      </c>
      <c r="H130" s="116">
        <f t="shared" ref="H130:H132" si="33">IFERROR(F130/$AN$36,"-")</f>
        <v>5.0847457627118647E-2</v>
      </c>
      <c r="I130" s="286"/>
      <c r="J130" s="207">
        <v>4</v>
      </c>
      <c r="K130" s="58">
        <f>IFERROR(J130/J132,"-")</f>
        <v>0.5</v>
      </c>
      <c r="L130" s="82">
        <f>IFERROR(J130/$AO$36,"-")</f>
        <v>3.8461538461538464E-2</v>
      </c>
      <c r="M130" s="286"/>
      <c r="N130" s="207">
        <v>44</v>
      </c>
      <c r="O130" s="58">
        <f>IFERROR(N130/N132,"-")</f>
        <v>0.51764705882352946</v>
      </c>
      <c r="P130" s="82">
        <f>IFERROR(N130/$AP$36,"-")</f>
        <v>4.8975957257346393E-3</v>
      </c>
      <c r="Q130" s="286"/>
      <c r="R130" s="207">
        <v>52</v>
      </c>
      <c r="S130" s="58">
        <f>IFERROR(R130/R132,"-")</f>
        <v>0.61176470588235299</v>
      </c>
      <c r="T130" s="82">
        <f>IFERROR(R130/$AQ$36,"-")</f>
        <v>6.6090493136756485E-3</v>
      </c>
      <c r="U130" s="286"/>
      <c r="V130" s="207">
        <v>32</v>
      </c>
      <c r="W130" s="58">
        <f>IFERROR(V130/V132,"-")</f>
        <v>0.62745098039215685</v>
      </c>
      <c r="X130" s="82">
        <f>IFERROR(V130/$AR$36,"-")</f>
        <v>5.8150099945484283E-3</v>
      </c>
      <c r="Y130" s="286"/>
      <c r="Z130" s="207">
        <v>13</v>
      </c>
      <c r="AA130" s="58">
        <f>IFERROR(Z130/Z132,"-")</f>
        <v>0.56521739130434778</v>
      </c>
      <c r="AB130" s="82">
        <f>IFERROR(Z130/$AS$36,"-")</f>
        <v>4.6965317919075147E-3</v>
      </c>
      <c r="AC130" s="286"/>
      <c r="AD130" s="207">
        <v>3</v>
      </c>
      <c r="AE130" s="58">
        <f>IFERROR(AD130/AD132,"-")</f>
        <v>0.6</v>
      </c>
      <c r="AF130" s="82">
        <f>IFERROR(AD130/$AT$36,"-")</f>
        <v>2.4135156878519709E-3</v>
      </c>
      <c r="AG130" s="286"/>
      <c r="AH130" s="93">
        <f t="shared" si="17"/>
        <v>151</v>
      </c>
      <c r="AI130" s="58">
        <f>IFERROR(AH130/AH132,"-")</f>
        <v>0.58076923076923082</v>
      </c>
      <c r="AJ130" s="82">
        <f>IFERROR(AH130/$AU$36,"-")</f>
        <v>5.6918843529722195E-3</v>
      </c>
    </row>
    <row r="131" spans="2:36" ht="13.5" customHeight="1">
      <c r="B131" s="280"/>
      <c r="C131" s="305"/>
      <c r="D131" s="132" t="s">
        <v>103</v>
      </c>
      <c r="E131" s="287"/>
      <c r="F131" s="211">
        <v>3</v>
      </c>
      <c r="G131" s="66">
        <f>IFERROR(F131/F132,"-")</f>
        <v>1</v>
      </c>
      <c r="H131" s="175">
        <f t="shared" si="33"/>
        <v>5.0847457627118647E-2</v>
      </c>
      <c r="I131" s="287"/>
      <c r="J131" s="211">
        <v>6</v>
      </c>
      <c r="K131" s="66">
        <f>IFERROR(J131/J132,"-")</f>
        <v>0.75</v>
      </c>
      <c r="L131" s="89">
        <f>IFERROR(J131/$AO$36,"-")</f>
        <v>5.7692307692307696E-2</v>
      </c>
      <c r="M131" s="287"/>
      <c r="N131" s="211">
        <v>84</v>
      </c>
      <c r="O131" s="66">
        <f>IFERROR(N131/N132,"-")</f>
        <v>0.9882352941176471</v>
      </c>
      <c r="P131" s="89">
        <f>IFERROR(N131/$AP$36,"-")</f>
        <v>9.3499554764024939E-3</v>
      </c>
      <c r="Q131" s="287"/>
      <c r="R131" s="211">
        <v>83</v>
      </c>
      <c r="S131" s="66">
        <f>IFERROR(R131/R132,"-")</f>
        <v>0.97647058823529409</v>
      </c>
      <c r="T131" s="89">
        <f>IFERROR(R131/$AQ$36,"-")</f>
        <v>1.0549059481443824E-2</v>
      </c>
      <c r="U131" s="287"/>
      <c r="V131" s="211">
        <v>50</v>
      </c>
      <c r="W131" s="66">
        <f>IFERROR(V131/V132,"-")</f>
        <v>0.98039215686274506</v>
      </c>
      <c r="X131" s="89">
        <f>IFERROR(V131/$AR$36,"-")</f>
        <v>9.0859531164819186E-3</v>
      </c>
      <c r="Y131" s="287"/>
      <c r="Z131" s="211">
        <v>22</v>
      </c>
      <c r="AA131" s="66">
        <f>IFERROR(Z131/Z132,"-")</f>
        <v>0.95652173913043481</v>
      </c>
      <c r="AB131" s="89">
        <f>IFERROR(Z131/$AS$36,"-")</f>
        <v>7.9479768786127163E-3</v>
      </c>
      <c r="AC131" s="287"/>
      <c r="AD131" s="211">
        <v>4</v>
      </c>
      <c r="AE131" s="66">
        <f>IFERROR(AD131/AD132,"-")</f>
        <v>0.8</v>
      </c>
      <c r="AF131" s="89">
        <f>IFERROR(AD131/$AT$36,"-")</f>
        <v>3.2180209171359612E-3</v>
      </c>
      <c r="AG131" s="287"/>
      <c r="AH131" s="95">
        <f t="shared" si="17"/>
        <v>252</v>
      </c>
      <c r="AI131" s="66">
        <f>IFERROR(AH131/AH132,"-")</f>
        <v>0.96923076923076923</v>
      </c>
      <c r="AJ131" s="89">
        <f>IFERROR(AH131/$AU$36,"-")</f>
        <v>9.4990387877417169E-3</v>
      </c>
    </row>
    <row r="132" spans="2:36" ht="13.5" customHeight="1">
      <c r="B132" s="281"/>
      <c r="C132" s="306"/>
      <c r="D132" s="190" t="s">
        <v>139</v>
      </c>
      <c r="E132" s="63" t="s">
        <v>93</v>
      </c>
      <c r="F132" s="217">
        <v>3</v>
      </c>
      <c r="G132" s="67" t="s">
        <v>143</v>
      </c>
      <c r="H132" s="177">
        <f t="shared" si="33"/>
        <v>5.0847457627118647E-2</v>
      </c>
      <c r="I132" s="63" t="s">
        <v>93</v>
      </c>
      <c r="J132" s="217">
        <v>8</v>
      </c>
      <c r="K132" s="67" t="s">
        <v>143</v>
      </c>
      <c r="L132" s="85">
        <f>IFERROR(J132/$AO$36,"-")</f>
        <v>7.6923076923076927E-2</v>
      </c>
      <c r="M132" s="63" t="s">
        <v>93</v>
      </c>
      <c r="N132" s="217">
        <v>85</v>
      </c>
      <c r="O132" s="67" t="s">
        <v>143</v>
      </c>
      <c r="P132" s="85">
        <f>IFERROR(N132/$AP$36,"-")</f>
        <v>9.4612644701691905E-3</v>
      </c>
      <c r="Q132" s="63" t="s">
        <v>93</v>
      </c>
      <c r="R132" s="217">
        <v>85</v>
      </c>
      <c r="S132" s="67" t="s">
        <v>143</v>
      </c>
      <c r="T132" s="85">
        <f>IFERROR(R132/$AQ$36,"-")</f>
        <v>1.0803253685815964E-2</v>
      </c>
      <c r="U132" s="63" t="s">
        <v>93</v>
      </c>
      <c r="V132" s="217">
        <v>51</v>
      </c>
      <c r="W132" s="67" t="s">
        <v>143</v>
      </c>
      <c r="X132" s="85">
        <f>IFERROR(V132/$AR$36,"-")</f>
        <v>9.2676721788115569E-3</v>
      </c>
      <c r="Y132" s="63" t="s">
        <v>93</v>
      </c>
      <c r="Z132" s="217">
        <v>23</v>
      </c>
      <c r="AA132" s="67" t="s">
        <v>143</v>
      </c>
      <c r="AB132" s="85">
        <f>IFERROR(Z132/$AS$36,"-")</f>
        <v>8.3092485549132941E-3</v>
      </c>
      <c r="AC132" s="63" t="s">
        <v>93</v>
      </c>
      <c r="AD132" s="217">
        <v>5</v>
      </c>
      <c r="AE132" s="67" t="s">
        <v>143</v>
      </c>
      <c r="AF132" s="85">
        <f>IFERROR(AD132/$AT$36,"-")</f>
        <v>4.0225261464199519E-3</v>
      </c>
      <c r="AG132" s="63" t="s">
        <v>93</v>
      </c>
      <c r="AH132" s="197">
        <f t="shared" si="17"/>
        <v>260</v>
      </c>
      <c r="AI132" s="67" t="s">
        <v>143</v>
      </c>
      <c r="AJ132" s="85">
        <f>IFERROR(AH132/$AU$36,"-")</f>
        <v>9.8005955746541529E-3</v>
      </c>
    </row>
    <row r="133" spans="2:36" ht="13.5" customHeight="1">
      <c r="B133" s="279">
        <v>33</v>
      </c>
      <c r="C133" s="304" t="s">
        <v>36</v>
      </c>
      <c r="D133" s="128" t="s">
        <v>101</v>
      </c>
      <c r="E133" s="285">
        <f>AN37</f>
        <v>8</v>
      </c>
      <c r="F133" s="206">
        <v>0</v>
      </c>
      <c r="G133" s="56" t="str">
        <f>IFERROR(F133/F136,"-")</f>
        <v>-</v>
      </c>
      <c r="H133" s="88">
        <f>IFERROR(F133/$AN$37,"-")</f>
        <v>0</v>
      </c>
      <c r="I133" s="285">
        <f>AO37</f>
        <v>30</v>
      </c>
      <c r="J133" s="206">
        <v>3</v>
      </c>
      <c r="K133" s="56">
        <f>IFERROR(J133/J136,"-")</f>
        <v>0.75</v>
      </c>
      <c r="L133" s="88">
        <f>IFERROR(J133/$AO$37,"-")</f>
        <v>0.1</v>
      </c>
      <c r="M133" s="285">
        <f>AP37</f>
        <v>3015</v>
      </c>
      <c r="N133" s="206">
        <v>16</v>
      </c>
      <c r="O133" s="56">
        <f>IFERROR(N133/N136,"-")</f>
        <v>0.76190476190476186</v>
      </c>
      <c r="P133" s="88">
        <f>IFERROR(N133/$AP$37,"-")</f>
        <v>5.3067993366500829E-3</v>
      </c>
      <c r="Q133" s="285">
        <f>AQ37</f>
        <v>2399</v>
      </c>
      <c r="R133" s="206">
        <v>14</v>
      </c>
      <c r="S133" s="56">
        <f>IFERROR(R133/R136,"-")</f>
        <v>0.7</v>
      </c>
      <c r="T133" s="88">
        <f>IFERROR(R133/$AQ$37,"-")</f>
        <v>5.8357649020425173E-3</v>
      </c>
      <c r="U133" s="285">
        <f>AR37</f>
        <v>1406</v>
      </c>
      <c r="V133" s="206">
        <v>13</v>
      </c>
      <c r="W133" s="56">
        <f>IFERROR(V133/V136,"-")</f>
        <v>0.8666666666666667</v>
      </c>
      <c r="X133" s="88">
        <f>IFERROR(V133/$AR$37,"-")</f>
        <v>9.2460881934566148E-3</v>
      </c>
      <c r="Y133" s="285">
        <f>AS37</f>
        <v>703</v>
      </c>
      <c r="Z133" s="206">
        <v>6</v>
      </c>
      <c r="AA133" s="56">
        <f>IFERROR(Z133/Z136,"-")</f>
        <v>0.8571428571428571</v>
      </c>
      <c r="AB133" s="88">
        <f>IFERROR(Z133/$AS$37,"-")</f>
        <v>8.5348506401137988E-3</v>
      </c>
      <c r="AC133" s="285">
        <f>AT37</f>
        <v>323</v>
      </c>
      <c r="AD133" s="206">
        <v>0</v>
      </c>
      <c r="AE133" s="56" t="str">
        <f>IFERROR(AD133/AD136,"-")</f>
        <v>-</v>
      </c>
      <c r="AF133" s="88">
        <f>IFERROR(AD133/$AT$37,"-")</f>
        <v>0</v>
      </c>
      <c r="AG133" s="285">
        <f>AU37</f>
        <v>7884</v>
      </c>
      <c r="AH133" s="92">
        <f t="shared" ref="AH133:AH196" si="34">SUM(F133,J133,N133,R133,V133,Z133,AD133)</f>
        <v>52</v>
      </c>
      <c r="AI133" s="56">
        <f>IFERROR(AH133/AH136,"-")</f>
        <v>0.77611940298507465</v>
      </c>
      <c r="AJ133" s="88">
        <f>IFERROR(AH133/$AU$37,"-")</f>
        <v>6.5956367326230336E-3</v>
      </c>
    </row>
    <row r="134" spans="2:36" ht="13.5" customHeight="1">
      <c r="B134" s="280"/>
      <c r="C134" s="305"/>
      <c r="D134" s="129" t="s">
        <v>102</v>
      </c>
      <c r="E134" s="286"/>
      <c r="F134" s="207">
        <v>0</v>
      </c>
      <c r="G134" s="58" t="str">
        <f>IFERROR(F134/F136,"-")</f>
        <v>-</v>
      </c>
      <c r="H134" s="179">
        <f t="shared" ref="H134:H136" si="35">IFERROR(F134/$AN$37,"-")</f>
        <v>0</v>
      </c>
      <c r="I134" s="286"/>
      <c r="J134" s="207">
        <v>3</v>
      </c>
      <c r="K134" s="58">
        <f>IFERROR(J134/J136,"-")</f>
        <v>0.75</v>
      </c>
      <c r="L134" s="82">
        <f>IFERROR(J134/$AO$37,"-")</f>
        <v>0.1</v>
      </c>
      <c r="M134" s="286"/>
      <c r="N134" s="207">
        <v>12</v>
      </c>
      <c r="O134" s="58">
        <f>IFERROR(N134/N136,"-")</f>
        <v>0.5714285714285714</v>
      </c>
      <c r="P134" s="82">
        <f>IFERROR(N134/$AP$37,"-")</f>
        <v>3.9800995024875619E-3</v>
      </c>
      <c r="Q134" s="286"/>
      <c r="R134" s="207">
        <v>11</v>
      </c>
      <c r="S134" s="58">
        <f>IFERROR(R134/R136,"-")</f>
        <v>0.55000000000000004</v>
      </c>
      <c r="T134" s="82">
        <f>IFERROR(R134/$AQ$37,"-")</f>
        <v>4.5852438516048354E-3</v>
      </c>
      <c r="U134" s="286"/>
      <c r="V134" s="207">
        <v>11</v>
      </c>
      <c r="W134" s="58">
        <f>IFERROR(V134/V136,"-")</f>
        <v>0.73333333333333328</v>
      </c>
      <c r="X134" s="82">
        <f>IFERROR(V134/$AR$37,"-")</f>
        <v>7.8236130867709811E-3</v>
      </c>
      <c r="Y134" s="286"/>
      <c r="Z134" s="207">
        <v>6</v>
      </c>
      <c r="AA134" s="58">
        <f>IFERROR(Z134/Z136,"-")</f>
        <v>0.8571428571428571</v>
      </c>
      <c r="AB134" s="82">
        <f>IFERROR(Z134/$AS$37,"-")</f>
        <v>8.5348506401137988E-3</v>
      </c>
      <c r="AC134" s="286"/>
      <c r="AD134" s="207">
        <v>0</v>
      </c>
      <c r="AE134" s="58" t="str">
        <f>IFERROR(AD134/AD136,"-")</f>
        <v>-</v>
      </c>
      <c r="AF134" s="82">
        <f>IFERROR(AD134/$AT$37,"-")</f>
        <v>0</v>
      </c>
      <c r="AG134" s="286"/>
      <c r="AH134" s="93">
        <f t="shared" si="34"/>
        <v>43</v>
      </c>
      <c r="AI134" s="58">
        <f>IFERROR(AH134/AH136,"-")</f>
        <v>0.64179104477611937</v>
      </c>
      <c r="AJ134" s="82">
        <f>IFERROR(AH134/$AU$37,"-")</f>
        <v>5.4540842212075086E-3</v>
      </c>
    </row>
    <row r="135" spans="2:36" ht="13.5" customHeight="1">
      <c r="B135" s="280"/>
      <c r="C135" s="305"/>
      <c r="D135" s="132" t="s">
        <v>103</v>
      </c>
      <c r="E135" s="287"/>
      <c r="F135" s="211">
        <v>0</v>
      </c>
      <c r="G135" s="66" t="str">
        <f>IFERROR(F135/F136,"-")</f>
        <v>-</v>
      </c>
      <c r="H135" s="175">
        <f t="shared" si="35"/>
        <v>0</v>
      </c>
      <c r="I135" s="287"/>
      <c r="J135" s="211">
        <v>4</v>
      </c>
      <c r="K135" s="66">
        <f>IFERROR(J135/J136,"-")</f>
        <v>1</v>
      </c>
      <c r="L135" s="89">
        <f>IFERROR(J135/$AO$37,"-")</f>
        <v>0.13333333333333333</v>
      </c>
      <c r="M135" s="287"/>
      <c r="N135" s="211">
        <v>20</v>
      </c>
      <c r="O135" s="66">
        <f>IFERROR(N135/N136,"-")</f>
        <v>0.95238095238095233</v>
      </c>
      <c r="P135" s="89">
        <f>IFERROR(N135/$AP$37,"-")</f>
        <v>6.6334991708126038E-3</v>
      </c>
      <c r="Q135" s="287"/>
      <c r="R135" s="211">
        <v>19</v>
      </c>
      <c r="S135" s="66">
        <f>IFERROR(R135/R136,"-")</f>
        <v>0.95</v>
      </c>
      <c r="T135" s="89">
        <f>IFERROR(R135/$AQ$37,"-")</f>
        <v>7.919966652771988E-3</v>
      </c>
      <c r="U135" s="287"/>
      <c r="V135" s="211">
        <v>15</v>
      </c>
      <c r="W135" s="66">
        <f>IFERROR(V135/V136,"-")</f>
        <v>1</v>
      </c>
      <c r="X135" s="89">
        <f>IFERROR(V135/$AR$37,"-")</f>
        <v>1.0668563300142247E-2</v>
      </c>
      <c r="Y135" s="287"/>
      <c r="Z135" s="211">
        <v>7</v>
      </c>
      <c r="AA135" s="66">
        <f>IFERROR(Z135/Z136,"-")</f>
        <v>1</v>
      </c>
      <c r="AB135" s="89">
        <f>IFERROR(Z135/$AS$37,"-")</f>
        <v>9.9573257467994308E-3</v>
      </c>
      <c r="AC135" s="287"/>
      <c r="AD135" s="211">
        <v>0</v>
      </c>
      <c r="AE135" s="66" t="str">
        <f>IFERROR(AD135/AD136,"-")</f>
        <v>-</v>
      </c>
      <c r="AF135" s="89">
        <f>IFERROR(AD135/$AT$37,"-")</f>
        <v>0</v>
      </c>
      <c r="AG135" s="287"/>
      <c r="AH135" s="95">
        <f t="shared" si="34"/>
        <v>65</v>
      </c>
      <c r="AI135" s="66">
        <f>IFERROR(AH135/AH136,"-")</f>
        <v>0.97014925373134331</v>
      </c>
      <c r="AJ135" s="89">
        <f>IFERROR(AH135/$AU$37,"-")</f>
        <v>8.244545915778792E-3</v>
      </c>
    </row>
    <row r="136" spans="2:36" ht="13.5" customHeight="1">
      <c r="B136" s="281"/>
      <c r="C136" s="306"/>
      <c r="D136" s="190" t="s">
        <v>139</v>
      </c>
      <c r="E136" s="63" t="s">
        <v>93</v>
      </c>
      <c r="F136" s="217">
        <v>0</v>
      </c>
      <c r="G136" s="67" t="s">
        <v>143</v>
      </c>
      <c r="H136" s="88">
        <f t="shared" si="35"/>
        <v>0</v>
      </c>
      <c r="I136" s="63" t="s">
        <v>93</v>
      </c>
      <c r="J136" s="217">
        <v>4</v>
      </c>
      <c r="K136" s="67" t="s">
        <v>143</v>
      </c>
      <c r="L136" s="85">
        <f>IFERROR(J136/$AO$37,"-")</f>
        <v>0.13333333333333333</v>
      </c>
      <c r="M136" s="63" t="s">
        <v>93</v>
      </c>
      <c r="N136" s="217">
        <v>21</v>
      </c>
      <c r="O136" s="67" t="s">
        <v>143</v>
      </c>
      <c r="P136" s="85">
        <f>IFERROR(N136/$AP$37,"-")</f>
        <v>6.965174129353234E-3</v>
      </c>
      <c r="Q136" s="63" t="s">
        <v>93</v>
      </c>
      <c r="R136" s="217">
        <v>20</v>
      </c>
      <c r="S136" s="67" t="s">
        <v>143</v>
      </c>
      <c r="T136" s="85">
        <f>IFERROR(R136/$AQ$37,"-")</f>
        <v>8.3368070029178828E-3</v>
      </c>
      <c r="U136" s="63" t="s">
        <v>93</v>
      </c>
      <c r="V136" s="217">
        <v>15</v>
      </c>
      <c r="W136" s="67" t="s">
        <v>143</v>
      </c>
      <c r="X136" s="85">
        <f>IFERROR(V136/$AR$37,"-")</f>
        <v>1.0668563300142247E-2</v>
      </c>
      <c r="Y136" s="63" t="s">
        <v>93</v>
      </c>
      <c r="Z136" s="217">
        <v>7</v>
      </c>
      <c r="AA136" s="67" t="s">
        <v>143</v>
      </c>
      <c r="AB136" s="85">
        <f>IFERROR(Z136/$AS$37,"-")</f>
        <v>9.9573257467994308E-3</v>
      </c>
      <c r="AC136" s="63" t="s">
        <v>93</v>
      </c>
      <c r="AD136" s="217">
        <v>0</v>
      </c>
      <c r="AE136" s="67" t="s">
        <v>143</v>
      </c>
      <c r="AF136" s="85">
        <f>IFERROR(AD136/$AT$37,"-")</f>
        <v>0</v>
      </c>
      <c r="AG136" s="63" t="s">
        <v>93</v>
      </c>
      <c r="AH136" s="197">
        <f t="shared" si="34"/>
        <v>67</v>
      </c>
      <c r="AI136" s="67" t="s">
        <v>143</v>
      </c>
      <c r="AJ136" s="85">
        <f>IFERROR(AH136/$AU$37,"-")</f>
        <v>8.4982242516489087E-3</v>
      </c>
    </row>
    <row r="137" spans="2:36" ht="13.5" customHeight="1">
      <c r="B137" s="279">
        <v>34</v>
      </c>
      <c r="C137" s="304" t="s">
        <v>37</v>
      </c>
      <c r="D137" s="128" t="s">
        <v>101</v>
      </c>
      <c r="E137" s="285">
        <f>AN38</f>
        <v>96</v>
      </c>
      <c r="F137" s="206">
        <v>4</v>
      </c>
      <c r="G137" s="56">
        <f>IFERROR(F137/F140,"-")</f>
        <v>0.5714285714285714</v>
      </c>
      <c r="H137" s="178">
        <f>IFERROR(F137/$AN$38,"-")</f>
        <v>4.1666666666666664E-2</v>
      </c>
      <c r="I137" s="285">
        <f>AO38</f>
        <v>175</v>
      </c>
      <c r="J137" s="206">
        <v>6</v>
      </c>
      <c r="K137" s="56">
        <f>IFERROR(J137/J140,"-")</f>
        <v>0.54545454545454541</v>
      </c>
      <c r="L137" s="88">
        <f>IFERROR(J137/$AO$38,"-")</f>
        <v>3.4285714285714287E-2</v>
      </c>
      <c r="M137" s="285">
        <f>AP38</f>
        <v>11996</v>
      </c>
      <c r="N137" s="206">
        <v>52</v>
      </c>
      <c r="O137" s="56">
        <f>IFERROR(N137/N140,"-")</f>
        <v>0.66666666666666663</v>
      </c>
      <c r="P137" s="88">
        <f>IFERROR(N137/$AP$38,"-")</f>
        <v>4.3347782594198069E-3</v>
      </c>
      <c r="Q137" s="285">
        <f>AQ38</f>
        <v>9889</v>
      </c>
      <c r="R137" s="206">
        <v>56</v>
      </c>
      <c r="S137" s="56">
        <f>IFERROR(R137/R140,"-")</f>
        <v>0.72727272727272729</v>
      </c>
      <c r="T137" s="88">
        <f>IFERROR(R137/$AQ$38,"-")</f>
        <v>5.6628577206997675E-3</v>
      </c>
      <c r="U137" s="285">
        <f>AR38</f>
        <v>6516</v>
      </c>
      <c r="V137" s="206">
        <v>19</v>
      </c>
      <c r="W137" s="56">
        <f>IFERROR(V137/V140,"-")</f>
        <v>0.51351351351351349</v>
      </c>
      <c r="X137" s="88">
        <f>IFERROR(V137/$AR$38,"-")</f>
        <v>2.9158993247391037E-3</v>
      </c>
      <c r="Y137" s="285">
        <f>AS38</f>
        <v>3356</v>
      </c>
      <c r="Z137" s="206">
        <v>7</v>
      </c>
      <c r="AA137" s="56">
        <f>IFERROR(Z137/Z140,"-")</f>
        <v>0.46666666666666667</v>
      </c>
      <c r="AB137" s="88">
        <f>IFERROR(Z137/$AS$38,"-")</f>
        <v>2.0858164481525627E-3</v>
      </c>
      <c r="AC137" s="285">
        <f>AT38</f>
        <v>1404</v>
      </c>
      <c r="AD137" s="206">
        <v>0</v>
      </c>
      <c r="AE137" s="56">
        <f>IFERROR(AD137/AD140,"-")</f>
        <v>0</v>
      </c>
      <c r="AF137" s="88">
        <f>IFERROR(AD137/$AT$38,"-")</f>
        <v>0</v>
      </c>
      <c r="AG137" s="285">
        <f>AU38</f>
        <v>33432</v>
      </c>
      <c r="AH137" s="92">
        <f t="shared" si="34"/>
        <v>144</v>
      </c>
      <c r="AI137" s="56">
        <f>IFERROR(AH137/AH140,"-")</f>
        <v>0.63716814159292035</v>
      </c>
      <c r="AJ137" s="88">
        <f>IFERROR(AH137/$AU$38,"-")</f>
        <v>4.3072505384063172E-3</v>
      </c>
    </row>
    <row r="138" spans="2:36" ht="13.5" customHeight="1">
      <c r="B138" s="280"/>
      <c r="C138" s="305"/>
      <c r="D138" s="129" t="s">
        <v>102</v>
      </c>
      <c r="E138" s="286"/>
      <c r="F138" s="207">
        <v>4</v>
      </c>
      <c r="G138" s="58">
        <f>IFERROR(F138/F140,"-")</f>
        <v>0.5714285714285714</v>
      </c>
      <c r="H138" s="116">
        <f t="shared" ref="H138:H140" si="36">IFERROR(F138/$AN$38,"-")</f>
        <v>4.1666666666666664E-2</v>
      </c>
      <c r="I138" s="286"/>
      <c r="J138" s="207">
        <v>8</v>
      </c>
      <c r="K138" s="58">
        <f>IFERROR(J138/J140,"-")</f>
        <v>0.72727272727272729</v>
      </c>
      <c r="L138" s="82">
        <f>IFERROR(J138/$AO$38,"-")</f>
        <v>4.5714285714285714E-2</v>
      </c>
      <c r="M138" s="286"/>
      <c r="N138" s="207">
        <v>43</v>
      </c>
      <c r="O138" s="58">
        <f>IFERROR(N138/N140,"-")</f>
        <v>0.55128205128205132</v>
      </c>
      <c r="P138" s="82">
        <f>IFERROR(N138/$AP$38,"-")</f>
        <v>3.5845281760586863E-3</v>
      </c>
      <c r="Q138" s="286"/>
      <c r="R138" s="207">
        <v>43</v>
      </c>
      <c r="S138" s="58">
        <f>IFERROR(R138/R140,"-")</f>
        <v>0.55844155844155841</v>
      </c>
      <c r="T138" s="82">
        <f>IFERROR(R138/$AQ$38,"-")</f>
        <v>4.3482657498230357E-3</v>
      </c>
      <c r="U138" s="286"/>
      <c r="V138" s="207">
        <v>12</v>
      </c>
      <c r="W138" s="58">
        <f>IFERROR(V138/V140,"-")</f>
        <v>0.32432432432432434</v>
      </c>
      <c r="X138" s="82">
        <f>IFERROR(V138/$AR$38,"-")</f>
        <v>1.841620626151013E-3</v>
      </c>
      <c r="Y138" s="286"/>
      <c r="Z138" s="207">
        <v>6</v>
      </c>
      <c r="AA138" s="58">
        <f>IFERROR(Z138/Z140,"-")</f>
        <v>0.4</v>
      </c>
      <c r="AB138" s="82">
        <f>IFERROR(Z138/$AS$38,"-")</f>
        <v>1.7878426698450535E-3</v>
      </c>
      <c r="AC138" s="286"/>
      <c r="AD138" s="207">
        <v>0</v>
      </c>
      <c r="AE138" s="58">
        <f>IFERROR(AD138/AD140,"-")</f>
        <v>0</v>
      </c>
      <c r="AF138" s="82">
        <f>IFERROR(AD138/$AT$38,"-")</f>
        <v>0</v>
      </c>
      <c r="AG138" s="286"/>
      <c r="AH138" s="93">
        <f t="shared" si="34"/>
        <v>116</v>
      </c>
      <c r="AI138" s="58">
        <f>IFERROR(AH138/AH140,"-")</f>
        <v>0.51327433628318586</v>
      </c>
      <c r="AJ138" s="82">
        <f>IFERROR(AH138/$AU$38,"-")</f>
        <v>3.4697296003828666E-3</v>
      </c>
    </row>
    <row r="139" spans="2:36" ht="13.5" customHeight="1">
      <c r="B139" s="280"/>
      <c r="C139" s="305"/>
      <c r="D139" s="132" t="s">
        <v>103</v>
      </c>
      <c r="E139" s="287"/>
      <c r="F139" s="211">
        <v>6</v>
      </c>
      <c r="G139" s="66">
        <f>IFERROR(F139/F140,"-")</f>
        <v>0.8571428571428571</v>
      </c>
      <c r="H139" s="118">
        <f t="shared" si="36"/>
        <v>6.25E-2</v>
      </c>
      <c r="I139" s="287"/>
      <c r="J139" s="211">
        <v>10</v>
      </c>
      <c r="K139" s="66">
        <f>IFERROR(J139/J140,"-")</f>
        <v>0.90909090909090906</v>
      </c>
      <c r="L139" s="89">
        <f>IFERROR(J139/$AO$38,"-")</f>
        <v>5.7142857142857141E-2</v>
      </c>
      <c r="M139" s="287"/>
      <c r="N139" s="211">
        <v>76</v>
      </c>
      <c r="O139" s="66">
        <f>IFERROR(N139/N140,"-")</f>
        <v>0.97435897435897434</v>
      </c>
      <c r="P139" s="89">
        <f>IFERROR(N139/$AP$38,"-")</f>
        <v>6.3354451483827942E-3</v>
      </c>
      <c r="Q139" s="287"/>
      <c r="R139" s="211">
        <v>76</v>
      </c>
      <c r="S139" s="66">
        <f>IFERROR(R139/R140,"-")</f>
        <v>0.98701298701298701</v>
      </c>
      <c r="T139" s="89">
        <f>IFERROR(R139/$AQ$38,"-")</f>
        <v>7.6853069066639699E-3</v>
      </c>
      <c r="U139" s="287"/>
      <c r="V139" s="211">
        <v>35</v>
      </c>
      <c r="W139" s="66">
        <f>IFERROR(V139/V140,"-")</f>
        <v>0.94594594594594594</v>
      </c>
      <c r="X139" s="89">
        <f>IFERROR(V139/$AR$38,"-")</f>
        <v>5.3713934929404544E-3</v>
      </c>
      <c r="Y139" s="287"/>
      <c r="Z139" s="211">
        <v>15</v>
      </c>
      <c r="AA139" s="66">
        <f>IFERROR(Z139/Z140,"-")</f>
        <v>1</v>
      </c>
      <c r="AB139" s="89">
        <f>IFERROR(Z139/$AS$38,"-")</f>
        <v>4.4696066746126341E-3</v>
      </c>
      <c r="AC139" s="287"/>
      <c r="AD139" s="211">
        <v>1</v>
      </c>
      <c r="AE139" s="66">
        <f>IFERROR(AD139/AD140,"-")</f>
        <v>1</v>
      </c>
      <c r="AF139" s="89">
        <f>IFERROR(AD139/$AT$38,"-")</f>
        <v>7.1225071225071229E-4</v>
      </c>
      <c r="AG139" s="287"/>
      <c r="AH139" s="95">
        <f t="shared" si="34"/>
        <v>219</v>
      </c>
      <c r="AI139" s="66">
        <f>IFERROR(AH139/AH140,"-")</f>
        <v>0.96902654867256632</v>
      </c>
      <c r="AJ139" s="89">
        <f>IFERROR(AH139/$AU$38,"-")</f>
        <v>6.5506101938262746E-3</v>
      </c>
    </row>
    <row r="140" spans="2:36" ht="13.5" customHeight="1">
      <c r="B140" s="281"/>
      <c r="C140" s="306"/>
      <c r="D140" s="190" t="s">
        <v>139</v>
      </c>
      <c r="E140" s="63" t="s">
        <v>93</v>
      </c>
      <c r="F140" s="217">
        <v>7</v>
      </c>
      <c r="G140" s="67" t="s">
        <v>143</v>
      </c>
      <c r="H140" s="88">
        <f t="shared" si="36"/>
        <v>7.2916666666666671E-2</v>
      </c>
      <c r="I140" s="63" t="s">
        <v>93</v>
      </c>
      <c r="J140" s="217">
        <v>11</v>
      </c>
      <c r="K140" s="67" t="s">
        <v>143</v>
      </c>
      <c r="L140" s="85">
        <f>IFERROR(J140/$AO$38,"-")</f>
        <v>6.2857142857142861E-2</v>
      </c>
      <c r="M140" s="63" t="s">
        <v>93</v>
      </c>
      <c r="N140" s="217">
        <v>78</v>
      </c>
      <c r="O140" s="67" t="s">
        <v>143</v>
      </c>
      <c r="P140" s="85">
        <f>IFERROR(N140/$AP$38,"-")</f>
        <v>6.5021673891297099E-3</v>
      </c>
      <c r="Q140" s="63" t="s">
        <v>93</v>
      </c>
      <c r="R140" s="217">
        <v>77</v>
      </c>
      <c r="S140" s="67" t="s">
        <v>143</v>
      </c>
      <c r="T140" s="85">
        <f>IFERROR(R140/$AQ$38,"-")</f>
        <v>7.7864293659621799E-3</v>
      </c>
      <c r="U140" s="63" t="s">
        <v>93</v>
      </c>
      <c r="V140" s="217">
        <v>37</v>
      </c>
      <c r="W140" s="67" t="s">
        <v>143</v>
      </c>
      <c r="X140" s="85">
        <f>IFERROR(V140/$AR$38,"-")</f>
        <v>5.6783302639656233E-3</v>
      </c>
      <c r="Y140" s="63" t="s">
        <v>93</v>
      </c>
      <c r="Z140" s="217">
        <v>15</v>
      </c>
      <c r="AA140" s="67" t="s">
        <v>143</v>
      </c>
      <c r="AB140" s="85">
        <f>IFERROR(Z140/$AS$38,"-")</f>
        <v>4.4696066746126341E-3</v>
      </c>
      <c r="AC140" s="63" t="s">
        <v>93</v>
      </c>
      <c r="AD140" s="217">
        <v>1</v>
      </c>
      <c r="AE140" s="67" t="s">
        <v>143</v>
      </c>
      <c r="AF140" s="85">
        <f>IFERROR(AD140/$AT$38,"-")</f>
        <v>7.1225071225071229E-4</v>
      </c>
      <c r="AG140" s="63" t="s">
        <v>93</v>
      </c>
      <c r="AH140" s="197">
        <f t="shared" si="34"/>
        <v>226</v>
      </c>
      <c r="AI140" s="67" t="s">
        <v>143</v>
      </c>
      <c r="AJ140" s="85">
        <f>IFERROR(AH140/$AU$38,"-")</f>
        <v>6.7599904283321367E-3</v>
      </c>
    </row>
    <row r="141" spans="2:36" ht="13.5" customHeight="1">
      <c r="B141" s="279">
        <v>35</v>
      </c>
      <c r="C141" s="304" t="s">
        <v>0</v>
      </c>
      <c r="D141" s="128" t="s">
        <v>101</v>
      </c>
      <c r="E141" s="285">
        <f>AN39</f>
        <v>19</v>
      </c>
      <c r="F141" s="206">
        <v>1</v>
      </c>
      <c r="G141" s="56">
        <f>IFERROR(F141/F144,"-")</f>
        <v>1</v>
      </c>
      <c r="H141" s="178">
        <f>IFERROR(F141/$AN$39,"-")</f>
        <v>5.2631578947368418E-2</v>
      </c>
      <c r="I141" s="285">
        <f>AO39</f>
        <v>49</v>
      </c>
      <c r="J141" s="206">
        <v>4</v>
      </c>
      <c r="K141" s="56">
        <f>IFERROR(J141/J144,"-")</f>
        <v>1</v>
      </c>
      <c r="L141" s="88">
        <f>IFERROR(J141/$AO$39,"-")</f>
        <v>8.1632653061224483E-2</v>
      </c>
      <c r="M141" s="285">
        <f>AP39</f>
        <v>23779</v>
      </c>
      <c r="N141" s="206">
        <v>131</v>
      </c>
      <c r="O141" s="56">
        <f>IFERROR(N141/N144,"-")</f>
        <v>0.72777777777777775</v>
      </c>
      <c r="P141" s="88">
        <f>IFERROR(N141/$AP$39,"-")</f>
        <v>5.5090626182766307E-3</v>
      </c>
      <c r="Q141" s="285">
        <f>AQ39</f>
        <v>19746</v>
      </c>
      <c r="R141" s="206">
        <v>127</v>
      </c>
      <c r="S141" s="56">
        <f>IFERROR(R141/R144,"-")</f>
        <v>0.76047904191616766</v>
      </c>
      <c r="T141" s="88">
        <f>IFERROR(R141/$AQ$39,"-")</f>
        <v>6.4316823660488199E-3</v>
      </c>
      <c r="U141" s="285">
        <f>AR39</f>
        <v>14112</v>
      </c>
      <c r="V141" s="206">
        <v>102</v>
      </c>
      <c r="W141" s="56">
        <f>IFERROR(V141/V144,"-")</f>
        <v>0.77862595419847325</v>
      </c>
      <c r="X141" s="88">
        <f>IFERROR(V141/$AR$39,"-")</f>
        <v>7.2278911564625853E-3</v>
      </c>
      <c r="Y141" s="285">
        <f>AS39</f>
        <v>7537</v>
      </c>
      <c r="Z141" s="206">
        <v>25</v>
      </c>
      <c r="AA141" s="56">
        <f>IFERROR(Z141/Z144,"-")</f>
        <v>0.64102564102564108</v>
      </c>
      <c r="AB141" s="88">
        <f>IFERROR(Z141/$AS$39,"-")</f>
        <v>3.3169696165583121E-3</v>
      </c>
      <c r="AC141" s="285">
        <f>AT39</f>
        <v>3129</v>
      </c>
      <c r="AD141" s="206">
        <v>9</v>
      </c>
      <c r="AE141" s="56">
        <f>IFERROR(AD141/AD144,"-")</f>
        <v>0.9</v>
      </c>
      <c r="AF141" s="88">
        <f>IFERROR(AD141/$AT$39,"-")</f>
        <v>2.8763183125599234E-3</v>
      </c>
      <c r="AG141" s="285">
        <f>AU39</f>
        <v>68371</v>
      </c>
      <c r="AH141" s="92">
        <f t="shared" si="34"/>
        <v>399</v>
      </c>
      <c r="AI141" s="56">
        <f>IFERROR(AH141/AH144,"-")</f>
        <v>0.75</v>
      </c>
      <c r="AJ141" s="88">
        <f>IFERROR(AH141/$AU$39,"-")</f>
        <v>5.8358075792368106E-3</v>
      </c>
    </row>
    <row r="142" spans="2:36" ht="13.5" customHeight="1">
      <c r="B142" s="280"/>
      <c r="C142" s="305"/>
      <c r="D142" s="129" t="s">
        <v>102</v>
      </c>
      <c r="E142" s="286"/>
      <c r="F142" s="207">
        <v>0</v>
      </c>
      <c r="G142" s="58">
        <f>IFERROR(F142/F144,"-")</f>
        <v>0</v>
      </c>
      <c r="H142" s="116">
        <f t="shared" ref="H142:H144" si="37">IFERROR(F142/$AN$39,"-")</f>
        <v>0</v>
      </c>
      <c r="I142" s="286"/>
      <c r="J142" s="207">
        <v>3</v>
      </c>
      <c r="K142" s="58">
        <f>IFERROR(J142/J144,"-")</f>
        <v>0.75</v>
      </c>
      <c r="L142" s="82">
        <f>IFERROR(J142/$AO$39,"-")</f>
        <v>6.1224489795918366E-2</v>
      </c>
      <c r="M142" s="286"/>
      <c r="N142" s="207">
        <v>125</v>
      </c>
      <c r="O142" s="58">
        <f>IFERROR(N142/N144,"-")</f>
        <v>0.69444444444444442</v>
      </c>
      <c r="P142" s="82">
        <f>IFERROR(N142/$AP$39,"-")</f>
        <v>5.2567391395769375E-3</v>
      </c>
      <c r="Q142" s="286"/>
      <c r="R142" s="207">
        <v>123</v>
      </c>
      <c r="S142" s="58">
        <f>IFERROR(R142/R144,"-")</f>
        <v>0.73652694610778446</v>
      </c>
      <c r="T142" s="82">
        <f>IFERROR(R142/$AQ$39,"-")</f>
        <v>6.2291096931024002E-3</v>
      </c>
      <c r="U142" s="286"/>
      <c r="V142" s="207">
        <v>85</v>
      </c>
      <c r="W142" s="58">
        <f>IFERROR(V142/V144,"-")</f>
        <v>0.64885496183206104</v>
      </c>
      <c r="X142" s="82">
        <f>IFERROR(V142/$AR$39,"-")</f>
        <v>6.0232426303854876E-3</v>
      </c>
      <c r="Y142" s="286"/>
      <c r="Z142" s="207">
        <v>18</v>
      </c>
      <c r="AA142" s="58">
        <f>IFERROR(Z142/Z144,"-")</f>
        <v>0.46153846153846156</v>
      </c>
      <c r="AB142" s="82">
        <f>IFERROR(Z142/$AS$39,"-")</f>
        <v>2.3882181239219848E-3</v>
      </c>
      <c r="AC142" s="286"/>
      <c r="AD142" s="207">
        <v>6</v>
      </c>
      <c r="AE142" s="58">
        <f>IFERROR(AD142/AD144,"-")</f>
        <v>0.6</v>
      </c>
      <c r="AF142" s="82">
        <f>IFERROR(AD142/$AT$39,"-")</f>
        <v>1.9175455417066154E-3</v>
      </c>
      <c r="AG142" s="286"/>
      <c r="AH142" s="93">
        <f t="shared" si="34"/>
        <v>360</v>
      </c>
      <c r="AI142" s="58">
        <f>IFERROR(AH142/AH144,"-")</f>
        <v>0.67669172932330823</v>
      </c>
      <c r="AJ142" s="82">
        <f>IFERROR(AH142/$AU$39,"-")</f>
        <v>5.2653902970557689E-3</v>
      </c>
    </row>
    <row r="143" spans="2:36" ht="13.5" customHeight="1">
      <c r="B143" s="280"/>
      <c r="C143" s="305"/>
      <c r="D143" s="132" t="s">
        <v>103</v>
      </c>
      <c r="E143" s="287"/>
      <c r="F143" s="211">
        <v>1</v>
      </c>
      <c r="G143" s="66">
        <f>IFERROR(F143/F144,"-")</f>
        <v>1</v>
      </c>
      <c r="H143" s="118">
        <f t="shared" si="37"/>
        <v>5.2631578947368418E-2</v>
      </c>
      <c r="I143" s="287"/>
      <c r="J143" s="211">
        <v>4</v>
      </c>
      <c r="K143" s="66">
        <f>IFERROR(J143/J144,"-")</f>
        <v>1</v>
      </c>
      <c r="L143" s="89">
        <f>IFERROR(J143/$AO$39,"-")</f>
        <v>8.1632653061224483E-2</v>
      </c>
      <c r="M143" s="287"/>
      <c r="N143" s="211">
        <v>173</v>
      </c>
      <c r="O143" s="66">
        <f>IFERROR(N143/N144,"-")</f>
        <v>0.96111111111111114</v>
      </c>
      <c r="P143" s="89">
        <f>IFERROR(N143/$AP$39,"-")</f>
        <v>7.2753269691744815E-3</v>
      </c>
      <c r="Q143" s="287"/>
      <c r="R143" s="211">
        <v>162</v>
      </c>
      <c r="S143" s="66">
        <f>IFERROR(R143/R144,"-")</f>
        <v>0.97005988023952094</v>
      </c>
      <c r="T143" s="89">
        <f>IFERROR(R143/$AQ$39,"-")</f>
        <v>8.2041932543299913E-3</v>
      </c>
      <c r="U143" s="287"/>
      <c r="V143" s="211">
        <v>125</v>
      </c>
      <c r="W143" s="66">
        <f>IFERROR(V143/V144,"-")</f>
        <v>0.95419847328244278</v>
      </c>
      <c r="X143" s="89">
        <f>IFERROR(V143/$AR$39,"-")</f>
        <v>8.8577097505668934E-3</v>
      </c>
      <c r="Y143" s="287"/>
      <c r="Z143" s="211">
        <v>38</v>
      </c>
      <c r="AA143" s="66">
        <f>IFERROR(Z143/Z144,"-")</f>
        <v>0.97435897435897434</v>
      </c>
      <c r="AB143" s="89">
        <f>IFERROR(Z143/$AS$39,"-")</f>
        <v>5.041793817168635E-3</v>
      </c>
      <c r="AC143" s="287"/>
      <c r="AD143" s="211">
        <v>10</v>
      </c>
      <c r="AE143" s="66">
        <f>IFERROR(AD143/AD144,"-")</f>
        <v>1</v>
      </c>
      <c r="AF143" s="89">
        <f>IFERROR(AD143/$AT$39,"-")</f>
        <v>3.1959092361776927E-3</v>
      </c>
      <c r="AG143" s="287"/>
      <c r="AH143" s="95">
        <f t="shared" si="34"/>
        <v>513</v>
      </c>
      <c r="AI143" s="66">
        <f>IFERROR(AH143/AH144,"-")</f>
        <v>0.9642857142857143</v>
      </c>
      <c r="AJ143" s="89">
        <f>IFERROR(AH143/$AU$39,"-")</f>
        <v>7.5031811733044709E-3</v>
      </c>
    </row>
    <row r="144" spans="2:36" ht="13.5" customHeight="1">
      <c r="B144" s="281"/>
      <c r="C144" s="306"/>
      <c r="D144" s="190" t="s">
        <v>139</v>
      </c>
      <c r="E144" s="63" t="s">
        <v>93</v>
      </c>
      <c r="F144" s="217">
        <v>1</v>
      </c>
      <c r="G144" s="67" t="s">
        <v>143</v>
      </c>
      <c r="H144" s="88">
        <f t="shared" si="37"/>
        <v>5.2631578947368418E-2</v>
      </c>
      <c r="I144" s="63" t="s">
        <v>93</v>
      </c>
      <c r="J144" s="217">
        <v>4</v>
      </c>
      <c r="K144" s="67" t="s">
        <v>143</v>
      </c>
      <c r="L144" s="85">
        <f>IFERROR(J144/$AO$39,"-")</f>
        <v>8.1632653061224483E-2</v>
      </c>
      <c r="M144" s="63" t="s">
        <v>93</v>
      </c>
      <c r="N144" s="217">
        <v>180</v>
      </c>
      <c r="O144" s="67" t="s">
        <v>143</v>
      </c>
      <c r="P144" s="85">
        <f>IFERROR(N144/$AP$39,"-")</f>
        <v>7.5697043609907902E-3</v>
      </c>
      <c r="Q144" s="63" t="s">
        <v>93</v>
      </c>
      <c r="R144" s="217">
        <v>167</v>
      </c>
      <c r="S144" s="67" t="s">
        <v>143</v>
      </c>
      <c r="T144" s="85">
        <f>IFERROR(R144/$AQ$39,"-")</f>
        <v>8.457409095513015E-3</v>
      </c>
      <c r="U144" s="63" t="s">
        <v>93</v>
      </c>
      <c r="V144" s="217">
        <v>131</v>
      </c>
      <c r="W144" s="67" t="s">
        <v>143</v>
      </c>
      <c r="X144" s="85">
        <f>IFERROR(V144/$AR$39,"-")</f>
        <v>9.2828798185941048E-3</v>
      </c>
      <c r="Y144" s="63" t="s">
        <v>93</v>
      </c>
      <c r="Z144" s="217">
        <v>39</v>
      </c>
      <c r="AA144" s="67" t="s">
        <v>143</v>
      </c>
      <c r="AB144" s="85">
        <f>IFERROR(Z144/$AS$39,"-")</f>
        <v>5.1744726018309673E-3</v>
      </c>
      <c r="AC144" s="63" t="s">
        <v>93</v>
      </c>
      <c r="AD144" s="217">
        <v>10</v>
      </c>
      <c r="AE144" s="67" t="s">
        <v>143</v>
      </c>
      <c r="AF144" s="85">
        <f>IFERROR(AD144/$AT$39,"-")</f>
        <v>3.1959092361776927E-3</v>
      </c>
      <c r="AG144" s="63" t="s">
        <v>93</v>
      </c>
      <c r="AH144" s="197">
        <f t="shared" si="34"/>
        <v>532</v>
      </c>
      <c r="AI144" s="67" t="s">
        <v>143</v>
      </c>
      <c r="AJ144" s="85">
        <f>IFERROR(AH144/$AU$39,"-")</f>
        <v>7.7810767723157483E-3</v>
      </c>
    </row>
    <row r="145" spans="2:36" ht="13.5" customHeight="1">
      <c r="B145" s="279">
        <v>36</v>
      </c>
      <c r="C145" s="304" t="s">
        <v>1</v>
      </c>
      <c r="D145" s="128" t="s">
        <v>101</v>
      </c>
      <c r="E145" s="285">
        <f>AN40</f>
        <v>31</v>
      </c>
      <c r="F145" s="206">
        <v>3</v>
      </c>
      <c r="G145" s="56">
        <f>IFERROR(F145/F148,"-")</f>
        <v>1</v>
      </c>
      <c r="H145" s="178">
        <f>IFERROR(F145/$AN$40,"-")</f>
        <v>9.6774193548387094E-2</v>
      </c>
      <c r="I145" s="285">
        <f>AO40</f>
        <v>56</v>
      </c>
      <c r="J145" s="206">
        <v>11</v>
      </c>
      <c r="K145" s="56">
        <f>IFERROR(J145/J148,"-")</f>
        <v>0.84615384615384615</v>
      </c>
      <c r="L145" s="88">
        <f>IFERROR(J145/$AO$40,"-")</f>
        <v>0.19642857142857142</v>
      </c>
      <c r="M145" s="285">
        <f>AP40</f>
        <v>6634</v>
      </c>
      <c r="N145" s="206">
        <v>39</v>
      </c>
      <c r="O145" s="56">
        <f>IFERROR(N145/N148,"-")</f>
        <v>0.76470588235294112</v>
      </c>
      <c r="P145" s="88">
        <f>IFERROR(N145/$AP$40,"-")</f>
        <v>5.8788061501356646E-3</v>
      </c>
      <c r="Q145" s="285">
        <f>AQ40</f>
        <v>5303</v>
      </c>
      <c r="R145" s="206">
        <v>33</v>
      </c>
      <c r="S145" s="56">
        <f>IFERROR(R145/R148,"-")</f>
        <v>0.6875</v>
      </c>
      <c r="T145" s="88">
        <f>IFERROR(R145/$AQ$40,"-")</f>
        <v>6.2228927022440128E-3</v>
      </c>
      <c r="U145" s="285">
        <f>AR40</f>
        <v>3837</v>
      </c>
      <c r="V145" s="206">
        <v>20</v>
      </c>
      <c r="W145" s="56">
        <f>IFERROR(V145/V148,"-")</f>
        <v>0.83333333333333337</v>
      </c>
      <c r="X145" s="88">
        <f>IFERROR(V145/$AR$40,"-")</f>
        <v>5.2124055251498566E-3</v>
      </c>
      <c r="Y145" s="285">
        <f>AS40</f>
        <v>2168</v>
      </c>
      <c r="Z145" s="206">
        <v>11</v>
      </c>
      <c r="AA145" s="56">
        <f>IFERROR(Z145/Z148,"-")</f>
        <v>0.6470588235294118</v>
      </c>
      <c r="AB145" s="88">
        <f>IFERROR(Z145/$AS$40,"-")</f>
        <v>5.0738007380073799E-3</v>
      </c>
      <c r="AC145" s="285">
        <f>AT40</f>
        <v>979</v>
      </c>
      <c r="AD145" s="206">
        <v>0</v>
      </c>
      <c r="AE145" s="56" t="str">
        <f>IFERROR(AD145/AD148,"-")</f>
        <v>-</v>
      </c>
      <c r="AF145" s="88">
        <f>IFERROR(AD145/$AT$40,"-")</f>
        <v>0</v>
      </c>
      <c r="AG145" s="285">
        <f>AU40</f>
        <v>19008</v>
      </c>
      <c r="AH145" s="92">
        <f t="shared" si="34"/>
        <v>117</v>
      </c>
      <c r="AI145" s="56">
        <f>IFERROR(AH145/AH148,"-")</f>
        <v>0.75</v>
      </c>
      <c r="AJ145" s="88">
        <f>IFERROR(AH145/$AU$40,"-")</f>
        <v>6.15530303030303E-3</v>
      </c>
    </row>
    <row r="146" spans="2:36" ht="13.5" customHeight="1">
      <c r="B146" s="280"/>
      <c r="C146" s="305"/>
      <c r="D146" s="129" t="s">
        <v>102</v>
      </c>
      <c r="E146" s="286"/>
      <c r="F146" s="207">
        <v>1</v>
      </c>
      <c r="G146" s="58">
        <f>IFERROR(F146/F148,"-")</f>
        <v>0.33333333333333331</v>
      </c>
      <c r="H146" s="116">
        <f t="shared" ref="H146:H148" si="38">IFERROR(F146/$AN$40,"-")</f>
        <v>3.2258064516129031E-2</v>
      </c>
      <c r="I146" s="286"/>
      <c r="J146" s="207">
        <v>11</v>
      </c>
      <c r="K146" s="58">
        <f>IFERROR(J146/J148,"-")</f>
        <v>0.84615384615384615</v>
      </c>
      <c r="L146" s="82">
        <f>IFERROR(J146/$AO$40,"-")</f>
        <v>0.19642857142857142</v>
      </c>
      <c r="M146" s="286"/>
      <c r="N146" s="207">
        <v>35</v>
      </c>
      <c r="O146" s="58">
        <f>IFERROR(N146/N148,"-")</f>
        <v>0.68627450980392157</v>
      </c>
      <c r="P146" s="82">
        <f>IFERROR(N146/$AP$40,"-")</f>
        <v>5.2758516731986737E-3</v>
      </c>
      <c r="Q146" s="286"/>
      <c r="R146" s="207">
        <v>33</v>
      </c>
      <c r="S146" s="58">
        <f>IFERROR(R146/R148,"-")</f>
        <v>0.6875</v>
      </c>
      <c r="T146" s="82">
        <f>IFERROR(R146/$AQ$40,"-")</f>
        <v>6.2228927022440128E-3</v>
      </c>
      <c r="U146" s="286"/>
      <c r="V146" s="207">
        <v>14</v>
      </c>
      <c r="W146" s="58">
        <f>IFERROR(V146/V148,"-")</f>
        <v>0.58333333333333337</v>
      </c>
      <c r="X146" s="82">
        <f>IFERROR(V146/$AR$40,"-")</f>
        <v>3.6486838676048996E-3</v>
      </c>
      <c r="Y146" s="286"/>
      <c r="Z146" s="207">
        <v>11</v>
      </c>
      <c r="AA146" s="58">
        <f>IFERROR(Z146/Z148,"-")</f>
        <v>0.6470588235294118</v>
      </c>
      <c r="AB146" s="82">
        <f>IFERROR(Z146/$AS$40,"-")</f>
        <v>5.0738007380073799E-3</v>
      </c>
      <c r="AC146" s="286"/>
      <c r="AD146" s="207">
        <v>0</v>
      </c>
      <c r="AE146" s="58" t="str">
        <f>IFERROR(AD146/AD148,"-")</f>
        <v>-</v>
      </c>
      <c r="AF146" s="82">
        <f>IFERROR(AD146/$AT$40,"-")</f>
        <v>0</v>
      </c>
      <c r="AG146" s="286"/>
      <c r="AH146" s="93">
        <f t="shared" si="34"/>
        <v>105</v>
      </c>
      <c r="AI146" s="58">
        <f>IFERROR(AH146/AH148,"-")</f>
        <v>0.67307692307692313</v>
      </c>
      <c r="AJ146" s="82">
        <f>IFERROR(AH146/$AU$40,"-")</f>
        <v>5.523989898989899E-3</v>
      </c>
    </row>
    <row r="147" spans="2:36" ht="13.5" customHeight="1">
      <c r="B147" s="280"/>
      <c r="C147" s="305"/>
      <c r="D147" s="132" t="s">
        <v>103</v>
      </c>
      <c r="E147" s="287"/>
      <c r="F147" s="211">
        <v>3</v>
      </c>
      <c r="G147" s="66">
        <f>IFERROR(F147/F148,"-")</f>
        <v>1</v>
      </c>
      <c r="H147" s="118">
        <f t="shared" si="38"/>
        <v>9.6774193548387094E-2</v>
      </c>
      <c r="I147" s="287"/>
      <c r="J147" s="211">
        <v>13</v>
      </c>
      <c r="K147" s="66">
        <f>IFERROR(J147/J148,"-")</f>
        <v>1</v>
      </c>
      <c r="L147" s="89">
        <f>IFERROR(J147/$AO$40,"-")</f>
        <v>0.23214285714285715</v>
      </c>
      <c r="M147" s="287"/>
      <c r="N147" s="211">
        <v>50</v>
      </c>
      <c r="O147" s="66">
        <f>IFERROR(N147/N148,"-")</f>
        <v>0.98039215686274506</v>
      </c>
      <c r="P147" s="89">
        <f>IFERROR(N147/$AP$40,"-")</f>
        <v>7.536930961712391E-3</v>
      </c>
      <c r="Q147" s="287"/>
      <c r="R147" s="211">
        <v>46</v>
      </c>
      <c r="S147" s="66">
        <f>IFERROR(R147/R148,"-")</f>
        <v>0.95833333333333337</v>
      </c>
      <c r="T147" s="89">
        <f>IFERROR(R147/$AQ$40,"-")</f>
        <v>8.6743352819158969E-3</v>
      </c>
      <c r="U147" s="287"/>
      <c r="V147" s="211">
        <v>24</v>
      </c>
      <c r="W147" s="66">
        <f>IFERROR(V147/V148,"-")</f>
        <v>1</v>
      </c>
      <c r="X147" s="89">
        <f>IFERROR(V147/$AR$40,"-")</f>
        <v>6.2548866301798279E-3</v>
      </c>
      <c r="Y147" s="287"/>
      <c r="Z147" s="211">
        <v>16</v>
      </c>
      <c r="AA147" s="66">
        <f>IFERROR(Z147/Z148,"-")</f>
        <v>0.94117647058823528</v>
      </c>
      <c r="AB147" s="89">
        <f>IFERROR(Z147/$AS$40,"-")</f>
        <v>7.3800738007380072E-3</v>
      </c>
      <c r="AC147" s="287"/>
      <c r="AD147" s="211">
        <v>0</v>
      </c>
      <c r="AE147" s="66" t="str">
        <f>IFERROR(AD147/AD148,"-")</f>
        <v>-</v>
      </c>
      <c r="AF147" s="89">
        <f>IFERROR(AD147/$AT$40,"-")</f>
        <v>0</v>
      </c>
      <c r="AG147" s="287"/>
      <c r="AH147" s="95">
        <f t="shared" si="34"/>
        <v>152</v>
      </c>
      <c r="AI147" s="66">
        <f>IFERROR(AH147/AH148,"-")</f>
        <v>0.97435897435897434</v>
      </c>
      <c r="AJ147" s="89">
        <f>IFERROR(AH147/$AU$40,"-")</f>
        <v>7.9966329966329967E-3</v>
      </c>
    </row>
    <row r="148" spans="2:36" ht="13.5" customHeight="1">
      <c r="B148" s="281"/>
      <c r="C148" s="306"/>
      <c r="D148" s="190" t="s">
        <v>139</v>
      </c>
      <c r="E148" s="63" t="s">
        <v>93</v>
      </c>
      <c r="F148" s="217">
        <v>3</v>
      </c>
      <c r="G148" s="67" t="s">
        <v>143</v>
      </c>
      <c r="H148" s="88">
        <f t="shared" si="38"/>
        <v>9.6774193548387094E-2</v>
      </c>
      <c r="I148" s="63" t="s">
        <v>93</v>
      </c>
      <c r="J148" s="217">
        <v>13</v>
      </c>
      <c r="K148" s="67" t="s">
        <v>143</v>
      </c>
      <c r="L148" s="85">
        <f>IFERROR(J148/$AO$40,"-")</f>
        <v>0.23214285714285715</v>
      </c>
      <c r="M148" s="63" t="s">
        <v>93</v>
      </c>
      <c r="N148" s="217">
        <v>51</v>
      </c>
      <c r="O148" s="67" t="s">
        <v>143</v>
      </c>
      <c r="P148" s="85">
        <f>IFERROR(N148/$AP$40,"-")</f>
        <v>7.6876695809466383E-3</v>
      </c>
      <c r="Q148" s="63" t="s">
        <v>93</v>
      </c>
      <c r="R148" s="217">
        <v>48</v>
      </c>
      <c r="S148" s="67" t="s">
        <v>143</v>
      </c>
      <c r="T148" s="85">
        <f>IFERROR(R148/$AQ$40,"-")</f>
        <v>9.0514802941731101E-3</v>
      </c>
      <c r="U148" s="63" t="s">
        <v>93</v>
      </c>
      <c r="V148" s="217">
        <v>24</v>
      </c>
      <c r="W148" s="67" t="s">
        <v>143</v>
      </c>
      <c r="X148" s="85">
        <f>IFERROR(V148/$AR$40,"-")</f>
        <v>6.2548866301798279E-3</v>
      </c>
      <c r="Y148" s="63" t="s">
        <v>93</v>
      </c>
      <c r="Z148" s="217">
        <v>17</v>
      </c>
      <c r="AA148" s="67" t="s">
        <v>143</v>
      </c>
      <c r="AB148" s="85">
        <f>IFERROR(Z148/$AS$40,"-")</f>
        <v>7.8413284132841325E-3</v>
      </c>
      <c r="AC148" s="63" t="s">
        <v>93</v>
      </c>
      <c r="AD148" s="217">
        <v>0</v>
      </c>
      <c r="AE148" s="67" t="s">
        <v>143</v>
      </c>
      <c r="AF148" s="85">
        <f>IFERROR(AD148/$AT$40,"-")</f>
        <v>0</v>
      </c>
      <c r="AG148" s="63" t="s">
        <v>93</v>
      </c>
      <c r="AH148" s="197">
        <f t="shared" si="34"/>
        <v>156</v>
      </c>
      <c r="AI148" s="67" t="s">
        <v>143</v>
      </c>
      <c r="AJ148" s="85">
        <f>IFERROR(AH148/$AU$40,"-")</f>
        <v>8.2070707070707079E-3</v>
      </c>
    </row>
    <row r="149" spans="2:36" ht="13.5" customHeight="1">
      <c r="B149" s="279">
        <v>37</v>
      </c>
      <c r="C149" s="304" t="s">
        <v>2</v>
      </c>
      <c r="D149" s="128" t="s">
        <v>101</v>
      </c>
      <c r="E149" s="285">
        <f>AN41</f>
        <v>28</v>
      </c>
      <c r="F149" s="206">
        <v>1</v>
      </c>
      <c r="G149" s="56">
        <f>IFERROR(F149/F152,"-")</f>
        <v>1</v>
      </c>
      <c r="H149" s="88">
        <f>IFERROR(F149/$AN$41,"-")</f>
        <v>3.5714285714285712E-2</v>
      </c>
      <c r="I149" s="285">
        <f>AO41</f>
        <v>64</v>
      </c>
      <c r="J149" s="206">
        <v>7</v>
      </c>
      <c r="K149" s="56">
        <f>IFERROR(J149/J152,"-")</f>
        <v>0.875</v>
      </c>
      <c r="L149" s="88">
        <f>IFERROR(J149/$AO$41,"-")</f>
        <v>0.109375</v>
      </c>
      <c r="M149" s="285">
        <f>AP41</f>
        <v>21546</v>
      </c>
      <c r="N149" s="206">
        <v>117</v>
      </c>
      <c r="O149" s="56">
        <f>IFERROR(N149/N152,"-")</f>
        <v>0.80136986301369861</v>
      </c>
      <c r="P149" s="88">
        <f>IFERROR(N149/$AP$41,"-")</f>
        <v>5.4302422723475352E-3</v>
      </c>
      <c r="Q149" s="285">
        <f>AQ41</f>
        <v>16886</v>
      </c>
      <c r="R149" s="206">
        <v>95</v>
      </c>
      <c r="S149" s="56">
        <f>IFERROR(R149/R152,"-")</f>
        <v>0.69343065693430661</v>
      </c>
      <c r="T149" s="88">
        <f>IFERROR(R149/$AQ$41,"-")</f>
        <v>5.6259623356626791E-3</v>
      </c>
      <c r="U149" s="285">
        <f>AR41</f>
        <v>11802</v>
      </c>
      <c r="V149" s="206">
        <v>83</v>
      </c>
      <c r="W149" s="56">
        <f>IFERROR(V149/V152,"-")</f>
        <v>0.80582524271844658</v>
      </c>
      <c r="X149" s="88">
        <f>IFERROR(V149/$AR$41,"-")</f>
        <v>7.0327063209625488E-3</v>
      </c>
      <c r="Y149" s="285">
        <f>AS41</f>
        <v>6462</v>
      </c>
      <c r="Z149" s="206">
        <v>34</v>
      </c>
      <c r="AA149" s="56">
        <f>IFERROR(Z149/Z152,"-")</f>
        <v>0.64150943396226412</v>
      </c>
      <c r="AB149" s="88">
        <f>IFERROR(Z149/$AS$41,"-")</f>
        <v>5.2615289384091608E-3</v>
      </c>
      <c r="AC149" s="285">
        <f>AT41</f>
        <v>2694</v>
      </c>
      <c r="AD149" s="206">
        <v>5</v>
      </c>
      <c r="AE149" s="56">
        <f>IFERROR(AD149/AD152,"-")</f>
        <v>0.83333333333333337</v>
      </c>
      <c r="AF149" s="88">
        <f>IFERROR(AD149/$AT$41,"-")</f>
        <v>1.8559762435040831E-3</v>
      </c>
      <c r="AG149" s="285">
        <f>AU41</f>
        <v>59482</v>
      </c>
      <c r="AH149" s="92">
        <f t="shared" si="34"/>
        <v>342</v>
      </c>
      <c r="AI149" s="56">
        <f>IFERROR(AH149/AH152,"-")</f>
        <v>0.75330396475770922</v>
      </c>
      <c r="AJ149" s="88">
        <f>IFERROR(AH149/$AU$41,"-")</f>
        <v>5.749638546114791E-3</v>
      </c>
    </row>
    <row r="150" spans="2:36" ht="13.5" customHeight="1">
      <c r="B150" s="280"/>
      <c r="C150" s="305"/>
      <c r="D150" s="129" t="s">
        <v>102</v>
      </c>
      <c r="E150" s="286"/>
      <c r="F150" s="207">
        <v>0</v>
      </c>
      <c r="G150" s="58">
        <f>IFERROR(F150/F152,"-")</f>
        <v>0</v>
      </c>
      <c r="H150" s="179">
        <f t="shared" ref="H150:H152" si="39">IFERROR(F150/$AN$41,"-")</f>
        <v>0</v>
      </c>
      <c r="I150" s="286"/>
      <c r="J150" s="207">
        <v>6</v>
      </c>
      <c r="K150" s="58">
        <f>IFERROR(J150/J152,"-")</f>
        <v>0.75</v>
      </c>
      <c r="L150" s="82">
        <f>IFERROR(J150/$AO$41,"-")</f>
        <v>9.375E-2</v>
      </c>
      <c r="M150" s="286"/>
      <c r="N150" s="207">
        <v>105</v>
      </c>
      <c r="O150" s="58">
        <f>IFERROR(N150/N152,"-")</f>
        <v>0.71917808219178081</v>
      </c>
      <c r="P150" s="82">
        <f>IFERROR(N150/$AP$41,"-")</f>
        <v>4.8732943469785572E-3</v>
      </c>
      <c r="Q150" s="286"/>
      <c r="R150" s="207">
        <v>98</v>
      </c>
      <c r="S150" s="58">
        <f>IFERROR(R150/R152,"-")</f>
        <v>0.71532846715328469</v>
      </c>
      <c r="T150" s="82">
        <f>IFERROR(R150/$AQ$41,"-")</f>
        <v>5.8036243041572899E-3</v>
      </c>
      <c r="U150" s="286"/>
      <c r="V150" s="207">
        <v>75</v>
      </c>
      <c r="W150" s="58">
        <f>IFERROR(V150/V152,"-")</f>
        <v>0.72815533980582525</v>
      </c>
      <c r="X150" s="82">
        <f>IFERROR(V150/$AR$41,"-")</f>
        <v>6.3548551093035076E-3</v>
      </c>
      <c r="Y150" s="286"/>
      <c r="Z150" s="207">
        <v>27</v>
      </c>
      <c r="AA150" s="58">
        <f>IFERROR(Z150/Z152,"-")</f>
        <v>0.50943396226415094</v>
      </c>
      <c r="AB150" s="82">
        <f>IFERROR(Z150/$AS$41,"-")</f>
        <v>4.178272980501393E-3</v>
      </c>
      <c r="AC150" s="286"/>
      <c r="AD150" s="207">
        <v>3</v>
      </c>
      <c r="AE150" s="58">
        <f>IFERROR(AD150/AD152,"-")</f>
        <v>0.5</v>
      </c>
      <c r="AF150" s="82">
        <f>IFERROR(AD150/$AT$41,"-")</f>
        <v>1.1135857461024498E-3</v>
      </c>
      <c r="AG150" s="286"/>
      <c r="AH150" s="93">
        <f t="shared" si="34"/>
        <v>314</v>
      </c>
      <c r="AI150" s="58">
        <f>IFERROR(AH150/AH152,"-")</f>
        <v>0.69162995594713661</v>
      </c>
      <c r="AJ150" s="82">
        <f>IFERROR(AH150/$AU$41,"-")</f>
        <v>5.2789079049124108E-3</v>
      </c>
    </row>
    <row r="151" spans="2:36" ht="13.5" customHeight="1">
      <c r="B151" s="280"/>
      <c r="C151" s="305"/>
      <c r="D151" s="132" t="s">
        <v>103</v>
      </c>
      <c r="E151" s="287"/>
      <c r="F151" s="211">
        <v>0</v>
      </c>
      <c r="G151" s="66">
        <f>IFERROR(F151/F152,"-")</f>
        <v>0</v>
      </c>
      <c r="H151" s="175">
        <f t="shared" si="39"/>
        <v>0</v>
      </c>
      <c r="I151" s="287"/>
      <c r="J151" s="211">
        <v>8</v>
      </c>
      <c r="K151" s="66">
        <f>IFERROR(J151/J152,"-")</f>
        <v>1</v>
      </c>
      <c r="L151" s="89">
        <f>IFERROR(J151/$AO$41,"-")</f>
        <v>0.125</v>
      </c>
      <c r="M151" s="287"/>
      <c r="N151" s="211">
        <v>142</v>
      </c>
      <c r="O151" s="66">
        <f>IFERROR(N151/N152,"-")</f>
        <v>0.9726027397260274</v>
      </c>
      <c r="P151" s="89">
        <f>IFERROR(N151/$AP$41,"-")</f>
        <v>6.5905504501995726E-3</v>
      </c>
      <c r="Q151" s="287"/>
      <c r="R151" s="211">
        <v>137</v>
      </c>
      <c r="S151" s="66">
        <f>IFERROR(R151/R152,"-")</f>
        <v>1</v>
      </c>
      <c r="T151" s="89">
        <f>IFERROR(R151/$AQ$41,"-")</f>
        <v>8.113229894587232E-3</v>
      </c>
      <c r="U151" s="287"/>
      <c r="V151" s="211">
        <v>101</v>
      </c>
      <c r="W151" s="66">
        <f>IFERROR(V151/V152,"-")</f>
        <v>0.98058252427184467</v>
      </c>
      <c r="X151" s="89">
        <f>IFERROR(V151/$AR$41,"-")</f>
        <v>8.5578715471953913E-3</v>
      </c>
      <c r="Y151" s="287"/>
      <c r="Z151" s="211">
        <v>50</v>
      </c>
      <c r="AA151" s="66">
        <f>IFERROR(Z151/Z152,"-")</f>
        <v>0.94339622641509435</v>
      </c>
      <c r="AB151" s="89">
        <f>IFERROR(Z151/$AS$41,"-")</f>
        <v>7.7375425564840603E-3</v>
      </c>
      <c r="AC151" s="287"/>
      <c r="AD151" s="211">
        <v>6</v>
      </c>
      <c r="AE151" s="66">
        <f>IFERROR(AD151/AD152,"-")</f>
        <v>1</v>
      </c>
      <c r="AF151" s="89">
        <f>IFERROR(AD151/$AT$41,"-")</f>
        <v>2.2271714922048997E-3</v>
      </c>
      <c r="AG151" s="287"/>
      <c r="AH151" s="95">
        <f t="shared" si="34"/>
        <v>444</v>
      </c>
      <c r="AI151" s="66">
        <f>IFERROR(AH151/AH152,"-")</f>
        <v>0.97797356828193838</v>
      </c>
      <c r="AJ151" s="89">
        <f>IFERROR(AH151/$AU$41,"-")</f>
        <v>7.4644430247806058E-3</v>
      </c>
    </row>
    <row r="152" spans="2:36" ht="13.5" customHeight="1">
      <c r="B152" s="281"/>
      <c r="C152" s="306"/>
      <c r="D152" s="190" t="s">
        <v>139</v>
      </c>
      <c r="E152" s="63" t="s">
        <v>93</v>
      </c>
      <c r="F152" s="217">
        <v>1</v>
      </c>
      <c r="G152" s="67" t="s">
        <v>143</v>
      </c>
      <c r="H152" s="88">
        <f t="shared" si="39"/>
        <v>3.5714285714285712E-2</v>
      </c>
      <c r="I152" s="63" t="s">
        <v>93</v>
      </c>
      <c r="J152" s="217">
        <v>8</v>
      </c>
      <c r="K152" s="67" t="s">
        <v>143</v>
      </c>
      <c r="L152" s="85">
        <f>IFERROR(J152/$AO$41,"-")</f>
        <v>0.125</v>
      </c>
      <c r="M152" s="63" t="s">
        <v>93</v>
      </c>
      <c r="N152" s="217">
        <v>146</v>
      </c>
      <c r="O152" s="67" t="s">
        <v>143</v>
      </c>
      <c r="P152" s="85">
        <f>IFERROR(N152/$AP$41,"-")</f>
        <v>6.7761997586558986E-3</v>
      </c>
      <c r="Q152" s="63" t="s">
        <v>93</v>
      </c>
      <c r="R152" s="217">
        <v>137</v>
      </c>
      <c r="S152" s="67" t="s">
        <v>143</v>
      </c>
      <c r="T152" s="85">
        <f>IFERROR(R152/$AQ$41,"-")</f>
        <v>8.113229894587232E-3</v>
      </c>
      <c r="U152" s="63" t="s">
        <v>93</v>
      </c>
      <c r="V152" s="217">
        <v>103</v>
      </c>
      <c r="W152" s="67" t="s">
        <v>143</v>
      </c>
      <c r="X152" s="85">
        <f>IFERROR(V152/$AR$41,"-")</f>
        <v>8.7273343501101507E-3</v>
      </c>
      <c r="Y152" s="63" t="s">
        <v>93</v>
      </c>
      <c r="Z152" s="217">
        <v>53</v>
      </c>
      <c r="AA152" s="67" t="s">
        <v>143</v>
      </c>
      <c r="AB152" s="85">
        <f>IFERROR(Z152/$AS$41,"-")</f>
        <v>8.201795109873105E-3</v>
      </c>
      <c r="AC152" s="63" t="s">
        <v>93</v>
      </c>
      <c r="AD152" s="217">
        <v>6</v>
      </c>
      <c r="AE152" s="67" t="s">
        <v>143</v>
      </c>
      <c r="AF152" s="85">
        <f>IFERROR(AD152/$AT$41,"-")</f>
        <v>2.2271714922048997E-3</v>
      </c>
      <c r="AG152" s="63" t="s">
        <v>93</v>
      </c>
      <c r="AH152" s="197">
        <f t="shared" si="34"/>
        <v>454</v>
      </c>
      <c r="AI152" s="67" t="s">
        <v>143</v>
      </c>
      <c r="AJ152" s="85">
        <f>IFERROR(AH152/$AU$41,"-")</f>
        <v>7.6325611109243135E-3</v>
      </c>
    </row>
    <row r="153" spans="2:36" ht="13.5" customHeight="1">
      <c r="B153" s="279">
        <v>38</v>
      </c>
      <c r="C153" s="304" t="s">
        <v>38</v>
      </c>
      <c r="D153" s="128" t="s">
        <v>101</v>
      </c>
      <c r="E153" s="285">
        <f>AN42</f>
        <v>14</v>
      </c>
      <c r="F153" s="206">
        <v>0</v>
      </c>
      <c r="G153" s="56">
        <f>IFERROR(F153/F156,"-")</f>
        <v>0</v>
      </c>
      <c r="H153" s="88">
        <f>IFERROR(F153/$AN$42,"-")</f>
        <v>0</v>
      </c>
      <c r="I153" s="285">
        <f>AO42</f>
        <v>31</v>
      </c>
      <c r="J153" s="206">
        <v>4</v>
      </c>
      <c r="K153" s="56">
        <f>IFERROR(J153/J156,"-")</f>
        <v>0.8</v>
      </c>
      <c r="L153" s="88">
        <f>IFERROR(J153/$AO$42,"-")</f>
        <v>0.12903225806451613</v>
      </c>
      <c r="M153" s="285">
        <f>AP42</f>
        <v>4498</v>
      </c>
      <c r="N153" s="206">
        <v>22</v>
      </c>
      <c r="O153" s="56">
        <f>IFERROR(N153/N156,"-")</f>
        <v>0.61111111111111116</v>
      </c>
      <c r="P153" s="88">
        <f>IFERROR(N153/$AP$42,"-")</f>
        <v>4.8910626945309022E-3</v>
      </c>
      <c r="Q153" s="285">
        <f>AQ42</f>
        <v>3574</v>
      </c>
      <c r="R153" s="206">
        <v>16</v>
      </c>
      <c r="S153" s="56">
        <f>IFERROR(R153/R156,"-")</f>
        <v>0.64</v>
      </c>
      <c r="T153" s="88">
        <f>IFERROR(R153/$AQ$42,"-")</f>
        <v>4.4767767207610524E-3</v>
      </c>
      <c r="U153" s="285">
        <f>AR42</f>
        <v>2464</v>
      </c>
      <c r="V153" s="206">
        <v>10</v>
      </c>
      <c r="W153" s="56">
        <f>IFERROR(V153/V156,"-")</f>
        <v>0.58823529411764708</v>
      </c>
      <c r="X153" s="88">
        <f>IFERROR(V153/$AR$42,"-")</f>
        <v>4.0584415584415581E-3</v>
      </c>
      <c r="Y153" s="285">
        <f>AS42</f>
        <v>1324</v>
      </c>
      <c r="Z153" s="206">
        <v>3</v>
      </c>
      <c r="AA153" s="56">
        <f>IFERROR(Z153/Z156,"-")</f>
        <v>0.6</v>
      </c>
      <c r="AB153" s="88">
        <f>IFERROR(Z153/$AS$42,"-")</f>
        <v>2.2658610271903325E-3</v>
      </c>
      <c r="AC153" s="285">
        <f>AT42</f>
        <v>531</v>
      </c>
      <c r="AD153" s="206">
        <v>0</v>
      </c>
      <c r="AE153" s="56" t="str">
        <f>IFERROR(AD153/AD156,"-")</f>
        <v>-</v>
      </c>
      <c r="AF153" s="88">
        <f>IFERROR(AD153/$AT$42,"-")</f>
        <v>0</v>
      </c>
      <c r="AG153" s="285">
        <f>AU42</f>
        <v>12436</v>
      </c>
      <c r="AH153" s="92">
        <f t="shared" si="34"/>
        <v>55</v>
      </c>
      <c r="AI153" s="56">
        <f>IFERROR(AH153/AH156,"-")</f>
        <v>0.6179775280898876</v>
      </c>
      <c r="AJ153" s="88">
        <f>IFERROR(AH153/$AU$42,"-")</f>
        <v>4.4226439369572206E-3</v>
      </c>
    </row>
    <row r="154" spans="2:36" ht="13.5" customHeight="1">
      <c r="B154" s="280"/>
      <c r="C154" s="305"/>
      <c r="D154" s="129" t="s">
        <v>102</v>
      </c>
      <c r="E154" s="286"/>
      <c r="F154" s="207">
        <v>1</v>
      </c>
      <c r="G154" s="58">
        <f>IFERROR(F154/F156,"-")</f>
        <v>1</v>
      </c>
      <c r="H154" s="179">
        <f t="shared" ref="H154:H156" si="40">IFERROR(F154/$AN$42,"-")</f>
        <v>7.1428571428571425E-2</v>
      </c>
      <c r="I154" s="286"/>
      <c r="J154" s="207">
        <v>2</v>
      </c>
      <c r="K154" s="58">
        <f>IFERROR(J154/J156,"-")</f>
        <v>0.4</v>
      </c>
      <c r="L154" s="82">
        <f>IFERROR(J154/$AO$42,"-")</f>
        <v>6.4516129032258063E-2</v>
      </c>
      <c r="M154" s="286"/>
      <c r="N154" s="207">
        <v>15</v>
      </c>
      <c r="O154" s="58">
        <f>IFERROR(N154/N156,"-")</f>
        <v>0.41666666666666669</v>
      </c>
      <c r="P154" s="82">
        <f>IFERROR(N154/$AP$42,"-")</f>
        <v>3.3348154735437971E-3</v>
      </c>
      <c r="Q154" s="286"/>
      <c r="R154" s="207">
        <v>16</v>
      </c>
      <c r="S154" s="58">
        <f>IFERROR(R154/R156,"-")</f>
        <v>0.64</v>
      </c>
      <c r="T154" s="82">
        <f>IFERROR(R154/$AQ$42,"-")</f>
        <v>4.4767767207610524E-3</v>
      </c>
      <c r="U154" s="286"/>
      <c r="V154" s="207">
        <v>9</v>
      </c>
      <c r="W154" s="58">
        <f>IFERROR(V154/V156,"-")</f>
        <v>0.52941176470588236</v>
      </c>
      <c r="X154" s="82">
        <f>IFERROR(V154/$AR$42,"-")</f>
        <v>3.6525974025974025E-3</v>
      </c>
      <c r="Y154" s="286"/>
      <c r="Z154" s="207">
        <v>3</v>
      </c>
      <c r="AA154" s="58">
        <f>IFERROR(Z154/Z156,"-")</f>
        <v>0.6</v>
      </c>
      <c r="AB154" s="82">
        <f>IFERROR(Z154/$AS$42,"-")</f>
        <v>2.2658610271903325E-3</v>
      </c>
      <c r="AC154" s="286"/>
      <c r="AD154" s="207">
        <v>0</v>
      </c>
      <c r="AE154" s="58" t="str">
        <f>IFERROR(AD154/AD156,"-")</f>
        <v>-</v>
      </c>
      <c r="AF154" s="82">
        <f>IFERROR(AD154/$AT$42,"-")</f>
        <v>0</v>
      </c>
      <c r="AG154" s="286"/>
      <c r="AH154" s="93">
        <f t="shared" si="34"/>
        <v>46</v>
      </c>
      <c r="AI154" s="58">
        <f>IFERROR(AH154/AH156,"-")</f>
        <v>0.5168539325842697</v>
      </c>
      <c r="AJ154" s="82">
        <f>IFERROR(AH154/$AU$42,"-")</f>
        <v>3.6989385654551303E-3</v>
      </c>
    </row>
    <row r="155" spans="2:36" ht="13.5" customHeight="1">
      <c r="B155" s="280"/>
      <c r="C155" s="305"/>
      <c r="D155" s="132" t="s">
        <v>103</v>
      </c>
      <c r="E155" s="287"/>
      <c r="F155" s="211">
        <v>1</v>
      </c>
      <c r="G155" s="66">
        <f>IFERROR(F155/F156,"-")</f>
        <v>1</v>
      </c>
      <c r="H155" s="175">
        <f t="shared" si="40"/>
        <v>7.1428571428571425E-2</v>
      </c>
      <c r="I155" s="287"/>
      <c r="J155" s="211">
        <v>5</v>
      </c>
      <c r="K155" s="66">
        <f>IFERROR(J155/J156,"-")</f>
        <v>1</v>
      </c>
      <c r="L155" s="89">
        <f>IFERROR(J155/$AO$42,"-")</f>
        <v>0.16129032258064516</v>
      </c>
      <c r="M155" s="287"/>
      <c r="N155" s="211">
        <v>36</v>
      </c>
      <c r="O155" s="66">
        <f>IFERROR(N155/N156,"-")</f>
        <v>1</v>
      </c>
      <c r="P155" s="89">
        <f>IFERROR(N155/$AP$42,"-")</f>
        <v>8.0035571365051142E-3</v>
      </c>
      <c r="Q155" s="287"/>
      <c r="R155" s="211">
        <v>25</v>
      </c>
      <c r="S155" s="66">
        <f>IFERROR(R155/R156,"-")</f>
        <v>1</v>
      </c>
      <c r="T155" s="89">
        <f>IFERROR(R155/$AQ$42,"-")</f>
        <v>6.9949636261891438E-3</v>
      </c>
      <c r="U155" s="287"/>
      <c r="V155" s="211">
        <v>16</v>
      </c>
      <c r="W155" s="66">
        <f>IFERROR(V155/V156,"-")</f>
        <v>0.94117647058823528</v>
      </c>
      <c r="X155" s="89">
        <f>IFERROR(V155/$AR$42,"-")</f>
        <v>6.4935064935064939E-3</v>
      </c>
      <c r="Y155" s="287"/>
      <c r="Z155" s="211">
        <v>5</v>
      </c>
      <c r="AA155" s="66">
        <f>IFERROR(Z155/Z156,"-")</f>
        <v>1</v>
      </c>
      <c r="AB155" s="89">
        <f>IFERROR(Z155/$AS$42,"-")</f>
        <v>3.7764350453172208E-3</v>
      </c>
      <c r="AC155" s="287"/>
      <c r="AD155" s="211">
        <v>0</v>
      </c>
      <c r="AE155" s="66" t="str">
        <f>IFERROR(AD155/AD156,"-")</f>
        <v>-</v>
      </c>
      <c r="AF155" s="89">
        <f>IFERROR(AD155/$AT$42,"-")</f>
        <v>0</v>
      </c>
      <c r="AG155" s="287"/>
      <c r="AH155" s="95">
        <f t="shared" si="34"/>
        <v>88</v>
      </c>
      <c r="AI155" s="66">
        <f>IFERROR(AH155/AH156,"-")</f>
        <v>0.9887640449438202</v>
      </c>
      <c r="AJ155" s="89">
        <f>IFERROR(AH155/$AU$42,"-")</f>
        <v>7.0762302991315539E-3</v>
      </c>
    </row>
    <row r="156" spans="2:36" ht="13.5" customHeight="1">
      <c r="B156" s="281"/>
      <c r="C156" s="306"/>
      <c r="D156" s="190" t="s">
        <v>139</v>
      </c>
      <c r="E156" s="63" t="s">
        <v>93</v>
      </c>
      <c r="F156" s="217">
        <v>1</v>
      </c>
      <c r="G156" s="67" t="s">
        <v>143</v>
      </c>
      <c r="H156" s="88">
        <f t="shared" si="40"/>
        <v>7.1428571428571425E-2</v>
      </c>
      <c r="I156" s="63" t="s">
        <v>93</v>
      </c>
      <c r="J156" s="217">
        <v>5</v>
      </c>
      <c r="K156" s="67" t="s">
        <v>143</v>
      </c>
      <c r="L156" s="85">
        <f>IFERROR(J156/$AO$42,"-")</f>
        <v>0.16129032258064516</v>
      </c>
      <c r="M156" s="63" t="s">
        <v>93</v>
      </c>
      <c r="N156" s="217">
        <v>36</v>
      </c>
      <c r="O156" s="67" t="s">
        <v>143</v>
      </c>
      <c r="P156" s="85">
        <f>IFERROR(N156/$AP$42,"-")</f>
        <v>8.0035571365051142E-3</v>
      </c>
      <c r="Q156" s="63" t="s">
        <v>93</v>
      </c>
      <c r="R156" s="217">
        <v>25</v>
      </c>
      <c r="S156" s="67" t="s">
        <v>143</v>
      </c>
      <c r="T156" s="85">
        <f>IFERROR(R156/$AQ$42,"-")</f>
        <v>6.9949636261891438E-3</v>
      </c>
      <c r="U156" s="63" t="s">
        <v>93</v>
      </c>
      <c r="V156" s="217">
        <v>17</v>
      </c>
      <c r="W156" s="67" t="s">
        <v>143</v>
      </c>
      <c r="X156" s="85">
        <f>IFERROR(V156/$AR$42,"-")</f>
        <v>6.899350649350649E-3</v>
      </c>
      <c r="Y156" s="63" t="s">
        <v>93</v>
      </c>
      <c r="Z156" s="217">
        <v>5</v>
      </c>
      <c r="AA156" s="67" t="s">
        <v>143</v>
      </c>
      <c r="AB156" s="85">
        <f>IFERROR(Z156/$AS$42,"-")</f>
        <v>3.7764350453172208E-3</v>
      </c>
      <c r="AC156" s="63" t="s">
        <v>93</v>
      </c>
      <c r="AD156" s="217">
        <v>0</v>
      </c>
      <c r="AE156" s="67" t="s">
        <v>143</v>
      </c>
      <c r="AF156" s="85">
        <f>IFERROR(AD156/$AT$42,"-")</f>
        <v>0</v>
      </c>
      <c r="AG156" s="63" t="s">
        <v>93</v>
      </c>
      <c r="AH156" s="197">
        <f t="shared" si="34"/>
        <v>89</v>
      </c>
      <c r="AI156" s="67" t="s">
        <v>143</v>
      </c>
      <c r="AJ156" s="85">
        <f>IFERROR(AH156/$AU$42,"-")</f>
        <v>7.1566420070762306E-3</v>
      </c>
    </row>
    <row r="157" spans="2:36" ht="13.5" customHeight="1">
      <c r="B157" s="279">
        <v>39</v>
      </c>
      <c r="C157" s="304" t="s">
        <v>6</v>
      </c>
      <c r="D157" s="128" t="s">
        <v>101</v>
      </c>
      <c r="E157" s="285">
        <f>AN43</f>
        <v>31</v>
      </c>
      <c r="F157" s="206">
        <v>0</v>
      </c>
      <c r="G157" s="56">
        <f>IFERROR(F157/F160,"-")</f>
        <v>0</v>
      </c>
      <c r="H157" s="178">
        <f>IFERROR(F157/$AN$43,"-")</f>
        <v>0</v>
      </c>
      <c r="I157" s="285">
        <f>AO43</f>
        <v>93</v>
      </c>
      <c r="J157" s="206">
        <v>5</v>
      </c>
      <c r="K157" s="56">
        <f>IFERROR(J157/J160,"-")</f>
        <v>0.5</v>
      </c>
      <c r="L157" s="88">
        <f>IFERROR(J157/$AO$43,"-")</f>
        <v>5.3763440860215055E-2</v>
      </c>
      <c r="M157" s="285">
        <f>AP43</f>
        <v>24226</v>
      </c>
      <c r="N157" s="206">
        <v>112</v>
      </c>
      <c r="O157" s="56">
        <f>IFERROR(N157/N160,"-")</f>
        <v>0.68711656441717794</v>
      </c>
      <c r="P157" s="88">
        <f>IFERROR(N157/$AP$43,"-")</f>
        <v>4.6231321720465613E-3</v>
      </c>
      <c r="Q157" s="285">
        <f>AQ43</f>
        <v>21122</v>
      </c>
      <c r="R157" s="206">
        <v>104</v>
      </c>
      <c r="S157" s="56">
        <f>IFERROR(R157/R160,"-")</f>
        <v>0.72222222222222221</v>
      </c>
      <c r="T157" s="88">
        <f>IFERROR(R157/$AQ$43,"-")</f>
        <v>4.9237761575608371E-3</v>
      </c>
      <c r="U157" s="285">
        <f>AR43</f>
        <v>13474</v>
      </c>
      <c r="V157" s="206">
        <v>76</v>
      </c>
      <c r="W157" s="56">
        <f>IFERROR(V157/V160,"-")</f>
        <v>0.6785714285714286</v>
      </c>
      <c r="X157" s="88">
        <f>IFERROR(V157/$AR$43,"-")</f>
        <v>5.6404928009499778E-3</v>
      </c>
      <c r="Y157" s="285">
        <f>AS43</f>
        <v>6826</v>
      </c>
      <c r="Z157" s="206">
        <v>17</v>
      </c>
      <c r="AA157" s="56">
        <f>IFERROR(Z157/Z160,"-")</f>
        <v>0.48571428571428571</v>
      </c>
      <c r="AB157" s="88">
        <f>IFERROR(Z157/$AS$43,"-")</f>
        <v>2.4904775857017285E-3</v>
      </c>
      <c r="AC157" s="285">
        <f>AT43</f>
        <v>2742</v>
      </c>
      <c r="AD157" s="206">
        <v>1</v>
      </c>
      <c r="AE157" s="56">
        <f>IFERROR(AD157/AD160,"-")</f>
        <v>0.33333333333333331</v>
      </c>
      <c r="AF157" s="88">
        <f>IFERROR(AD157/$AT$43,"-")</f>
        <v>3.6469730123997083E-4</v>
      </c>
      <c r="AG157" s="285">
        <f>AU43</f>
        <v>68514</v>
      </c>
      <c r="AH157" s="92">
        <f t="shared" si="34"/>
        <v>315</v>
      </c>
      <c r="AI157" s="56">
        <f>IFERROR(AH157/AH160,"-")</f>
        <v>0.67307692307692313</v>
      </c>
      <c r="AJ157" s="88">
        <f>IFERROR(AH157/$AU$43,"-")</f>
        <v>4.5976004904107193E-3</v>
      </c>
    </row>
    <row r="158" spans="2:36" ht="13.5" customHeight="1">
      <c r="B158" s="280"/>
      <c r="C158" s="305"/>
      <c r="D158" s="129" t="s">
        <v>102</v>
      </c>
      <c r="E158" s="286"/>
      <c r="F158" s="207">
        <v>0</v>
      </c>
      <c r="G158" s="58">
        <f>IFERROR(F158/F160,"-")</f>
        <v>0</v>
      </c>
      <c r="H158" s="116">
        <f t="shared" ref="H158:H160" si="41">IFERROR(F158/$AN$43,"-")</f>
        <v>0</v>
      </c>
      <c r="I158" s="286"/>
      <c r="J158" s="207">
        <v>5</v>
      </c>
      <c r="K158" s="58">
        <f>IFERROR(J158/J160,"-")</f>
        <v>0.5</v>
      </c>
      <c r="L158" s="82">
        <f>IFERROR(J158/$AO$43,"-")</f>
        <v>5.3763440860215055E-2</v>
      </c>
      <c r="M158" s="286"/>
      <c r="N158" s="207">
        <v>108</v>
      </c>
      <c r="O158" s="58">
        <f>IFERROR(N158/N160,"-")</f>
        <v>0.66257668711656437</v>
      </c>
      <c r="P158" s="82">
        <f>IFERROR(N158/$AP$43,"-")</f>
        <v>4.4580203087591841E-3</v>
      </c>
      <c r="Q158" s="286"/>
      <c r="R158" s="207">
        <v>99</v>
      </c>
      <c r="S158" s="58">
        <f>IFERROR(R158/R160,"-")</f>
        <v>0.6875</v>
      </c>
      <c r="T158" s="82">
        <f>IFERROR(R158/$AQ$43,"-")</f>
        <v>4.6870561499857966E-3</v>
      </c>
      <c r="U158" s="286"/>
      <c r="V158" s="207">
        <v>68</v>
      </c>
      <c r="W158" s="58">
        <f>IFERROR(V158/V160,"-")</f>
        <v>0.6071428571428571</v>
      </c>
      <c r="X158" s="82">
        <f>IFERROR(V158/$AR$43,"-")</f>
        <v>5.0467567166394538E-3</v>
      </c>
      <c r="Y158" s="286"/>
      <c r="Z158" s="207">
        <v>17</v>
      </c>
      <c r="AA158" s="58">
        <f>IFERROR(Z158/Z160,"-")</f>
        <v>0.48571428571428571</v>
      </c>
      <c r="AB158" s="82">
        <f>IFERROR(Z158/$AS$43,"-")</f>
        <v>2.4904775857017285E-3</v>
      </c>
      <c r="AC158" s="286"/>
      <c r="AD158" s="207">
        <v>1</v>
      </c>
      <c r="AE158" s="58">
        <f>IFERROR(AD158/AD160,"-")</f>
        <v>0.33333333333333331</v>
      </c>
      <c r="AF158" s="82">
        <f>IFERROR(AD158/$AT$43,"-")</f>
        <v>3.6469730123997083E-4</v>
      </c>
      <c r="AG158" s="286"/>
      <c r="AH158" s="93">
        <f t="shared" si="34"/>
        <v>298</v>
      </c>
      <c r="AI158" s="58">
        <f>IFERROR(AH158/AH160,"-")</f>
        <v>0.63675213675213671</v>
      </c>
      <c r="AJ158" s="82">
        <f>IFERROR(AH158/$AU$43,"-")</f>
        <v>4.3494760194996646E-3</v>
      </c>
    </row>
    <row r="159" spans="2:36" ht="13.5" customHeight="1">
      <c r="B159" s="280"/>
      <c r="C159" s="305"/>
      <c r="D159" s="132" t="s">
        <v>103</v>
      </c>
      <c r="E159" s="287"/>
      <c r="F159" s="211">
        <v>1</v>
      </c>
      <c r="G159" s="66">
        <f>IFERROR(F159/F160,"-")</f>
        <v>1</v>
      </c>
      <c r="H159" s="175">
        <f t="shared" si="41"/>
        <v>3.2258064516129031E-2</v>
      </c>
      <c r="I159" s="287"/>
      <c r="J159" s="211">
        <v>9</v>
      </c>
      <c r="K159" s="66">
        <f>IFERROR(J159/J160,"-")</f>
        <v>0.9</v>
      </c>
      <c r="L159" s="89">
        <f>IFERROR(J159/$AO$43,"-")</f>
        <v>9.6774193548387094E-2</v>
      </c>
      <c r="M159" s="287"/>
      <c r="N159" s="211">
        <v>158</v>
      </c>
      <c r="O159" s="66">
        <f>IFERROR(N159/N160,"-")</f>
        <v>0.96932515337423308</v>
      </c>
      <c r="P159" s="89">
        <f>IFERROR(N159/$AP$43,"-")</f>
        <v>6.5219185998513993E-3</v>
      </c>
      <c r="Q159" s="287"/>
      <c r="R159" s="211">
        <v>138</v>
      </c>
      <c r="S159" s="66">
        <f>IFERROR(R159/R160,"-")</f>
        <v>0.95833333333333337</v>
      </c>
      <c r="T159" s="89">
        <f>IFERROR(R159/$AQ$43,"-")</f>
        <v>6.5334722090711105E-3</v>
      </c>
      <c r="U159" s="287"/>
      <c r="V159" s="211">
        <v>109</v>
      </c>
      <c r="W159" s="66">
        <f>IFERROR(V159/V160,"-")</f>
        <v>0.9732142857142857</v>
      </c>
      <c r="X159" s="89">
        <f>IFERROR(V159/$AR$43,"-")</f>
        <v>8.0896541487308887E-3</v>
      </c>
      <c r="Y159" s="287"/>
      <c r="Z159" s="211">
        <v>34</v>
      </c>
      <c r="AA159" s="66">
        <f>IFERROR(Z159/Z160,"-")</f>
        <v>0.97142857142857142</v>
      </c>
      <c r="AB159" s="89">
        <f>IFERROR(Z159/$AS$43,"-")</f>
        <v>4.980955171403457E-3</v>
      </c>
      <c r="AC159" s="287"/>
      <c r="AD159" s="211">
        <v>2</v>
      </c>
      <c r="AE159" s="66">
        <f>IFERROR(AD159/AD160,"-")</f>
        <v>0.66666666666666663</v>
      </c>
      <c r="AF159" s="89">
        <f>IFERROR(AD159/$AT$43,"-")</f>
        <v>7.2939460247994166E-4</v>
      </c>
      <c r="AG159" s="287"/>
      <c r="AH159" s="95">
        <f t="shared" si="34"/>
        <v>451</v>
      </c>
      <c r="AI159" s="66">
        <f>IFERROR(AH159/AH160,"-")</f>
        <v>0.96367521367521369</v>
      </c>
      <c r="AJ159" s="89">
        <f>IFERROR(AH159/$AU$43,"-")</f>
        <v>6.5825962576991567E-3</v>
      </c>
    </row>
    <row r="160" spans="2:36" ht="13.5" customHeight="1">
      <c r="B160" s="281"/>
      <c r="C160" s="306"/>
      <c r="D160" s="190" t="s">
        <v>139</v>
      </c>
      <c r="E160" s="63" t="s">
        <v>93</v>
      </c>
      <c r="F160" s="217">
        <v>1</v>
      </c>
      <c r="G160" s="67" t="s">
        <v>143</v>
      </c>
      <c r="H160" s="88">
        <f t="shared" si="41"/>
        <v>3.2258064516129031E-2</v>
      </c>
      <c r="I160" s="63" t="s">
        <v>93</v>
      </c>
      <c r="J160" s="217">
        <v>10</v>
      </c>
      <c r="K160" s="67" t="s">
        <v>143</v>
      </c>
      <c r="L160" s="85">
        <f>IFERROR(J160/$AO$43,"-")</f>
        <v>0.10752688172043011</v>
      </c>
      <c r="M160" s="63" t="s">
        <v>93</v>
      </c>
      <c r="N160" s="217">
        <v>163</v>
      </c>
      <c r="O160" s="67" t="s">
        <v>143</v>
      </c>
      <c r="P160" s="85">
        <f>IFERROR(N160/$AP$43,"-")</f>
        <v>6.728308428960621E-3</v>
      </c>
      <c r="Q160" s="63" t="s">
        <v>93</v>
      </c>
      <c r="R160" s="217">
        <v>144</v>
      </c>
      <c r="S160" s="67" t="s">
        <v>143</v>
      </c>
      <c r="T160" s="85">
        <f>IFERROR(R160/$AQ$43,"-")</f>
        <v>6.8175362181611592E-3</v>
      </c>
      <c r="U160" s="63" t="s">
        <v>93</v>
      </c>
      <c r="V160" s="217">
        <v>112</v>
      </c>
      <c r="W160" s="67" t="s">
        <v>143</v>
      </c>
      <c r="X160" s="85">
        <f>IFERROR(V160/$AR$43,"-")</f>
        <v>8.312305180347335E-3</v>
      </c>
      <c r="Y160" s="63" t="s">
        <v>93</v>
      </c>
      <c r="Z160" s="217">
        <v>35</v>
      </c>
      <c r="AA160" s="67" t="s">
        <v>143</v>
      </c>
      <c r="AB160" s="85">
        <f>IFERROR(Z160/$AS$43,"-")</f>
        <v>5.127453852915324E-3</v>
      </c>
      <c r="AC160" s="63" t="s">
        <v>93</v>
      </c>
      <c r="AD160" s="217">
        <v>3</v>
      </c>
      <c r="AE160" s="67" t="s">
        <v>143</v>
      </c>
      <c r="AF160" s="85">
        <f>IFERROR(AD160/$AT$43,"-")</f>
        <v>1.0940919037199124E-3</v>
      </c>
      <c r="AG160" s="63" t="s">
        <v>93</v>
      </c>
      <c r="AH160" s="197">
        <f t="shared" si="34"/>
        <v>468</v>
      </c>
      <c r="AI160" s="67" t="s">
        <v>143</v>
      </c>
      <c r="AJ160" s="85">
        <f>IFERROR(AH160/$AU$43,"-")</f>
        <v>6.8307207286102114E-3</v>
      </c>
    </row>
    <row r="161" spans="2:36" ht="13.5" customHeight="1">
      <c r="B161" s="279">
        <v>40</v>
      </c>
      <c r="C161" s="304" t="s">
        <v>39</v>
      </c>
      <c r="D161" s="128" t="s">
        <v>101</v>
      </c>
      <c r="E161" s="285">
        <f>AN44</f>
        <v>38</v>
      </c>
      <c r="F161" s="206">
        <v>4</v>
      </c>
      <c r="G161" s="56">
        <f>IFERROR(F161/F164,"-")</f>
        <v>1</v>
      </c>
      <c r="H161" s="178">
        <f>IFERROR(F161/$AN$44,"-")</f>
        <v>0.10526315789473684</v>
      </c>
      <c r="I161" s="285">
        <f>AO44</f>
        <v>90</v>
      </c>
      <c r="J161" s="206">
        <v>3</v>
      </c>
      <c r="K161" s="56">
        <f>IFERROR(J161/J164,"-")</f>
        <v>0.5</v>
      </c>
      <c r="L161" s="88">
        <f>IFERROR(J161/$AO$44,"-")</f>
        <v>3.3333333333333333E-2</v>
      </c>
      <c r="M161" s="285">
        <f>AP44</f>
        <v>5119</v>
      </c>
      <c r="N161" s="206">
        <v>42</v>
      </c>
      <c r="O161" s="56">
        <f>IFERROR(N161/N164,"-")</f>
        <v>0.8936170212765957</v>
      </c>
      <c r="P161" s="88">
        <f>IFERROR(N161/$AP$44,"-")</f>
        <v>8.2047274858370774E-3</v>
      </c>
      <c r="Q161" s="285">
        <f>AQ44</f>
        <v>4390</v>
      </c>
      <c r="R161" s="206">
        <v>29</v>
      </c>
      <c r="S161" s="56">
        <f>IFERROR(R161/R164,"-")</f>
        <v>0.82857142857142863</v>
      </c>
      <c r="T161" s="88">
        <f>IFERROR(R161/$AQ$44,"-")</f>
        <v>6.6059225512528474E-3</v>
      </c>
      <c r="U161" s="285">
        <f>AR44</f>
        <v>2944</v>
      </c>
      <c r="V161" s="206">
        <v>19</v>
      </c>
      <c r="W161" s="56">
        <f>IFERROR(V161/V164,"-")</f>
        <v>0.6785714285714286</v>
      </c>
      <c r="X161" s="88">
        <f>IFERROR(V161/$AR$44,"-")</f>
        <v>6.453804347826087E-3</v>
      </c>
      <c r="Y161" s="285">
        <f>AS44</f>
        <v>1590</v>
      </c>
      <c r="Z161" s="206">
        <v>3</v>
      </c>
      <c r="AA161" s="56">
        <f>IFERROR(Z161/Z164,"-")</f>
        <v>0.42857142857142855</v>
      </c>
      <c r="AB161" s="88">
        <f>IFERROR(Z161/$AS$44,"-")</f>
        <v>1.8867924528301887E-3</v>
      </c>
      <c r="AC161" s="285">
        <f>AT44</f>
        <v>585</v>
      </c>
      <c r="AD161" s="206">
        <v>1</v>
      </c>
      <c r="AE161" s="56">
        <f>IFERROR(AD161/AD164,"-")</f>
        <v>0.33333333333333331</v>
      </c>
      <c r="AF161" s="88">
        <f>IFERROR(AD161/$AT$44,"-")</f>
        <v>1.7094017094017094E-3</v>
      </c>
      <c r="AG161" s="285">
        <f>AU44</f>
        <v>14756</v>
      </c>
      <c r="AH161" s="92">
        <f t="shared" si="34"/>
        <v>101</v>
      </c>
      <c r="AI161" s="56">
        <f>IFERROR(AH161/AH164,"-")</f>
        <v>0.77692307692307694</v>
      </c>
      <c r="AJ161" s="88">
        <f>IFERROR(AH161/$AU$44,"-")</f>
        <v>6.8446733532122528E-3</v>
      </c>
    </row>
    <row r="162" spans="2:36" ht="13.5" customHeight="1">
      <c r="B162" s="280"/>
      <c r="C162" s="305"/>
      <c r="D162" s="129" t="s">
        <v>102</v>
      </c>
      <c r="E162" s="286"/>
      <c r="F162" s="207">
        <v>3</v>
      </c>
      <c r="G162" s="58">
        <f>IFERROR(F162/F164,"-")</f>
        <v>0.75</v>
      </c>
      <c r="H162" s="116">
        <f t="shared" ref="H162:H164" si="42">IFERROR(F162/$AN$44,"-")</f>
        <v>7.8947368421052627E-2</v>
      </c>
      <c r="I162" s="286"/>
      <c r="J162" s="207">
        <v>2</v>
      </c>
      <c r="K162" s="58">
        <f>IFERROR(J162/J164,"-")</f>
        <v>0.33333333333333331</v>
      </c>
      <c r="L162" s="82">
        <f>IFERROR(J162/$AO$44,"-")</f>
        <v>2.2222222222222223E-2</v>
      </c>
      <c r="M162" s="286"/>
      <c r="N162" s="207">
        <v>27</v>
      </c>
      <c r="O162" s="58">
        <f>IFERROR(N162/N164,"-")</f>
        <v>0.57446808510638303</v>
      </c>
      <c r="P162" s="82">
        <f>IFERROR(N162/$AP$44,"-")</f>
        <v>5.2744676694666927E-3</v>
      </c>
      <c r="Q162" s="286"/>
      <c r="R162" s="207">
        <v>21</v>
      </c>
      <c r="S162" s="58">
        <f>IFERROR(R162/R164,"-")</f>
        <v>0.6</v>
      </c>
      <c r="T162" s="82">
        <f>IFERROR(R162/$AQ$44,"-")</f>
        <v>4.7835990888382687E-3</v>
      </c>
      <c r="U162" s="286"/>
      <c r="V162" s="207">
        <v>11</v>
      </c>
      <c r="W162" s="58">
        <f>IFERROR(V162/V164,"-")</f>
        <v>0.39285714285714285</v>
      </c>
      <c r="X162" s="82">
        <f>IFERROR(V162/$AR$44,"-")</f>
        <v>3.736413043478261E-3</v>
      </c>
      <c r="Y162" s="286"/>
      <c r="Z162" s="207">
        <v>2</v>
      </c>
      <c r="AA162" s="58">
        <f>IFERROR(Z162/Z164,"-")</f>
        <v>0.2857142857142857</v>
      </c>
      <c r="AB162" s="82">
        <f>IFERROR(Z162/$AS$44,"-")</f>
        <v>1.2578616352201257E-3</v>
      </c>
      <c r="AC162" s="286"/>
      <c r="AD162" s="207">
        <v>0</v>
      </c>
      <c r="AE162" s="58">
        <f>IFERROR(AD162/AD164,"-")</f>
        <v>0</v>
      </c>
      <c r="AF162" s="82">
        <f>IFERROR(AD162/$AT$44,"-")</f>
        <v>0</v>
      </c>
      <c r="AG162" s="286"/>
      <c r="AH162" s="93">
        <f t="shared" si="34"/>
        <v>66</v>
      </c>
      <c r="AI162" s="58">
        <f>IFERROR(AH162/AH164,"-")</f>
        <v>0.50769230769230766</v>
      </c>
      <c r="AJ162" s="82">
        <f>IFERROR(AH162/$AU$44,"-")</f>
        <v>4.4727568446733534E-3</v>
      </c>
    </row>
    <row r="163" spans="2:36" ht="13.5" customHeight="1">
      <c r="B163" s="280"/>
      <c r="C163" s="305"/>
      <c r="D163" s="132" t="s">
        <v>103</v>
      </c>
      <c r="E163" s="287"/>
      <c r="F163" s="211">
        <v>4</v>
      </c>
      <c r="G163" s="66">
        <f>IFERROR(F163/F164,"-")</f>
        <v>1</v>
      </c>
      <c r="H163" s="175">
        <f t="shared" si="42"/>
        <v>0.10526315789473684</v>
      </c>
      <c r="I163" s="287"/>
      <c r="J163" s="211">
        <v>6</v>
      </c>
      <c r="K163" s="66">
        <f>IFERROR(J163/J164,"-")</f>
        <v>1</v>
      </c>
      <c r="L163" s="89">
        <f>IFERROR(J163/$AO$44,"-")</f>
        <v>6.6666666666666666E-2</v>
      </c>
      <c r="M163" s="287"/>
      <c r="N163" s="211">
        <v>43</v>
      </c>
      <c r="O163" s="66">
        <f>IFERROR(N163/N164,"-")</f>
        <v>0.91489361702127658</v>
      </c>
      <c r="P163" s="89">
        <f>IFERROR(N163/$AP$44,"-")</f>
        <v>8.4000781402617693E-3</v>
      </c>
      <c r="Q163" s="287"/>
      <c r="R163" s="211">
        <v>34</v>
      </c>
      <c r="S163" s="66">
        <f>IFERROR(R163/R164,"-")</f>
        <v>0.97142857142857142</v>
      </c>
      <c r="T163" s="89">
        <f>IFERROR(R163/$AQ$44,"-")</f>
        <v>7.7448747152619587E-3</v>
      </c>
      <c r="U163" s="287"/>
      <c r="V163" s="211">
        <v>27</v>
      </c>
      <c r="W163" s="66">
        <f>IFERROR(V163/V164,"-")</f>
        <v>0.9642857142857143</v>
      </c>
      <c r="X163" s="89">
        <f>IFERROR(V163/$AR$44,"-")</f>
        <v>9.1711956521739139E-3</v>
      </c>
      <c r="Y163" s="287"/>
      <c r="Z163" s="211">
        <v>7</v>
      </c>
      <c r="AA163" s="66">
        <f>IFERROR(Z163/Z164,"-")</f>
        <v>1</v>
      </c>
      <c r="AB163" s="89">
        <f>IFERROR(Z163/$AS$44,"-")</f>
        <v>4.4025157232704401E-3</v>
      </c>
      <c r="AC163" s="287"/>
      <c r="AD163" s="211">
        <v>2</v>
      </c>
      <c r="AE163" s="66">
        <f>IFERROR(AD163/AD164,"-")</f>
        <v>0.66666666666666663</v>
      </c>
      <c r="AF163" s="89">
        <f>IFERROR(AD163/$AT$44,"-")</f>
        <v>3.4188034188034188E-3</v>
      </c>
      <c r="AG163" s="287"/>
      <c r="AH163" s="95">
        <f t="shared" si="34"/>
        <v>123</v>
      </c>
      <c r="AI163" s="66">
        <f>IFERROR(AH163/AH164,"-")</f>
        <v>0.94615384615384612</v>
      </c>
      <c r="AJ163" s="89">
        <f>IFERROR(AH163/$AU$44,"-")</f>
        <v>8.335592301436703E-3</v>
      </c>
    </row>
    <row r="164" spans="2:36" ht="13.5" customHeight="1">
      <c r="B164" s="281"/>
      <c r="C164" s="306"/>
      <c r="D164" s="190" t="s">
        <v>139</v>
      </c>
      <c r="E164" s="63" t="s">
        <v>93</v>
      </c>
      <c r="F164" s="217">
        <v>4</v>
      </c>
      <c r="G164" s="67" t="s">
        <v>143</v>
      </c>
      <c r="H164" s="88">
        <f t="shared" si="42"/>
        <v>0.10526315789473684</v>
      </c>
      <c r="I164" s="63" t="s">
        <v>93</v>
      </c>
      <c r="J164" s="217">
        <v>6</v>
      </c>
      <c r="K164" s="67" t="s">
        <v>143</v>
      </c>
      <c r="L164" s="85">
        <f>IFERROR(J164/$AO$44,"-")</f>
        <v>6.6666666666666666E-2</v>
      </c>
      <c r="M164" s="63" t="s">
        <v>93</v>
      </c>
      <c r="N164" s="217">
        <v>47</v>
      </c>
      <c r="O164" s="67" t="s">
        <v>143</v>
      </c>
      <c r="P164" s="85">
        <f>IFERROR(N164/$AP$44,"-")</f>
        <v>9.1814807579605386E-3</v>
      </c>
      <c r="Q164" s="63" t="s">
        <v>93</v>
      </c>
      <c r="R164" s="217">
        <v>35</v>
      </c>
      <c r="S164" s="67" t="s">
        <v>143</v>
      </c>
      <c r="T164" s="85">
        <f>IFERROR(R164/$AQ$44,"-")</f>
        <v>7.972665148063782E-3</v>
      </c>
      <c r="U164" s="63" t="s">
        <v>93</v>
      </c>
      <c r="V164" s="217">
        <v>28</v>
      </c>
      <c r="W164" s="67" t="s">
        <v>143</v>
      </c>
      <c r="X164" s="85">
        <f>IFERROR(V164/$AR$44,"-")</f>
        <v>9.5108695652173919E-3</v>
      </c>
      <c r="Y164" s="63" t="s">
        <v>93</v>
      </c>
      <c r="Z164" s="217">
        <v>7</v>
      </c>
      <c r="AA164" s="67" t="s">
        <v>143</v>
      </c>
      <c r="AB164" s="85">
        <f>IFERROR(Z164/$AS$44,"-")</f>
        <v>4.4025157232704401E-3</v>
      </c>
      <c r="AC164" s="63" t="s">
        <v>93</v>
      </c>
      <c r="AD164" s="217">
        <v>3</v>
      </c>
      <c r="AE164" s="67" t="s">
        <v>143</v>
      </c>
      <c r="AF164" s="85">
        <f>IFERROR(AD164/$AT$44,"-")</f>
        <v>5.1282051282051282E-3</v>
      </c>
      <c r="AG164" s="63" t="s">
        <v>93</v>
      </c>
      <c r="AH164" s="197">
        <f t="shared" si="34"/>
        <v>130</v>
      </c>
      <c r="AI164" s="67" t="s">
        <v>143</v>
      </c>
      <c r="AJ164" s="85">
        <f>IFERROR(AH164/$AU$44,"-")</f>
        <v>8.8099756031444834E-3</v>
      </c>
    </row>
    <row r="165" spans="2:36" ht="13.5" customHeight="1">
      <c r="B165" s="279">
        <v>41</v>
      </c>
      <c r="C165" s="304" t="s">
        <v>10</v>
      </c>
      <c r="D165" s="128" t="s">
        <v>101</v>
      </c>
      <c r="E165" s="285">
        <f>AN45</f>
        <v>14</v>
      </c>
      <c r="F165" s="206">
        <v>1</v>
      </c>
      <c r="G165" s="56">
        <f>IFERROR(F165/F168,"-")</f>
        <v>1</v>
      </c>
      <c r="H165" s="88">
        <f>IFERROR(F165/$AN$45,"-")</f>
        <v>7.1428571428571425E-2</v>
      </c>
      <c r="I165" s="285">
        <f>AO45</f>
        <v>52</v>
      </c>
      <c r="J165" s="206">
        <v>6</v>
      </c>
      <c r="K165" s="56">
        <f>IFERROR(J165/J168,"-")</f>
        <v>0.8571428571428571</v>
      </c>
      <c r="L165" s="88">
        <f>IFERROR(J165/$AO$45,"-")</f>
        <v>0.11538461538461539</v>
      </c>
      <c r="M165" s="285">
        <f>AP45</f>
        <v>9030</v>
      </c>
      <c r="N165" s="206">
        <v>58</v>
      </c>
      <c r="O165" s="56">
        <f>IFERROR(N165/N168,"-")</f>
        <v>0.77333333333333332</v>
      </c>
      <c r="P165" s="88">
        <f>IFERROR(N165/$AP$45,"-")</f>
        <v>6.4230343300110742E-3</v>
      </c>
      <c r="Q165" s="285">
        <f>AQ45</f>
        <v>8279</v>
      </c>
      <c r="R165" s="206">
        <v>59</v>
      </c>
      <c r="S165" s="56">
        <f>IFERROR(R165/R168,"-")</f>
        <v>0.73750000000000004</v>
      </c>
      <c r="T165" s="88">
        <f>IFERROR(R165/$AQ$45,"-")</f>
        <v>7.1264645488585575E-3</v>
      </c>
      <c r="U165" s="285">
        <f>AR45</f>
        <v>5607</v>
      </c>
      <c r="V165" s="206">
        <v>46</v>
      </c>
      <c r="W165" s="56">
        <f>IFERROR(V165/V168,"-")</f>
        <v>0.67647058823529416</v>
      </c>
      <c r="X165" s="88">
        <f>IFERROR(V165/$AR$45,"-")</f>
        <v>8.2040306759407888E-3</v>
      </c>
      <c r="Y165" s="285">
        <f>AS45</f>
        <v>2729</v>
      </c>
      <c r="Z165" s="206">
        <v>12</v>
      </c>
      <c r="AA165" s="56">
        <f>IFERROR(Z165/Z168,"-")</f>
        <v>0.66666666666666663</v>
      </c>
      <c r="AB165" s="88">
        <f>IFERROR(Z165/$AS$45,"-")</f>
        <v>4.3972150971051671E-3</v>
      </c>
      <c r="AC165" s="285">
        <f>AT45</f>
        <v>1142</v>
      </c>
      <c r="AD165" s="206">
        <v>0</v>
      </c>
      <c r="AE165" s="56">
        <f>IFERROR(AD165/AD168,"-")</f>
        <v>0</v>
      </c>
      <c r="AF165" s="88">
        <f>IFERROR(AD165/$AT$45,"-")</f>
        <v>0</v>
      </c>
      <c r="AG165" s="285">
        <f>AU45</f>
        <v>26853</v>
      </c>
      <c r="AH165" s="92">
        <f t="shared" si="34"/>
        <v>182</v>
      </c>
      <c r="AI165" s="56">
        <f>IFERROR(AH165/AH168,"-")</f>
        <v>0.72799999999999998</v>
      </c>
      <c r="AJ165" s="88">
        <f>IFERROR(AH165/$AU$45,"-")</f>
        <v>6.777641231892154E-3</v>
      </c>
    </row>
    <row r="166" spans="2:36" ht="13.5" customHeight="1">
      <c r="B166" s="280"/>
      <c r="C166" s="305"/>
      <c r="D166" s="129" t="s">
        <v>102</v>
      </c>
      <c r="E166" s="286"/>
      <c r="F166" s="207">
        <v>1</v>
      </c>
      <c r="G166" s="58">
        <f>IFERROR(F166/F168,"-")</f>
        <v>1</v>
      </c>
      <c r="H166" s="179">
        <f t="shared" ref="H166:H168" si="43">IFERROR(F166/$AN$45,"-")</f>
        <v>7.1428571428571425E-2</v>
      </c>
      <c r="I166" s="286"/>
      <c r="J166" s="207">
        <v>4</v>
      </c>
      <c r="K166" s="58">
        <f>IFERROR(J166/J168,"-")</f>
        <v>0.5714285714285714</v>
      </c>
      <c r="L166" s="82">
        <f>IFERROR(J166/$AO$45,"-")</f>
        <v>7.6923076923076927E-2</v>
      </c>
      <c r="M166" s="286"/>
      <c r="N166" s="207">
        <v>47</v>
      </c>
      <c r="O166" s="58">
        <f>IFERROR(N166/N168,"-")</f>
        <v>0.62666666666666671</v>
      </c>
      <c r="P166" s="82">
        <f>IFERROR(N166/$AP$45,"-")</f>
        <v>5.2048726467331117E-3</v>
      </c>
      <c r="Q166" s="286"/>
      <c r="R166" s="207">
        <v>52</v>
      </c>
      <c r="S166" s="58">
        <f>IFERROR(R166/R168,"-")</f>
        <v>0.65</v>
      </c>
      <c r="T166" s="82">
        <f>IFERROR(R166/$AQ$45,"-")</f>
        <v>6.2809518057736439E-3</v>
      </c>
      <c r="U166" s="286"/>
      <c r="V166" s="207">
        <v>45</v>
      </c>
      <c r="W166" s="58">
        <f>IFERROR(V166/V168,"-")</f>
        <v>0.66176470588235292</v>
      </c>
      <c r="X166" s="82">
        <f>IFERROR(V166/$AR$45,"-")</f>
        <v>8.0256821829855531E-3</v>
      </c>
      <c r="Y166" s="286"/>
      <c r="Z166" s="207">
        <v>10</v>
      </c>
      <c r="AA166" s="58">
        <f>IFERROR(Z166/Z168,"-")</f>
        <v>0.55555555555555558</v>
      </c>
      <c r="AB166" s="82">
        <f>IFERROR(Z166/$AS$45,"-")</f>
        <v>3.6643459142543058E-3</v>
      </c>
      <c r="AC166" s="286"/>
      <c r="AD166" s="207">
        <v>0</v>
      </c>
      <c r="AE166" s="58">
        <f>IFERROR(AD166/AD168,"-")</f>
        <v>0</v>
      </c>
      <c r="AF166" s="82">
        <f>IFERROR(AD166/$AT$45,"-")</f>
        <v>0</v>
      </c>
      <c r="AG166" s="286"/>
      <c r="AH166" s="93">
        <f t="shared" si="34"/>
        <v>159</v>
      </c>
      <c r="AI166" s="58">
        <f>IFERROR(AH166/AH168,"-")</f>
        <v>0.63600000000000001</v>
      </c>
      <c r="AJ166" s="82">
        <f>IFERROR(AH166/$AU$45,"-")</f>
        <v>5.9211261311585299E-3</v>
      </c>
    </row>
    <row r="167" spans="2:36" ht="13.5" customHeight="1">
      <c r="B167" s="280"/>
      <c r="C167" s="305"/>
      <c r="D167" s="132" t="s">
        <v>103</v>
      </c>
      <c r="E167" s="287"/>
      <c r="F167" s="211">
        <v>1</v>
      </c>
      <c r="G167" s="66">
        <f>IFERROR(F167/F168,"-")</f>
        <v>1</v>
      </c>
      <c r="H167" s="175">
        <f t="shared" si="43"/>
        <v>7.1428571428571425E-2</v>
      </c>
      <c r="I167" s="287"/>
      <c r="J167" s="211">
        <v>7</v>
      </c>
      <c r="K167" s="66">
        <f>IFERROR(J167/J168,"-")</f>
        <v>1</v>
      </c>
      <c r="L167" s="89">
        <f>IFERROR(J167/$AO$45,"-")</f>
        <v>0.13461538461538461</v>
      </c>
      <c r="M167" s="287"/>
      <c r="N167" s="211">
        <v>72</v>
      </c>
      <c r="O167" s="66">
        <f>IFERROR(N167/N168,"-")</f>
        <v>0.96</v>
      </c>
      <c r="P167" s="89">
        <f>IFERROR(N167/$AP$45,"-")</f>
        <v>7.9734219269102981E-3</v>
      </c>
      <c r="Q167" s="287"/>
      <c r="R167" s="211">
        <v>78</v>
      </c>
      <c r="S167" s="66">
        <f>IFERROR(R167/R168,"-")</f>
        <v>0.97499999999999998</v>
      </c>
      <c r="T167" s="89">
        <f>IFERROR(R167/$AQ$45,"-")</f>
        <v>9.4214277086604667E-3</v>
      </c>
      <c r="U167" s="287"/>
      <c r="V167" s="211">
        <v>65</v>
      </c>
      <c r="W167" s="66">
        <f>IFERROR(V167/V168,"-")</f>
        <v>0.95588235294117652</v>
      </c>
      <c r="X167" s="89">
        <f>IFERROR(V167/$AR$45,"-")</f>
        <v>1.1592652042090245E-2</v>
      </c>
      <c r="Y167" s="287"/>
      <c r="Z167" s="211">
        <v>18</v>
      </c>
      <c r="AA167" s="66">
        <f>IFERROR(Z167/Z168,"-")</f>
        <v>1</v>
      </c>
      <c r="AB167" s="89">
        <f>IFERROR(Z167/$AS$45,"-")</f>
        <v>6.5958226456577498E-3</v>
      </c>
      <c r="AC167" s="287"/>
      <c r="AD167" s="211">
        <v>0</v>
      </c>
      <c r="AE167" s="66">
        <f>IFERROR(AD167/AD168,"-")</f>
        <v>0</v>
      </c>
      <c r="AF167" s="89">
        <f>IFERROR(AD167/$AT$45,"-")</f>
        <v>0</v>
      </c>
      <c r="AG167" s="287"/>
      <c r="AH167" s="95">
        <f t="shared" si="34"/>
        <v>241</v>
      </c>
      <c r="AI167" s="66">
        <f>IFERROR(AH167/AH168,"-")</f>
        <v>0.96399999999999997</v>
      </c>
      <c r="AJ167" s="89">
        <f>IFERROR(AH167/$AU$45,"-")</f>
        <v>8.9747886642088399E-3</v>
      </c>
    </row>
    <row r="168" spans="2:36" ht="13.5" customHeight="1">
      <c r="B168" s="281"/>
      <c r="C168" s="306"/>
      <c r="D168" s="190" t="s">
        <v>139</v>
      </c>
      <c r="E168" s="63" t="s">
        <v>93</v>
      </c>
      <c r="F168" s="217">
        <v>1</v>
      </c>
      <c r="G168" s="67" t="s">
        <v>143</v>
      </c>
      <c r="H168" s="88">
        <f t="shared" si="43"/>
        <v>7.1428571428571425E-2</v>
      </c>
      <c r="I168" s="63" t="s">
        <v>93</v>
      </c>
      <c r="J168" s="217">
        <v>7</v>
      </c>
      <c r="K168" s="67" t="s">
        <v>143</v>
      </c>
      <c r="L168" s="85">
        <f>IFERROR(J168/$AO$45,"-")</f>
        <v>0.13461538461538461</v>
      </c>
      <c r="M168" s="63" t="s">
        <v>93</v>
      </c>
      <c r="N168" s="217">
        <v>75</v>
      </c>
      <c r="O168" s="67" t="s">
        <v>143</v>
      </c>
      <c r="P168" s="85">
        <f>IFERROR(N168/$AP$45,"-")</f>
        <v>8.3056478405315621E-3</v>
      </c>
      <c r="Q168" s="63" t="s">
        <v>93</v>
      </c>
      <c r="R168" s="217">
        <v>80</v>
      </c>
      <c r="S168" s="67" t="s">
        <v>143</v>
      </c>
      <c r="T168" s="85">
        <f>IFERROR(R168/$AQ$45,"-")</f>
        <v>9.6630027781132981E-3</v>
      </c>
      <c r="U168" s="63" t="s">
        <v>93</v>
      </c>
      <c r="V168" s="217">
        <v>68</v>
      </c>
      <c r="W168" s="67" t="s">
        <v>143</v>
      </c>
      <c r="X168" s="85">
        <f>IFERROR(V168/$AR$45,"-")</f>
        <v>1.2127697520955948E-2</v>
      </c>
      <c r="Y168" s="63" t="s">
        <v>93</v>
      </c>
      <c r="Z168" s="217">
        <v>18</v>
      </c>
      <c r="AA168" s="67" t="s">
        <v>143</v>
      </c>
      <c r="AB168" s="85">
        <f>IFERROR(Z168/$AS$45,"-")</f>
        <v>6.5958226456577498E-3</v>
      </c>
      <c r="AC168" s="63" t="s">
        <v>93</v>
      </c>
      <c r="AD168" s="217">
        <v>1</v>
      </c>
      <c r="AE168" s="67" t="s">
        <v>143</v>
      </c>
      <c r="AF168" s="85">
        <f>IFERROR(AD168/$AT$45,"-")</f>
        <v>8.7565674255691769E-4</v>
      </c>
      <c r="AG168" s="63" t="s">
        <v>93</v>
      </c>
      <c r="AH168" s="197">
        <f t="shared" si="34"/>
        <v>250</v>
      </c>
      <c r="AI168" s="67" t="s">
        <v>143</v>
      </c>
      <c r="AJ168" s="85">
        <f>IFERROR(AH168/$AU$45,"-")</f>
        <v>9.3099467471046068E-3</v>
      </c>
    </row>
    <row r="169" spans="2:36" ht="13.5" customHeight="1">
      <c r="B169" s="279">
        <v>42</v>
      </c>
      <c r="C169" s="304" t="s">
        <v>11</v>
      </c>
      <c r="D169" s="128" t="s">
        <v>101</v>
      </c>
      <c r="E169" s="285">
        <f>AN46</f>
        <v>65</v>
      </c>
      <c r="F169" s="206">
        <v>3</v>
      </c>
      <c r="G169" s="56">
        <f>IFERROR(F169/F172,"-")</f>
        <v>1</v>
      </c>
      <c r="H169" s="178">
        <f>IFERROR(F169/$AN$46,"-")</f>
        <v>4.6153846153846156E-2</v>
      </c>
      <c r="I169" s="285">
        <f>AO46</f>
        <v>240</v>
      </c>
      <c r="J169" s="206">
        <v>18</v>
      </c>
      <c r="K169" s="56">
        <f>IFERROR(J169/J172,"-")</f>
        <v>0.66666666666666663</v>
      </c>
      <c r="L169" s="88">
        <f>IFERROR(J169/$AO$46,"-")</f>
        <v>7.4999999999999997E-2</v>
      </c>
      <c r="M169" s="285">
        <f>AP46</f>
        <v>27839</v>
      </c>
      <c r="N169" s="206">
        <v>162</v>
      </c>
      <c r="O169" s="56">
        <f>IFERROR(N169/N172,"-")</f>
        <v>0.79024390243902443</v>
      </c>
      <c r="P169" s="88">
        <f>IFERROR(N169/$AP$46,"-")</f>
        <v>5.8191745393153492E-3</v>
      </c>
      <c r="Q169" s="285">
        <f>AQ46</f>
        <v>22259</v>
      </c>
      <c r="R169" s="206">
        <v>134</v>
      </c>
      <c r="S169" s="56">
        <f>IFERROR(R169/R172,"-")</f>
        <v>0.76136363636363635</v>
      </c>
      <c r="T169" s="88">
        <f>IFERROR(R169/$AQ$46,"-")</f>
        <v>6.0200368390314028E-3</v>
      </c>
      <c r="U169" s="285">
        <f>AR46</f>
        <v>13558</v>
      </c>
      <c r="V169" s="206">
        <v>76</v>
      </c>
      <c r="W169" s="56">
        <f>IFERROR(V169/V172,"-")</f>
        <v>0.72380952380952379</v>
      </c>
      <c r="X169" s="88">
        <f>IFERROR(V169/$AR$46,"-")</f>
        <v>5.6055465407877265E-3</v>
      </c>
      <c r="Y169" s="285">
        <f>AS46</f>
        <v>6673</v>
      </c>
      <c r="Z169" s="206">
        <v>37</v>
      </c>
      <c r="AA169" s="56">
        <f>IFERROR(Z169/Z172,"-")</f>
        <v>0.82222222222222219</v>
      </c>
      <c r="AB169" s="88">
        <f>IFERROR(Z169/$AS$46,"-")</f>
        <v>5.5447325041210853E-3</v>
      </c>
      <c r="AC169" s="285">
        <f>AT46</f>
        <v>2713</v>
      </c>
      <c r="AD169" s="206">
        <v>8</v>
      </c>
      <c r="AE169" s="56">
        <f>IFERROR(AD169/AD172,"-")</f>
        <v>0.53333333333333333</v>
      </c>
      <c r="AF169" s="88">
        <f>IFERROR(AD169/$AT$46,"-")</f>
        <v>2.9487652045705861E-3</v>
      </c>
      <c r="AG169" s="285">
        <f>AU46</f>
        <v>73347</v>
      </c>
      <c r="AH169" s="92">
        <f t="shared" si="34"/>
        <v>438</v>
      </c>
      <c r="AI169" s="56">
        <f>IFERROR(AH169/AH172,"-")</f>
        <v>0.76041666666666663</v>
      </c>
      <c r="AJ169" s="88">
        <f>IFERROR(AH169/$AU$46,"-")</f>
        <v>5.9716143809562762E-3</v>
      </c>
    </row>
    <row r="170" spans="2:36" ht="13.5" customHeight="1">
      <c r="B170" s="280"/>
      <c r="C170" s="305"/>
      <c r="D170" s="129" t="s">
        <v>102</v>
      </c>
      <c r="E170" s="286"/>
      <c r="F170" s="207">
        <v>3</v>
      </c>
      <c r="G170" s="58">
        <f>IFERROR(F170/F172,"-")</f>
        <v>1</v>
      </c>
      <c r="H170" s="116">
        <f t="shared" ref="H170:H172" si="44">IFERROR(F170/$AN$46,"-")</f>
        <v>4.6153846153846156E-2</v>
      </c>
      <c r="I170" s="286"/>
      <c r="J170" s="207">
        <v>13</v>
      </c>
      <c r="K170" s="58">
        <f>IFERROR(J170/J172,"-")</f>
        <v>0.48148148148148145</v>
      </c>
      <c r="L170" s="82">
        <f>IFERROR(J170/$AO$46,"-")</f>
        <v>5.4166666666666669E-2</v>
      </c>
      <c r="M170" s="286"/>
      <c r="N170" s="207">
        <v>141</v>
      </c>
      <c r="O170" s="58">
        <f>IFERROR(N170/N172,"-")</f>
        <v>0.68780487804878043</v>
      </c>
      <c r="P170" s="82">
        <f>IFERROR(N170/$AP$46,"-")</f>
        <v>5.06483709903373E-3</v>
      </c>
      <c r="Q170" s="286"/>
      <c r="R170" s="207">
        <v>116</v>
      </c>
      <c r="S170" s="58">
        <f>IFERROR(R170/R172,"-")</f>
        <v>0.65909090909090906</v>
      </c>
      <c r="T170" s="82">
        <f>IFERROR(R170/$AQ$46,"-")</f>
        <v>5.2113751740868863E-3</v>
      </c>
      <c r="U170" s="286"/>
      <c r="V170" s="207">
        <v>67</v>
      </c>
      <c r="W170" s="58">
        <f>IFERROR(V170/V172,"-")</f>
        <v>0.63809523809523805</v>
      </c>
      <c r="X170" s="82">
        <f>IFERROR(V170/$AR$46,"-")</f>
        <v>4.9417318188523379E-3</v>
      </c>
      <c r="Y170" s="286"/>
      <c r="Z170" s="207">
        <v>31</v>
      </c>
      <c r="AA170" s="58">
        <f>IFERROR(Z170/Z172,"-")</f>
        <v>0.68888888888888888</v>
      </c>
      <c r="AB170" s="82">
        <f>IFERROR(Z170/$AS$46,"-")</f>
        <v>4.6455866926419899E-3</v>
      </c>
      <c r="AC170" s="286"/>
      <c r="AD170" s="207">
        <v>6</v>
      </c>
      <c r="AE170" s="58">
        <f>IFERROR(AD170/AD172,"-")</f>
        <v>0.4</v>
      </c>
      <c r="AF170" s="82">
        <f>IFERROR(AD170/$AT$46,"-")</f>
        <v>2.2115739034279398E-3</v>
      </c>
      <c r="AG170" s="286"/>
      <c r="AH170" s="93">
        <f t="shared" si="34"/>
        <v>377</v>
      </c>
      <c r="AI170" s="58">
        <f>IFERROR(AH170/AH172,"-")</f>
        <v>0.65451388888888884</v>
      </c>
      <c r="AJ170" s="82">
        <f>IFERROR(AH170/$AU$46,"-")</f>
        <v>5.1399511909144208E-3</v>
      </c>
    </row>
    <row r="171" spans="2:36" ht="13.5" customHeight="1">
      <c r="B171" s="280"/>
      <c r="C171" s="305"/>
      <c r="D171" s="132" t="s">
        <v>103</v>
      </c>
      <c r="E171" s="287"/>
      <c r="F171" s="211">
        <v>3</v>
      </c>
      <c r="G171" s="66">
        <f>IFERROR(F171/F172,"-")</f>
        <v>1</v>
      </c>
      <c r="H171" s="175">
        <f t="shared" si="44"/>
        <v>4.6153846153846156E-2</v>
      </c>
      <c r="I171" s="287"/>
      <c r="J171" s="211">
        <v>26</v>
      </c>
      <c r="K171" s="66">
        <f>IFERROR(J171/J172,"-")</f>
        <v>0.96296296296296291</v>
      </c>
      <c r="L171" s="89">
        <f>IFERROR(J171/$AO$46,"-")</f>
        <v>0.10833333333333334</v>
      </c>
      <c r="M171" s="287"/>
      <c r="N171" s="211">
        <v>197</v>
      </c>
      <c r="O171" s="66">
        <f>IFERROR(N171/N172,"-")</f>
        <v>0.96097560975609753</v>
      </c>
      <c r="P171" s="89">
        <f>IFERROR(N171/$AP$46,"-")</f>
        <v>7.0764036064513815E-3</v>
      </c>
      <c r="Q171" s="287"/>
      <c r="R171" s="211">
        <v>171</v>
      </c>
      <c r="S171" s="66">
        <f>IFERROR(R171/R172,"-")</f>
        <v>0.97159090909090906</v>
      </c>
      <c r="T171" s="89">
        <f>IFERROR(R171/$AQ$46,"-")</f>
        <v>7.68228581697291E-3</v>
      </c>
      <c r="U171" s="287"/>
      <c r="V171" s="211">
        <v>99</v>
      </c>
      <c r="W171" s="66">
        <f>IFERROR(V171/V172,"-")</f>
        <v>0.94285714285714284</v>
      </c>
      <c r="X171" s="89">
        <f>IFERROR(V171/$AR$46,"-")</f>
        <v>7.3019619412892757E-3</v>
      </c>
      <c r="Y171" s="287"/>
      <c r="Z171" s="211">
        <v>42</v>
      </c>
      <c r="AA171" s="66">
        <f>IFERROR(Z171/Z172,"-")</f>
        <v>0.93333333333333335</v>
      </c>
      <c r="AB171" s="89">
        <f>IFERROR(Z171/$AS$46,"-")</f>
        <v>6.294020680353664E-3</v>
      </c>
      <c r="AC171" s="287"/>
      <c r="AD171" s="211">
        <v>15</v>
      </c>
      <c r="AE171" s="66">
        <f>IFERROR(AD171/AD172,"-")</f>
        <v>1</v>
      </c>
      <c r="AF171" s="89">
        <f>IFERROR(AD171/$AT$46,"-")</f>
        <v>5.5289347585698485E-3</v>
      </c>
      <c r="AG171" s="287"/>
      <c r="AH171" s="95">
        <f t="shared" si="34"/>
        <v>553</v>
      </c>
      <c r="AI171" s="66">
        <f>IFERROR(AH171/AH172,"-")</f>
        <v>0.96006944444444442</v>
      </c>
      <c r="AJ171" s="89">
        <f>IFERROR(AH171/$AU$46,"-")</f>
        <v>7.5395040015269884E-3</v>
      </c>
    </row>
    <row r="172" spans="2:36" ht="13.5" customHeight="1">
      <c r="B172" s="281"/>
      <c r="C172" s="306"/>
      <c r="D172" s="190" t="s">
        <v>139</v>
      </c>
      <c r="E172" s="63" t="s">
        <v>93</v>
      </c>
      <c r="F172" s="217">
        <v>3</v>
      </c>
      <c r="G172" s="67" t="s">
        <v>143</v>
      </c>
      <c r="H172" s="88">
        <f t="shared" si="44"/>
        <v>4.6153846153846156E-2</v>
      </c>
      <c r="I172" s="63" t="s">
        <v>93</v>
      </c>
      <c r="J172" s="217">
        <v>27</v>
      </c>
      <c r="K172" s="67" t="s">
        <v>143</v>
      </c>
      <c r="L172" s="85">
        <f>IFERROR(J172/$AO$46,"-")</f>
        <v>0.1125</v>
      </c>
      <c r="M172" s="63" t="s">
        <v>93</v>
      </c>
      <c r="N172" s="217">
        <v>205</v>
      </c>
      <c r="O172" s="67" t="s">
        <v>143</v>
      </c>
      <c r="P172" s="85">
        <f>IFERROR(N172/$AP$46,"-")</f>
        <v>7.3637702503681884E-3</v>
      </c>
      <c r="Q172" s="63" t="s">
        <v>93</v>
      </c>
      <c r="R172" s="217">
        <v>176</v>
      </c>
      <c r="S172" s="67" t="s">
        <v>143</v>
      </c>
      <c r="T172" s="85">
        <f>IFERROR(R172/$AQ$46,"-")</f>
        <v>7.9069140572352748E-3</v>
      </c>
      <c r="U172" s="63" t="s">
        <v>93</v>
      </c>
      <c r="V172" s="217">
        <v>105</v>
      </c>
      <c r="W172" s="67" t="s">
        <v>143</v>
      </c>
      <c r="X172" s="85">
        <f>IFERROR(V172/$AR$46,"-")</f>
        <v>7.7445050892462012E-3</v>
      </c>
      <c r="Y172" s="63" t="s">
        <v>93</v>
      </c>
      <c r="Z172" s="217">
        <v>45</v>
      </c>
      <c r="AA172" s="67" t="s">
        <v>143</v>
      </c>
      <c r="AB172" s="85">
        <f>IFERROR(Z172/$AS$46,"-")</f>
        <v>6.7435935860932113E-3</v>
      </c>
      <c r="AC172" s="63" t="s">
        <v>93</v>
      </c>
      <c r="AD172" s="217">
        <v>15</v>
      </c>
      <c r="AE172" s="67" t="s">
        <v>143</v>
      </c>
      <c r="AF172" s="85">
        <f>IFERROR(AD172/$AT$46,"-")</f>
        <v>5.5289347585698485E-3</v>
      </c>
      <c r="AG172" s="63" t="s">
        <v>93</v>
      </c>
      <c r="AH172" s="197">
        <f t="shared" si="34"/>
        <v>576</v>
      </c>
      <c r="AI172" s="67" t="s">
        <v>143</v>
      </c>
      <c r="AJ172" s="85">
        <f>IFERROR(AH172/$AU$46,"-")</f>
        <v>7.8530819256411311E-3</v>
      </c>
    </row>
    <row r="173" spans="2:36" ht="13.5" customHeight="1">
      <c r="B173" s="279">
        <v>43</v>
      </c>
      <c r="C173" s="304" t="s">
        <v>7</v>
      </c>
      <c r="D173" s="128" t="s">
        <v>101</v>
      </c>
      <c r="E173" s="285">
        <f>AN47</f>
        <v>40</v>
      </c>
      <c r="F173" s="206">
        <v>2</v>
      </c>
      <c r="G173" s="56">
        <f>IFERROR(F173/F176,"-")</f>
        <v>1</v>
      </c>
      <c r="H173" s="178">
        <f>IFERROR(F173/$AN$47,"-")</f>
        <v>0.05</v>
      </c>
      <c r="I173" s="285">
        <f>AO47</f>
        <v>145</v>
      </c>
      <c r="J173" s="206">
        <v>9</v>
      </c>
      <c r="K173" s="56">
        <f>IFERROR(J173/J176,"-")</f>
        <v>0.81818181818181823</v>
      </c>
      <c r="L173" s="88">
        <f>IFERROR(J173/$AO$47,"-")</f>
        <v>6.2068965517241378E-2</v>
      </c>
      <c r="M173" s="285">
        <f>AP47</f>
        <v>17026</v>
      </c>
      <c r="N173" s="206">
        <v>93</v>
      </c>
      <c r="O173" s="56">
        <f>IFERROR(N173/N176,"-")</f>
        <v>0.75</v>
      </c>
      <c r="P173" s="88">
        <f>IFERROR(N173/$AP$47,"-")</f>
        <v>5.4622342300011751E-3</v>
      </c>
      <c r="Q173" s="285">
        <f>AQ47</f>
        <v>13378</v>
      </c>
      <c r="R173" s="206">
        <v>61</v>
      </c>
      <c r="S173" s="56">
        <f>IFERROR(R173/R176,"-")</f>
        <v>0.61616161616161613</v>
      </c>
      <c r="T173" s="88">
        <f>IFERROR(R173/$AQ$47,"-")</f>
        <v>4.5597249215129313E-3</v>
      </c>
      <c r="U173" s="285">
        <f>AR47</f>
        <v>8537</v>
      </c>
      <c r="V173" s="206">
        <v>32</v>
      </c>
      <c r="W173" s="56">
        <f>IFERROR(V173/V176,"-")</f>
        <v>0.64</v>
      </c>
      <c r="X173" s="88">
        <f>IFERROR(V173/$AR$47,"-")</f>
        <v>3.74838936394518E-3</v>
      </c>
      <c r="Y173" s="285">
        <f>AS47</f>
        <v>4267</v>
      </c>
      <c r="Z173" s="206">
        <v>20</v>
      </c>
      <c r="AA173" s="56">
        <f>IFERROR(Z173/Z176,"-")</f>
        <v>0.66666666666666663</v>
      </c>
      <c r="AB173" s="88">
        <f>IFERROR(Z173/$AS$47,"-")</f>
        <v>4.6871338176704943E-3</v>
      </c>
      <c r="AC173" s="285">
        <f>AT47</f>
        <v>1811</v>
      </c>
      <c r="AD173" s="206">
        <v>3</v>
      </c>
      <c r="AE173" s="56">
        <f>IFERROR(AD173/AD176,"-")</f>
        <v>0.5</v>
      </c>
      <c r="AF173" s="88">
        <f>IFERROR(AD173/$AT$47,"-")</f>
        <v>1.6565433462175593E-3</v>
      </c>
      <c r="AG173" s="285">
        <f>AU47</f>
        <v>45204</v>
      </c>
      <c r="AH173" s="92">
        <f t="shared" si="34"/>
        <v>220</v>
      </c>
      <c r="AI173" s="56">
        <f>IFERROR(AH173/AH176,"-")</f>
        <v>0.68322981366459623</v>
      </c>
      <c r="AJ173" s="88">
        <f>IFERROR(AH173/$AU$47,"-")</f>
        <v>4.8668259446066724E-3</v>
      </c>
    </row>
    <row r="174" spans="2:36" ht="13.5" customHeight="1">
      <c r="B174" s="280"/>
      <c r="C174" s="305"/>
      <c r="D174" s="129" t="s">
        <v>102</v>
      </c>
      <c r="E174" s="286"/>
      <c r="F174" s="207">
        <v>1</v>
      </c>
      <c r="G174" s="58">
        <f>IFERROR(F174/F176,"-")</f>
        <v>0.5</v>
      </c>
      <c r="H174" s="116">
        <f t="shared" ref="H174:H176" si="45">IFERROR(F174/$AN$47,"-")</f>
        <v>2.5000000000000001E-2</v>
      </c>
      <c r="I174" s="286"/>
      <c r="J174" s="207">
        <v>10</v>
      </c>
      <c r="K174" s="58">
        <f>IFERROR(J174/J176,"-")</f>
        <v>0.90909090909090906</v>
      </c>
      <c r="L174" s="82">
        <f>IFERROR(J174/$AO$47,"-")</f>
        <v>6.8965517241379309E-2</v>
      </c>
      <c r="M174" s="286"/>
      <c r="N174" s="207">
        <v>79</v>
      </c>
      <c r="O174" s="58">
        <f>IFERROR(N174/N176,"-")</f>
        <v>0.63709677419354838</v>
      </c>
      <c r="P174" s="82">
        <f>IFERROR(N174/$AP$47,"-")</f>
        <v>4.639962410431105E-3</v>
      </c>
      <c r="Q174" s="286"/>
      <c r="R174" s="207">
        <v>67</v>
      </c>
      <c r="S174" s="58">
        <f>IFERROR(R174/R176,"-")</f>
        <v>0.6767676767676768</v>
      </c>
      <c r="T174" s="82">
        <f>IFERROR(R174/$AQ$47,"-")</f>
        <v>5.0082224547764991E-3</v>
      </c>
      <c r="U174" s="286"/>
      <c r="V174" s="207">
        <v>27</v>
      </c>
      <c r="W174" s="58">
        <f>IFERROR(V174/V176,"-")</f>
        <v>0.54</v>
      </c>
      <c r="X174" s="82">
        <f>IFERROR(V174/$AR$47,"-")</f>
        <v>3.1627035258287453E-3</v>
      </c>
      <c r="Y174" s="286"/>
      <c r="Z174" s="207">
        <v>22</v>
      </c>
      <c r="AA174" s="58">
        <f>IFERROR(Z174/Z176,"-")</f>
        <v>0.73333333333333328</v>
      </c>
      <c r="AB174" s="82">
        <f>IFERROR(Z174/$AS$47,"-")</f>
        <v>5.1558471994375436E-3</v>
      </c>
      <c r="AC174" s="286"/>
      <c r="AD174" s="207">
        <v>1</v>
      </c>
      <c r="AE174" s="58">
        <f>IFERROR(AD174/AD176,"-")</f>
        <v>0.16666666666666666</v>
      </c>
      <c r="AF174" s="82">
        <f>IFERROR(AD174/$AT$47,"-")</f>
        <v>5.5218111540585317E-4</v>
      </c>
      <c r="AG174" s="286"/>
      <c r="AH174" s="93">
        <f t="shared" si="34"/>
        <v>207</v>
      </c>
      <c r="AI174" s="58">
        <f>IFERROR(AH174/AH176,"-")</f>
        <v>0.6428571428571429</v>
      </c>
      <c r="AJ174" s="82">
        <f>IFERROR(AH174/$AU$47,"-")</f>
        <v>4.5792407751526418E-3</v>
      </c>
    </row>
    <row r="175" spans="2:36" ht="13.5" customHeight="1">
      <c r="B175" s="280"/>
      <c r="C175" s="305"/>
      <c r="D175" s="132" t="s">
        <v>103</v>
      </c>
      <c r="E175" s="287"/>
      <c r="F175" s="211">
        <v>2</v>
      </c>
      <c r="G175" s="66">
        <f>IFERROR(F175/F176,"-")</f>
        <v>1</v>
      </c>
      <c r="H175" s="175">
        <f t="shared" si="45"/>
        <v>0.05</v>
      </c>
      <c r="I175" s="287"/>
      <c r="J175" s="211">
        <v>10</v>
      </c>
      <c r="K175" s="66">
        <f>IFERROR(J175/J176,"-")</f>
        <v>0.90909090909090906</v>
      </c>
      <c r="L175" s="89">
        <f>IFERROR(J175/$AO$47,"-")</f>
        <v>6.8965517241379309E-2</v>
      </c>
      <c r="M175" s="287"/>
      <c r="N175" s="211">
        <v>120</v>
      </c>
      <c r="O175" s="66">
        <f>IFERROR(N175/N176,"-")</f>
        <v>0.967741935483871</v>
      </c>
      <c r="P175" s="89">
        <f>IFERROR(N175/$AP$47,"-")</f>
        <v>7.0480441677434509E-3</v>
      </c>
      <c r="Q175" s="287"/>
      <c r="R175" s="211">
        <v>97</v>
      </c>
      <c r="S175" s="66">
        <f>IFERROR(R175/R176,"-")</f>
        <v>0.97979797979797978</v>
      </c>
      <c r="T175" s="89">
        <f>IFERROR(R175/$AQ$47,"-")</f>
        <v>7.2507101210943338E-3</v>
      </c>
      <c r="U175" s="287"/>
      <c r="V175" s="211">
        <v>50</v>
      </c>
      <c r="W175" s="66">
        <f>IFERROR(V175/V176,"-")</f>
        <v>1</v>
      </c>
      <c r="X175" s="89">
        <f>IFERROR(V175/$AR$47,"-")</f>
        <v>5.8568583811643435E-3</v>
      </c>
      <c r="Y175" s="287"/>
      <c r="Z175" s="211">
        <v>29</v>
      </c>
      <c r="AA175" s="66">
        <f>IFERROR(Z175/Z176,"-")</f>
        <v>0.96666666666666667</v>
      </c>
      <c r="AB175" s="89">
        <f>IFERROR(Z175/$AS$47,"-")</f>
        <v>6.7963440356222172E-3</v>
      </c>
      <c r="AC175" s="287"/>
      <c r="AD175" s="211">
        <v>5</v>
      </c>
      <c r="AE175" s="66">
        <f>IFERROR(AD175/AD176,"-")</f>
        <v>0.83333333333333337</v>
      </c>
      <c r="AF175" s="89">
        <f>IFERROR(AD175/$AT$47,"-")</f>
        <v>2.7609055770292656E-3</v>
      </c>
      <c r="AG175" s="287"/>
      <c r="AH175" s="95">
        <f t="shared" si="34"/>
        <v>313</v>
      </c>
      <c r="AI175" s="66">
        <f>IFERROR(AH175/AH176,"-")</f>
        <v>0.97204968944099379</v>
      </c>
      <c r="AJ175" s="89">
        <f>IFERROR(AH175/$AU$47,"-")</f>
        <v>6.9241660030085837E-3</v>
      </c>
    </row>
    <row r="176" spans="2:36" ht="13.5" customHeight="1">
      <c r="B176" s="281"/>
      <c r="C176" s="306"/>
      <c r="D176" s="190" t="s">
        <v>139</v>
      </c>
      <c r="E176" s="63" t="s">
        <v>93</v>
      </c>
      <c r="F176" s="217">
        <v>2</v>
      </c>
      <c r="G176" s="67" t="s">
        <v>143</v>
      </c>
      <c r="H176" s="88">
        <f t="shared" si="45"/>
        <v>0.05</v>
      </c>
      <c r="I176" s="63" t="s">
        <v>93</v>
      </c>
      <c r="J176" s="217">
        <v>11</v>
      </c>
      <c r="K176" s="67" t="s">
        <v>143</v>
      </c>
      <c r="L176" s="85">
        <f>IFERROR(J176/$AO$47,"-")</f>
        <v>7.586206896551724E-2</v>
      </c>
      <c r="M176" s="63" t="s">
        <v>93</v>
      </c>
      <c r="N176" s="217">
        <v>124</v>
      </c>
      <c r="O176" s="67" t="s">
        <v>143</v>
      </c>
      <c r="P176" s="85">
        <f>IFERROR(N176/$AP$47,"-")</f>
        <v>7.2829789733348995E-3</v>
      </c>
      <c r="Q176" s="63" t="s">
        <v>93</v>
      </c>
      <c r="R176" s="217">
        <v>99</v>
      </c>
      <c r="S176" s="67" t="s">
        <v>143</v>
      </c>
      <c r="T176" s="85">
        <f>IFERROR(R176/$AQ$47,"-")</f>
        <v>7.4002092988488567E-3</v>
      </c>
      <c r="U176" s="63" t="s">
        <v>93</v>
      </c>
      <c r="V176" s="217">
        <v>50</v>
      </c>
      <c r="W176" s="67" t="s">
        <v>143</v>
      </c>
      <c r="X176" s="85">
        <f>IFERROR(V176/$AR$47,"-")</f>
        <v>5.8568583811643435E-3</v>
      </c>
      <c r="Y176" s="63" t="s">
        <v>93</v>
      </c>
      <c r="Z176" s="217">
        <v>30</v>
      </c>
      <c r="AA176" s="67" t="s">
        <v>143</v>
      </c>
      <c r="AB176" s="85">
        <f>IFERROR(Z176/$AS$47,"-")</f>
        <v>7.0307007265057418E-3</v>
      </c>
      <c r="AC176" s="63" t="s">
        <v>93</v>
      </c>
      <c r="AD176" s="217">
        <v>6</v>
      </c>
      <c r="AE176" s="67" t="s">
        <v>143</v>
      </c>
      <c r="AF176" s="85">
        <f>IFERROR(AD176/$AT$47,"-")</f>
        <v>3.3130866924351186E-3</v>
      </c>
      <c r="AG176" s="63" t="s">
        <v>93</v>
      </c>
      <c r="AH176" s="197">
        <f t="shared" si="34"/>
        <v>322</v>
      </c>
      <c r="AI176" s="67" t="s">
        <v>143</v>
      </c>
      <c r="AJ176" s="85">
        <f>IFERROR(AH176/$AU$47,"-")</f>
        <v>7.12326342801522E-3</v>
      </c>
    </row>
    <row r="177" spans="2:36" ht="13.5" customHeight="1">
      <c r="B177" s="279">
        <v>44</v>
      </c>
      <c r="C177" s="304" t="s">
        <v>17</v>
      </c>
      <c r="D177" s="128" t="s">
        <v>101</v>
      </c>
      <c r="E177" s="285">
        <f>AN48</f>
        <v>15</v>
      </c>
      <c r="F177" s="206">
        <v>0</v>
      </c>
      <c r="G177" s="56">
        <f>IFERROR(F177/F180,"-")</f>
        <v>0</v>
      </c>
      <c r="H177" s="88">
        <f>IFERROR(F177/$AN$48,"-")</f>
        <v>0</v>
      </c>
      <c r="I177" s="285">
        <f>AO48</f>
        <v>61</v>
      </c>
      <c r="J177" s="206">
        <v>4</v>
      </c>
      <c r="K177" s="56">
        <f>IFERROR(J177/J180,"-")</f>
        <v>1</v>
      </c>
      <c r="L177" s="88">
        <f>IFERROR(J177/$AO$48,"-")</f>
        <v>6.5573770491803282E-2</v>
      </c>
      <c r="M177" s="285">
        <f>AP48</f>
        <v>17000</v>
      </c>
      <c r="N177" s="206">
        <v>115</v>
      </c>
      <c r="O177" s="56">
        <f>IFERROR(N177/N180,"-")</f>
        <v>0.79861111111111116</v>
      </c>
      <c r="P177" s="88">
        <f>IFERROR(N177/$AP$48,"-")</f>
        <v>6.7647058823529409E-3</v>
      </c>
      <c r="Q177" s="285">
        <f>AQ48</f>
        <v>14863</v>
      </c>
      <c r="R177" s="206">
        <v>117</v>
      </c>
      <c r="S177" s="56">
        <f>IFERROR(R177/R180,"-")</f>
        <v>0.75974025974025972</v>
      </c>
      <c r="T177" s="88">
        <f>IFERROR(R177/$AQ$48,"-")</f>
        <v>7.8718966561259502E-3</v>
      </c>
      <c r="U177" s="285">
        <f>AR48</f>
        <v>9571</v>
      </c>
      <c r="V177" s="206">
        <v>52</v>
      </c>
      <c r="W177" s="56">
        <f>IFERROR(V177/V180,"-")</f>
        <v>0.73239436619718312</v>
      </c>
      <c r="X177" s="88">
        <f>IFERROR(V177/$AR$48,"-")</f>
        <v>5.4330790930937206E-3</v>
      </c>
      <c r="Y177" s="285">
        <f>AS48</f>
        <v>4740</v>
      </c>
      <c r="Z177" s="206">
        <v>22</v>
      </c>
      <c r="AA177" s="56">
        <f>IFERROR(Z177/Z180,"-")</f>
        <v>0.73333333333333328</v>
      </c>
      <c r="AB177" s="88">
        <f>IFERROR(Z177/$AS$48,"-")</f>
        <v>4.641350210970464E-3</v>
      </c>
      <c r="AC177" s="285">
        <f>AT48</f>
        <v>1736</v>
      </c>
      <c r="AD177" s="206">
        <v>2</v>
      </c>
      <c r="AE177" s="56">
        <f>IFERROR(AD177/AD180,"-")</f>
        <v>0.66666666666666663</v>
      </c>
      <c r="AF177" s="88">
        <f>IFERROR(AD177/$AT$48,"-")</f>
        <v>1.152073732718894E-3</v>
      </c>
      <c r="AG177" s="285">
        <f>AU48</f>
        <v>47986</v>
      </c>
      <c r="AH177" s="92">
        <f t="shared" si="34"/>
        <v>312</v>
      </c>
      <c r="AI177" s="56">
        <f>IFERROR(AH177/AH180,"-")</f>
        <v>0.7665847665847666</v>
      </c>
      <c r="AJ177" s="88">
        <f>IFERROR(AH177/$AU$48,"-")</f>
        <v>6.5018963864460471E-3</v>
      </c>
    </row>
    <row r="178" spans="2:36" ht="13.5" customHeight="1">
      <c r="B178" s="280"/>
      <c r="C178" s="305"/>
      <c r="D178" s="129" t="s">
        <v>102</v>
      </c>
      <c r="E178" s="286"/>
      <c r="F178" s="207">
        <v>0</v>
      </c>
      <c r="G178" s="58">
        <f>IFERROR(F178/F180,"-")</f>
        <v>0</v>
      </c>
      <c r="H178" s="179">
        <f t="shared" ref="H178:H180" si="46">IFERROR(F178/$AN$48,"-")</f>
        <v>0</v>
      </c>
      <c r="I178" s="286"/>
      <c r="J178" s="207">
        <v>2</v>
      </c>
      <c r="K178" s="58">
        <f>IFERROR(J178/J180,"-")</f>
        <v>0.5</v>
      </c>
      <c r="L178" s="82">
        <f>IFERROR(J178/$AO$48,"-")</f>
        <v>3.2786885245901641E-2</v>
      </c>
      <c r="M178" s="286"/>
      <c r="N178" s="207">
        <v>95</v>
      </c>
      <c r="O178" s="58">
        <f>IFERROR(N178/N180,"-")</f>
        <v>0.65972222222222221</v>
      </c>
      <c r="P178" s="82">
        <f>IFERROR(N178/$AP$48,"-")</f>
        <v>5.5882352941176473E-3</v>
      </c>
      <c r="Q178" s="286"/>
      <c r="R178" s="207">
        <v>112</v>
      </c>
      <c r="S178" s="58">
        <f>IFERROR(R178/R180,"-")</f>
        <v>0.72727272727272729</v>
      </c>
      <c r="T178" s="82">
        <f>IFERROR(R178/$AQ$48,"-")</f>
        <v>7.5354908161205676E-3</v>
      </c>
      <c r="U178" s="286"/>
      <c r="V178" s="207">
        <v>45</v>
      </c>
      <c r="W178" s="58">
        <f>IFERROR(V178/V180,"-")</f>
        <v>0.63380281690140849</v>
      </c>
      <c r="X178" s="82">
        <f>IFERROR(V178/$AR$48,"-")</f>
        <v>4.701703061331104E-3</v>
      </c>
      <c r="Y178" s="286"/>
      <c r="Z178" s="207">
        <v>14</v>
      </c>
      <c r="AA178" s="58">
        <f>IFERROR(Z178/Z180,"-")</f>
        <v>0.46666666666666667</v>
      </c>
      <c r="AB178" s="82">
        <f>IFERROR(Z178/$AS$48,"-")</f>
        <v>2.9535864978902952E-3</v>
      </c>
      <c r="AC178" s="286"/>
      <c r="AD178" s="207">
        <v>1</v>
      </c>
      <c r="AE178" s="58">
        <f>IFERROR(AD178/AD180,"-")</f>
        <v>0.33333333333333331</v>
      </c>
      <c r="AF178" s="82">
        <f>IFERROR(AD178/$AT$48,"-")</f>
        <v>5.76036866359447E-4</v>
      </c>
      <c r="AG178" s="286"/>
      <c r="AH178" s="93">
        <f t="shared" si="34"/>
        <v>269</v>
      </c>
      <c r="AI178" s="58">
        <f>IFERROR(AH178/AH180,"-")</f>
        <v>0.6609336609336609</v>
      </c>
      <c r="AJ178" s="82">
        <f>IFERROR(AH178/$AU$48,"-")</f>
        <v>5.6058016921602134E-3</v>
      </c>
    </row>
    <row r="179" spans="2:36" ht="13.5" customHeight="1">
      <c r="B179" s="280"/>
      <c r="C179" s="305"/>
      <c r="D179" s="132" t="s">
        <v>103</v>
      </c>
      <c r="E179" s="287"/>
      <c r="F179" s="211">
        <v>1</v>
      </c>
      <c r="G179" s="66">
        <f>IFERROR(F179/F180,"-")</f>
        <v>1</v>
      </c>
      <c r="H179" s="175">
        <f t="shared" si="46"/>
        <v>6.6666666666666666E-2</v>
      </c>
      <c r="I179" s="287"/>
      <c r="J179" s="211">
        <v>3</v>
      </c>
      <c r="K179" s="66">
        <f>IFERROR(J179/J180,"-")</f>
        <v>0.75</v>
      </c>
      <c r="L179" s="89">
        <f>IFERROR(J179/$AO$48,"-")</f>
        <v>4.9180327868852458E-2</v>
      </c>
      <c r="M179" s="287"/>
      <c r="N179" s="211">
        <v>138</v>
      </c>
      <c r="O179" s="66">
        <f>IFERROR(N179/N180,"-")</f>
        <v>0.95833333333333337</v>
      </c>
      <c r="P179" s="89">
        <f>IFERROR(N179/$AP$48,"-")</f>
        <v>8.1176470588235298E-3</v>
      </c>
      <c r="Q179" s="287"/>
      <c r="R179" s="211">
        <v>151</v>
      </c>
      <c r="S179" s="66">
        <f>IFERROR(R179/R180,"-")</f>
        <v>0.98051948051948057</v>
      </c>
      <c r="T179" s="89">
        <f>IFERROR(R179/$AQ$48,"-")</f>
        <v>1.0159456368162552E-2</v>
      </c>
      <c r="U179" s="287"/>
      <c r="V179" s="211">
        <v>68</v>
      </c>
      <c r="W179" s="66">
        <f>IFERROR(V179/V180,"-")</f>
        <v>0.95774647887323938</v>
      </c>
      <c r="X179" s="89">
        <f>IFERROR(V179/$AR$48,"-")</f>
        <v>7.104795737122558E-3</v>
      </c>
      <c r="Y179" s="287"/>
      <c r="Z179" s="211">
        <v>28</v>
      </c>
      <c r="AA179" s="66">
        <f>IFERROR(Z179/Z180,"-")</f>
        <v>0.93333333333333335</v>
      </c>
      <c r="AB179" s="89">
        <f>IFERROR(Z179/$AS$48,"-")</f>
        <v>5.9071729957805904E-3</v>
      </c>
      <c r="AC179" s="287"/>
      <c r="AD179" s="211">
        <v>3</v>
      </c>
      <c r="AE179" s="66">
        <f>IFERROR(AD179/AD180,"-")</f>
        <v>1</v>
      </c>
      <c r="AF179" s="89">
        <f>IFERROR(AD179/$AT$48,"-")</f>
        <v>1.7281105990783411E-3</v>
      </c>
      <c r="AG179" s="287"/>
      <c r="AH179" s="95">
        <f t="shared" si="34"/>
        <v>392</v>
      </c>
      <c r="AI179" s="66">
        <f>IFERROR(AH179/AH180,"-")</f>
        <v>0.96314496314496312</v>
      </c>
      <c r="AJ179" s="89">
        <f>IFERROR(AH179/$AU$48,"-")</f>
        <v>8.1690493060475964E-3</v>
      </c>
    </row>
    <row r="180" spans="2:36" ht="13.5" customHeight="1">
      <c r="B180" s="281"/>
      <c r="C180" s="306"/>
      <c r="D180" s="190" t="s">
        <v>139</v>
      </c>
      <c r="E180" s="63" t="s">
        <v>93</v>
      </c>
      <c r="F180" s="217">
        <v>1</v>
      </c>
      <c r="G180" s="67" t="s">
        <v>143</v>
      </c>
      <c r="H180" s="88">
        <f t="shared" si="46"/>
        <v>6.6666666666666666E-2</v>
      </c>
      <c r="I180" s="63" t="s">
        <v>93</v>
      </c>
      <c r="J180" s="217">
        <v>4</v>
      </c>
      <c r="K180" s="67" t="s">
        <v>143</v>
      </c>
      <c r="L180" s="85">
        <f>IFERROR(J180/$AO$48,"-")</f>
        <v>6.5573770491803282E-2</v>
      </c>
      <c r="M180" s="63" t="s">
        <v>93</v>
      </c>
      <c r="N180" s="217">
        <v>144</v>
      </c>
      <c r="O180" s="67" t="s">
        <v>143</v>
      </c>
      <c r="P180" s="85">
        <f>IFERROR(N180/$AP$48,"-")</f>
        <v>8.4705882352941169E-3</v>
      </c>
      <c r="Q180" s="63" t="s">
        <v>93</v>
      </c>
      <c r="R180" s="217">
        <v>154</v>
      </c>
      <c r="S180" s="67" t="s">
        <v>143</v>
      </c>
      <c r="T180" s="85">
        <f>IFERROR(R180/$AQ$48,"-")</f>
        <v>1.0361299872165781E-2</v>
      </c>
      <c r="U180" s="63" t="s">
        <v>93</v>
      </c>
      <c r="V180" s="217">
        <v>71</v>
      </c>
      <c r="W180" s="67" t="s">
        <v>143</v>
      </c>
      <c r="X180" s="85">
        <f>IFERROR(V180/$AR$48,"-")</f>
        <v>7.4182426078779643E-3</v>
      </c>
      <c r="Y180" s="63" t="s">
        <v>93</v>
      </c>
      <c r="Z180" s="217">
        <v>30</v>
      </c>
      <c r="AA180" s="67" t="s">
        <v>143</v>
      </c>
      <c r="AB180" s="85">
        <f>IFERROR(Z180/$AS$48,"-")</f>
        <v>6.3291139240506328E-3</v>
      </c>
      <c r="AC180" s="63" t="s">
        <v>93</v>
      </c>
      <c r="AD180" s="217">
        <v>3</v>
      </c>
      <c r="AE180" s="67" t="s">
        <v>143</v>
      </c>
      <c r="AF180" s="85">
        <f>IFERROR(AD180/$AT$48,"-")</f>
        <v>1.7281105990783411E-3</v>
      </c>
      <c r="AG180" s="63" t="s">
        <v>93</v>
      </c>
      <c r="AH180" s="197">
        <f t="shared" si="34"/>
        <v>407</v>
      </c>
      <c r="AI180" s="67" t="s">
        <v>143</v>
      </c>
      <c r="AJ180" s="85">
        <f>IFERROR(AH180/$AU$48,"-")</f>
        <v>8.4816404784728884E-3</v>
      </c>
    </row>
    <row r="181" spans="2:36" ht="13.5" customHeight="1">
      <c r="B181" s="279">
        <v>45</v>
      </c>
      <c r="C181" s="304" t="s">
        <v>40</v>
      </c>
      <c r="D181" s="128" t="s">
        <v>101</v>
      </c>
      <c r="E181" s="285">
        <f>AN49</f>
        <v>70</v>
      </c>
      <c r="F181" s="206">
        <v>2</v>
      </c>
      <c r="G181" s="56">
        <f>IFERROR(F181/F184,"-")</f>
        <v>0.4</v>
      </c>
      <c r="H181" s="88">
        <f>IFERROR(F181/$AN$49,"-")</f>
        <v>2.8571428571428571E-2</v>
      </c>
      <c r="I181" s="285">
        <f>AO49</f>
        <v>114</v>
      </c>
      <c r="J181" s="206">
        <v>8</v>
      </c>
      <c r="K181" s="56">
        <f>IFERROR(J181/J184,"-")</f>
        <v>0.8</v>
      </c>
      <c r="L181" s="88">
        <f>IFERROR(J181/$AO$49,"-")</f>
        <v>7.0175438596491224E-2</v>
      </c>
      <c r="M181" s="285">
        <f>AP49</f>
        <v>5910</v>
      </c>
      <c r="N181" s="206">
        <v>32</v>
      </c>
      <c r="O181" s="56">
        <f>IFERROR(N181/N184,"-")</f>
        <v>0.62745098039215685</v>
      </c>
      <c r="P181" s="88">
        <f>IFERROR(N181/$AP$49,"-")</f>
        <v>5.4145516074450084E-3</v>
      </c>
      <c r="Q181" s="285">
        <f>AQ49</f>
        <v>4923</v>
      </c>
      <c r="R181" s="206">
        <v>36</v>
      </c>
      <c r="S181" s="56">
        <f>IFERROR(R181/R184,"-")</f>
        <v>0.78260869565217395</v>
      </c>
      <c r="T181" s="88">
        <f>IFERROR(R181/$AQ$49,"-")</f>
        <v>7.3126142595978062E-3</v>
      </c>
      <c r="U181" s="285">
        <f>AR49</f>
        <v>3381</v>
      </c>
      <c r="V181" s="206">
        <v>14</v>
      </c>
      <c r="W181" s="56">
        <f>IFERROR(V181/V184,"-")</f>
        <v>0.63636363636363635</v>
      </c>
      <c r="X181" s="88">
        <f>IFERROR(V181/$AR$49,"-")</f>
        <v>4.140786749482402E-3</v>
      </c>
      <c r="Y181" s="285">
        <f>AS49</f>
        <v>1767</v>
      </c>
      <c r="Z181" s="206">
        <v>6</v>
      </c>
      <c r="AA181" s="56">
        <f>IFERROR(Z181/Z184,"-")</f>
        <v>0.6</v>
      </c>
      <c r="AB181" s="88">
        <f>IFERROR(Z181/$AS$49,"-")</f>
        <v>3.3955857385398981E-3</v>
      </c>
      <c r="AC181" s="285">
        <f>AT49</f>
        <v>661</v>
      </c>
      <c r="AD181" s="206">
        <v>0</v>
      </c>
      <c r="AE181" s="56" t="str">
        <f>IFERROR(AD181/AD184,"-")</f>
        <v>-</v>
      </c>
      <c r="AF181" s="88">
        <f>IFERROR(AD181/$AT$49,"-")</f>
        <v>0</v>
      </c>
      <c r="AG181" s="285">
        <f>AU49</f>
        <v>16826</v>
      </c>
      <c r="AH181" s="92">
        <f t="shared" si="34"/>
        <v>98</v>
      </c>
      <c r="AI181" s="56">
        <f>IFERROR(AH181/AH184,"-")</f>
        <v>0.68055555555555558</v>
      </c>
      <c r="AJ181" s="88">
        <f>IFERROR(AH181/$AU$49,"-")</f>
        <v>5.8243195055271606E-3</v>
      </c>
    </row>
    <row r="182" spans="2:36" ht="13.5" customHeight="1">
      <c r="B182" s="280"/>
      <c r="C182" s="305"/>
      <c r="D182" s="129" t="s">
        <v>102</v>
      </c>
      <c r="E182" s="286"/>
      <c r="F182" s="207">
        <v>4</v>
      </c>
      <c r="G182" s="58">
        <f>IFERROR(F182/F184,"-")</f>
        <v>0.8</v>
      </c>
      <c r="H182" s="179">
        <f t="shared" ref="H182:H184" si="47">IFERROR(F182/$AN$49,"-")</f>
        <v>5.7142857142857141E-2</v>
      </c>
      <c r="I182" s="286"/>
      <c r="J182" s="207">
        <v>7</v>
      </c>
      <c r="K182" s="58">
        <f>IFERROR(J182/J184,"-")</f>
        <v>0.7</v>
      </c>
      <c r="L182" s="82">
        <f>IFERROR(J182/$AO$49,"-")</f>
        <v>6.1403508771929821E-2</v>
      </c>
      <c r="M182" s="286"/>
      <c r="N182" s="207">
        <v>29</v>
      </c>
      <c r="O182" s="58">
        <f>IFERROR(N182/N184,"-")</f>
        <v>0.56862745098039214</v>
      </c>
      <c r="P182" s="82">
        <f>IFERROR(N182/$AP$49,"-")</f>
        <v>4.9069373942470388E-3</v>
      </c>
      <c r="Q182" s="286"/>
      <c r="R182" s="207">
        <v>30</v>
      </c>
      <c r="S182" s="58">
        <f>IFERROR(R182/R184,"-")</f>
        <v>0.65217391304347827</v>
      </c>
      <c r="T182" s="82">
        <f>IFERROR(R182/$AQ$49,"-")</f>
        <v>6.0938452163315053E-3</v>
      </c>
      <c r="U182" s="286"/>
      <c r="V182" s="207">
        <v>10</v>
      </c>
      <c r="W182" s="58">
        <f>IFERROR(V182/V184,"-")</f>
        <v>0.45454545454545453</v>
      </c>
      <c r="X182" s="82">
        <f>IFERROR(V182/$AR$49,"-")</f>
        <v>2.9577048210588583E-3</v>
      </c>
      <c r="Y182" s="286"/>
      <c r="Z182" s="207">
        <v>8</v>
      </c>
      <c r="AA182" s="58">
        <f>IFERROR(Z182/Z184,"-")</f>
        <v>0.8</v>
      </c>
      <c r="AB182" s="82">
        <f>IFERROR(Z182/$AS$49,"-")</f>
        <v>4.5274476513865311E-3</v>
      </c>
      <c r="AC182" s="286"/>
      <c r="AD182" s="207">
        <v>0</v>
      </c>
      <c r="AE182" s="58" t="str">
        <f>IFERROR(AD182/AD184,"-")</f>
        <v>-</v>
      </c>
      <c r="AF182" s="82">
        <f>IFERROR(AD182/$AT$49,"-")</f>
        <v>0</v>
      </c>
      <c r="AG182" s="286"/>
      <c r="AH182" s="93">
        <f t="shared" si="34"/>
        <v>88</v>
      </c>
      <c r="AI182" s="58">
        <f>IFERROR(AH182/AH184,"-")</f>
        <v>0.61111111111111116</v>
      </c>
      <c r="AJ182" s="82">
        <f>IFERROR(AH182/$AU$49,"-")</f>
        <v>5.2300011886366338E-3</v>
      </c>
    </row>
    <row r="183" spans="2:36" ht="13.5" customHeight="1">
      <c r="B183" s="280"/>
      <c r="C183" s="305"/>
      <c r="D183" s="132" t="s">
        <v>103</v>
      </c>
      <c r="E183" s="287"/>
      <c r="F183" s="211">
        <v>4</v>
      </c>
      <c r="G183" s="66">
        <f>IFERROR(F183/F184,"-")</f>
        <v>0.8</v>
      </c>
      <c r="H183" s="175">
        <f t="shared" si="47"/>
        <v>5.7142857142857141E-2</v>
      </c>
      <c r="I183" s="287"/>
      <c r="J183" s="211">
        <v>10</v>
      </c>
      <c r="K183" s="66">
        <f>IFERROR(J183/J184,"-")</f>
        <v>1</v>
      </c>
      <c r="L183" s="89">
        <f>IFERROR(J183/$AO$49,"-")</f>
        <v>8.771929824561403E-2</v>
      </c>
      <c r="M183" s="287"/>
      <c r="N183" s="211">
        <v>49</v>
      </c>
      <c r="O183" s="66">
        <f>IFERROR(N183/N184,"-")</f>
        <v>0.96078431372549022</v>
      </c>
      <c r="P183" s="89">
        <f>IFERROR(N183/$AP$49,"-")</f>
        <v>8.2910321489001685E-3</v>
      </c>
      <c r="Q183" s="287"/>
      <c r="R183" s="211">
        <v>46</v>
      </c>
      <c r="S183" s="66">
        <f>IFERROR(R183/R184,"-")</f>
        <v>1</v>
      </c>
      <c r="T183" s="89">
        <f>IFERROR(R183/$AQ$49,"-")</f>
        <v>9.3438959983749743E-3</v>
      </c>
      <c r="U183" s="287"/>
      <c r="V183" s="211">
        <v>17</v>
      </c>
      <c r="W183" s="66">
        <f>IFERROR(V183/V184,"-")</f>
        <v>0.77272727272727271</v>
      </c>
      <c r="X183" s="89">
        <f>IFERROR(V183/$AR$49,"-")</f>
        <v>5.0280981958000593E-3</v>
      </c>
      <c r="Y183" s="287"/>
      <c r="Z183" s="211">
        <v>9</v>
      </c>
      <c r="AA183" s="66">
        <f>IFERROR(Z183/Z184,"-")</f>
        <v>0.9</v>
      </c>
      <c r="AB183" s="89">
        <f>IFERROR(Z183/$AS$49,"-")</f>
        <v>5.0933786078098476E-3</v>
      </c>
      <c r="AC183" s="287"/>
      <c r="AD183" s="211">
        <v>0</v>
      </c>
      <c r="AE183" s="66" t="str">
        <f>IFERROR(AD183/AD184,"-")</f>
        <v>-</v>
      </c>
      <c r="AF183" s="89">
        <f>IFERROR(AD183/$AT$49,"-")</f>
        <v>0</v>
      </c>
      <c r="AG183" s="287"/>
      <c r="AH183" s="95">
        <f t="shared" si="34"/>
        <v>135</v>
      </c>
      <c r="AI183" s="66">
        <f>IFERROR(AH183/AH184,"-")</f>
        <v>0.9375</v>
      </c>
      <c r="AJ183" s="89">
        <f>IFERROR(AH183/$AU$49,"-")</f>
        <v>8.0232972780221092E-3</v>
      </c>
    </row>
    <row r="184" spans="2:36" ht="13.5" customHeight="1">
      <c r="B184" s="281"/>
      <c r="C184" s="306"/>
      <c r="D184" s="190" t="s">
        <v>139</v>
      </c>
      <c r="E184" s="63" t="s">
        <v>93</v>
      </c>
      <c r="F184" s="217">
        <v>5</v>
      </c>
      <c r="G184" s="67" t="s">
        <v>143</v>
      </c>
      <c r="H184" s="88">
        <f t="shared" si="47"/>
        <v>7.1428571428571425E-2</v>
      </c>
      <c r="I184" s="63" t="s">
        <v>93</v>
      </c>
      <c r="J184" s="217">
        <v>10</v>
      </c>
      <c r="K184" s="67" t="s">
        <v>143</v>
      </c>
      <c r="L184" s="85">
        <f>IFERROR(J184/$AO$49,"-")</f>
        <v>8.771929824561403E-2</v>
      </c>
      <c r="M184" s="63" t="s">
        <v>93</v>
      </c>
      <c r="N184" s="217">
        <v>51</v>
      </c>
      <c r="O184" s="67" t="s">
        <v>143</v>
      </c>
      <c r="P184" s="85">
        <f>IFERROR(N184/$AP$49,"-")</f>
        <v>8.6294416243654828E-3</v>
      </c>
      <c r="Q184" s="63" t="s">
        <v>93</v>
      </c>
      <c r="R184" s="217">
        <v>46</v>
      </c>
      <c r="S184" s="67" t="s">
        <v>143</v>
      </c>
      <c r="T184" s="85">
        <f>IFERROR(R184/$AQ$49,"-")</f>
        <v>9.3438959983749743E-3</v>
      </c>
      <c r="U184" s="63" t="s">
        <v>93</v>
      </c>
      <c r="V184" s="217">
        <v>22</v>
      </c>
      <c r="W184" s="67" t="s">
        <v>143</v>
      </c>
      <c r="X184" s="85">
        <f>IFERROR(V184/$AR$49,"-")</f>
        <v>6.5069506063294884E-3</v>
      </c>
      <c r="Y184" s="63" t="s">
        <v>93</v>
      </c>
      <c r="Z184" s="217">
        <v>10</v>
      </c>
      <c r="AA184" s="67" t="s">
        <v>143</v>
      </c>
      <c r="AB184" s="85">
        <f>IFERROR(Z184/$AS$49,"-")</f>
        <v>5.6593095642331632E-3</v>
      </c>
      <c r="AC184" s="63" t="s">
        <v>93</v>
      </c>
      <c r="AD184" s="217">
        <v>0</v>
      </c>
      <c r="AE184" s="67" t="s">
        <v>143</v>
      </c>
      <c r="AF184" s="85">
        <f>IFERROR(AD184/$AT$49,"-")</f>
        <v>0</v>
      </c>
      <c r="AG184" s="63" t="s">
        <v>93</v>
      </c>
      <c r="AH184" s="197">
        <f t="shared" si="34"/>
        <v>144</v>
      </c>
      <c r="AI184" s="67" t="s">
        <v>143</v>
      </c>
      <c r="AJ184" s="85">
        <f>IFERROR(AH184/$AU$49,"-")</f>
        <v>8.558183763223582E-3</v>
      </c>
    </row>
    <row r="185" spans="2:36" ht="13.5" customHeight="1">
      <c r="B185" s="279">
        <v>46</v>
      </c>
      <c r="C185" s="304" t="s">
        <v>20</v>
      </c>
      <c r="D185" s="128" t="s">
        <v>101</v>
      </c>
      <c r="E185" s="285">
        <f>AN50</f>
        <v>18</v>
      </c>
      <c r="F185" s="206">
        <v>1</v>
      </c>
      <c r="G185" s="56">
        <f>IFERROR(F185/F188,"-")</f>
        <v>1</v>
      </c>
      <c r="H185" s="178">
        <f>IFERROR(F185/$AN$50,"-")</f>
        <v>5.5555555555555552E-2</v>
      </c>
      <c r="I185" s="285">
        <f>AO50</f>
        <v>112</v>
      </c>
      <c r="J185" s="206">
        <v>8</v>
      </c>
      <c r="K185" s="56">
        <f>IFERROR(J185/J188,"-")</f>
        <v>0.5</v>
      </c>
      <c r="L185" s="88">
        <f>IFERROR(J185/$AO$50,"-")</f>
        <v>7.1428571428571425E-2</v>
      </c>
      <c r="M185" s="285">
        <f>AP50</f>
        <v>7951</v>
      </c>
      <c r="N185" s="206">
        <v>35</v>
      </c>
      <c r="O185" s="56">
        <f>IFERROR(N185/N188,"-")</f>
        <v>0.79545454545454541</v>
      </c>
      <c r="P185" s="88">
        <f>IFERROR(N185/$AP$50,"-")</f>
        <v>4.4019620173563071E-3</v>
      </c>
      <c r="Q185" s="285">
        <f>AQ50</f>
        <v>6296</v>
      </c>
      <c r="R185" s="206">
        <v>31</v>
      </c>
      <c r="S185" s="56">
        <f>IFERROR(R185/R188,"-")</f>
        <v>0.64583333333333337</v>
      </c>
      <c r="T185" s="88">
        <f>IFERROR(R185/$AQ$50,"-")</f>
        <v>4.9237611181702666E-3</v>
      </c>
      <c r="U185" s="285">
        <f>AR50</f>
        <v>4273</v>
      </c>
      <c r="V185" s="206">
        <v>25</v>
      </c>
      <c r="W185" s="56">
        <f>IFERROR(V185/V188,"-")</f>
        <v>0.65789473684210531</v>
      </c>
      <c r="X185" s="88">
        <f>IFERROR(V185/$AR$50,"-")</f>
        <v>5.8506903814650128E-3</v>
      </c>
      <c r="Y185" s="285">
        <f>AS50</f>
        <v>2310</v>
      </c>
      <c r="Z185" s="206">
        <v>10</v>
      </c>
      <c r="AA185" s="56">
        <f>IFERROR(Z185/Z188,"-")</f>
        <v>0.58823529411764708</v>
      </c>
      <c r="AB185" s="88">
        <f>IFERROR(Z185/$AS$50,"-")</f>
        <v>4.329004329004329E-3</v>
      </c>
      <c r="AC185" s="285">
        <f>AT50</f>
        <v>972</v>
      </c>
      <c r="AD185" s="206">
        <v>1</v>
      </c>
      <c r="AE185" s="56">
        <f>IFERROR(AD185/AD188,"-")</f>
        <v>0.16666666666666666</v>
      </c>
      <c r="AF185" s="88">
        <f>IFERROR(AD185/$AT$50,"-")</f>
        <v>1.02880658436214E-3</v>
      </c>
      <c r="AG185" s="285">
        <f>AU50</f>
        <v>21932</v>
      </c>
      <c r="AH185" s="92">
        <f t="shared" si="34"/>
        <v>111</v>
      </c>
      <c r="AI185" s="56">
        <f>IFERROR(AH185/AH188,"-")</f>
        <v>0.65294117647058825</v>
      </c>
      <c r="AJ185" s="88">
        <f>IFERROR(AH185/$AU$50,"-")</f>
        <v>5.0610979390844427E-3</v>
      </c>
    </row>
    <row r="186" spans="2:36" ht="13.5" customHeight="1">
      <c r="B186" s="280"/>
      <c r="C186" s="305"/>
      <c r="D186" s="129" t="s">
        <v>102</v>
      </c>
      <c r="E186" s="286"/>
      <c r="F186" s="207">
        <v>1</v>
      </c>
      <c r="G186" s="58">
        <f>IFERROR(F186/F188,"-")</f>
        <v>1</v>
      </c>
      <c r="H186" s="116">
        <f t="shared" ref="H186:H188" si="48">IFERROR(F186/$AN$50,"-")</f>
        <v>5.5555555555555552E-2</v>
      </c>
      <c r="I186" s="286"/>
      <c r="J186" s="207">
        <v>8</v>
      </c>
      <c r="K186" s="58">
        <f>IFERROR(J186/J188,"-")</f>
        <v>0.5</v>
      </c>
      <c r="L186" s="82">
        <f>IFERROR(J186/$AO$50,"-")</f>
        <v>7.1428571428571425E-2</v>
      </c>
      <c r="M186" s="286"/>
      <c r="N186" s="207">
        <v>37</v>
      </c>
      <c r="O186" s="58">
        <f>IFERROR(N186/N188,"-")</f>
        <v>0.84090909090909094</v>
      </c>
      <c r="P186" s="82">
        <f>IFERROR(N186/$AP$50,"-")</f>
        <v>4.6535027040623825E-3</v>
      </c>
      <c r="Q186" s="286"/>
      <c r="R186" s="207">
        <v>38</v>
      </c>
      <c r="S186" s="58">
        <f>IFERROR(R186/R188,"-")</f>
        <v>0.79166666666666663</v>
      </c>
      <c r="T186" s="82">
        <f>IFERROR(R186/$AQ$50,"-")</f>
        <v>6.0355781448538752E-3</v>
      </c>
      <c r="U186" s="286"/>
      <c r="V186" s="207">
        <v>27</v>
      </c>
      <c r="W186" s="58">
        <f>IFERROR(V186/V188,"-")</f>
        <v>0.71052631578947367</v>
      </c>
      <c r="X186" s="82">
        <f>IFERROR(V186/$AR$50,"-")</f>
        <v>6.3187456119822138E-3</v>
      </c>
      <c r="Y186" s="286"/>
      <c r="Z186" s="207">
        <v>15</v>
      </c>
      <c r="AA186" s="58">
        <f>IFERROR(Z186/Z188,"-")</f>
        <v>0.88235294117647056</v>
      </c>
      <c r="AB186" s="82">
        <f>IFERROR(Z186/$AS$50,"-")</f>
        <v>6.4935064935064939E-3</v>
      </c>
      <c r="AC186" s="286"/>
      <c r="AD186" s="207">
        <v>5</v>
      </c>
      <c r="AE186" s="58">
        <f>IFERROR(AD186/AD188,"-")</f>
        <v>0.83333333333333337</v>
      </c>
      <c r="AF186" s="82">
        <f>IFERROR(AD186/$AT$50,"-")</f>
        <v>5.1440329218106996E-3</v>
      </c>
      <c r="AG186" s="286"/>
      <c r="AH186" s="93">
        <f t="shared" si="34"/>
        <v>131</v>
      </c>
      <c r="AI186" s="58">
        <f>IFERROR(AH186/AH188,"-")</f>
        <v>0.77058823529411768</v>
      </c>
      <c r="AJ186" s="82">
        <f>IFERROR(AH186/$AU$50,"-")</f>
        <v>5.9730074776582166E-3</v>
      </c>
    </row>
    <row r="187" spans="2:36" ht="13.5" customHeight="1">
      <c r="B187" s="280"/>
      <c r="C187" s="305"/>
      <c r="D187" s="132" t="s">
        <v>103</v>
      </c>
      <c r="E187" s="287"/>
      <c r="F187" s="211">
        <v>1</v>
      </c>
      <c r="G187" s="66">
        <f>IFERROR(F187/F188,"-")</f>
        <v>1</v>
      </c>
      <c r="H187" s="175">
        <f t="shared" si="48"/>
        <v>5.5555555555555552E-2</v>
      </c>
      <c r="I187" s="287"/>
      <c r="J187" s="211">
        <v>15</v>
      </c>
      <c r="K187" s="66">
        <f>IFERROR(J187/J188,"-")</f>
        <v>0.9375</v>
      </c>
      <c r="L187" s="89">
        <f>IFERROR(J187/$AO$50,"-")</f>
        <v>0.13392857142857142</v>
      </c>
      <c r="M187" s="287"/>
      <c r="N187" s="211">
        <v>43</v>
      </c>
      <c r="O187" s="66">
        <f>IFERROR(N187/N188,"-")</f>
        <v>0.97727272727272729</v>
      </c>
      <c r="P187" s="89">
        <f>IFERROR(N187/$AP$50,"-")</f>
        <v>5.4081247641806062E-3</v>
      </c>
      <c r="Q187" s="287"/>
      <c r="R187" s="211">
        <v>44</v>
      </c>
      <c r="S187" s="66">
        <f>IFERROR(R187/R188,"-")</f>
        <v>0.91666666666666663</v>
      </c>
      <c r="T187" s="89">
        <f>IFERROR(R187/$AQ$50,"-")</f>
        <v>6.9885641677255401E-3</v>
      </c>
      <c r="U187" s="287"/>
      <c r="V187" s="211">
        <v>34</v>
      </c>
      <c r="W187" s="66">
        <f>IFERROR(V187/V188,"-")</f>
        <v>0.89473684210526316</v>
      </c>
      <c r="X187" s="89">
        <f>IFERROR(V187/$AR$50,"-")</f>
        <v>7.9569389187924174E-3</v>
      </c>
      <c r="Y187" s="287"/>
      <c r="Z187" s="211">
        <v>16</v>
      </c>
      <c r="AA187" s="66">
        <f>IFERROR(Z187/Z188,"-")</f>
        <v>0.94117647058823528</v>
      </c>
      <c r="AB187" s="89">
        <f>IFERROR(Z187/$AS$50,"-")</f>
        <v>6.9264069264069264E-3</v>
      </c>
      <c r="AC187" s="287"/>
      <c r="AD187" s="211">
        <v>6</v>
      </c>
      <c r="AE187" s="66">
        <f>IFERROR(AD187/AD188,"-")</f>
        <v>1</v>
      </c>
      <c r="AF187" s="89">
        <f>IFERROR(AD187/$AT$50,"-")</f>
        <v>6.1728395061728392E-3</v>
      </c>
      <c r="AG187" s="287"/>
      <c r="AH187" s="95">
        <f t="shared" si="34"/>
        <v>159</v>
      </c>
      <c r="AI187" s="66">
        <f>IFERROR(AH187/AH188,"-")</f>
        <v>0.93529411764705883</v>
      </c>
      <c r="AJ187" s="89">
        <f>IFERROR(AH187/$AU$50,"-")</f>
        <v>7.2496808316614989E-3</v>
      </c>
    </row>
    <row r="188" spans="2:36" ht="13.5" customHeight="1">
      <c r="B188" s="281"/>
      <c r="C188" s="306"/>
      <c r="D188" s="190" t="s">
        <v>139</v>
      </c>
      <c r="E188" s="63" t="s">
        <v>93</v>
      </c>
      <c r="F188" s="217">
        <v>1</v>
      </c>
      <c r="G188" s="67" t="s">
        <v>143</v>
      </c>
      <c r="H188" s="88">
        <f t="shared" si="48"/>
        <v>5.5555555555555552E-2</v>
      </c>
      <c r="I188" s="63" t="s">
        <v>93</v>
      </c>
      <c r="J188" s="217">
        <v>16</v>
      </c>
      <c r="K188" s="67" t="s">
        <v>143</v>
      </c>
      <c r="L188" s="85">
        <f>IFERROR(J188/$AO$50,"-")</f>
        <v>0.14285714285714285</v>
      </c>
      <c r="M188" s="63" t="s">
        <v>93</v>
      </c>
      <c r="N188" s="217">
        <v>44</v>
      </c>
      <c r="O188" s="67" t="s">
        <v>143</v>
      </c>
      <c r="P188" s="85">
        <f>IFERROR(N188/$AP$50,"-")</f>
        <v>5.5338951075336439E-3</v>
      </c>
      <c r="Q188" s="63" t="s">
        <v>93</v>
      </c>
      <c r="R188" s="217">
        <v>48</v>
      </c>
      <c r="S188" s="67" t="s">
        <v>143</v>
      </c>
      <c r="T188" s="85">
        <f>IFERROR(R188/$AQ$50,"-")</f>
        <v>7.6238881829733167E-3</v>
      </c>
      <c r="U188" s="63" t="s">
        <v>93</v>
      </c>
      <c r="V188" s="217">
        <v>38</v>
      </c>
      <c r="W188" s="67" t="s">
        <v>143</v>
      </c>
      <c r="X188" s="85">
        <f>IFERROR(V188/$AR$50,"-")</f>
        <v>8.8930493798268194E-3</v>
      </c>
      <c r="Y188" s="63" t="s">
        <v>93</v>
      </c>
      <c r="Z188" s="217">
        <v>17</v>
      </c>
      <c r="AA188" s="67" t="s">
        <v>143</v>
      </c>
      <c r="AB188" s="85">
        <f>IFERROR(Z188/$AS$50,"-")</f>
        <v>7.3593073593073597E-3</v>
      </c>
      <c r="AC188" s="63" t="s">
        <v>93</v>
      </c>
      <c r="AD188" s="217">
        <v>6</v>
      </c>
      <c r="AE188" s="67" t="s">
        <v>143</v>
      </c>
      <c r="AF188" s="85">
        <f>IFERROR(AD188/$AT$50,"-")</f>
        <v>6.1728395061728392E-3</v>
      </c>
      <c r="AG188" s="63" t="s">
        <v>93</v>
      </c>
      <c r="AH188" s="197">
        <f t="shared" si="34"/>
        <v>170</v>
      </c>
      <c r="AI188" s="67" t="s">
        <v>143</v>
      </c>
      <c r="AJ188" s="85">
        <f>IFERROR(AH188/$AU$50,"-")</f>
        <v>7.7512310778770745E-3</v>
      </c>
    </row>
    <row r="189" spans="2:36" ht="13.5" customHeight="1">
      <c r="B189" s="279">
        <v>47</v>
      </c>
      <c r="C189" s="304" t="s">
        <v>12</v>
      </c>
      <c r="D189" s="128" t="s">
        <v>101</v>
      </c>
      <c r="E189" s="285">
        <f>AN51</f>
        <v>18</v>
      </c>
      <c r="F189" s="206">
        <v>0</v>
      </c>
      <c r="G189" s="56" t="str">
        <f>IFERROR(F189/F192,"-")</f>
        <v>-</v>
      </c>
      <c r="H189" s="178">
        <f>IFERROR(F189/$AN$51,"-")</f>
        <v>0</v>
      </c>
      <c r="I189" s="285">
        <f>AO51</f>
        <v>107</v>
      </c>
      <c r="J189" s="206">
        <v>12</v>
      </c>
      <c r="K189" s="56">
        <f>IFERROR(J189/J192,"-")</f>
        <v>0.8</v>
      </c>
      <c r="L189" s="88">
        <f>IFERROR(J189/$AO$51,"-")</f>
        <v>0.11214953271028037</v>
      </c>
      <c r="M189" s="285">
        <f>AP51</f>
        <v>16333</v>
      </c>
      <c r="N189" s="206">
        <v>115</v>
      </c>
      <c r="O189" s="56">
        <f>IFERROR(N189/N192,"-")</f>
        <v>0.75657894736842102</v>
      </c>
      <c r="P189" s="88">
        <f>IFERROR(N189/$AP$51,"-")</f>
        <v>7.0409600195922364E-3</v>
      </c>
      <c r="Q189" s="285">
        <f>AQ51</f>
        <v>13985</v>
      </c>
      <c r="R189" s="206">
        <v>95</v>
      </c>
      <c r="S189" s="56">
        <f>IFERROR(R189/R192,"-")</f>
        <v>0.70370370370370372</v>
      </c>
      <c r="T189" s="88">
        <f>IFERROR(R189/$AQ$51,"-")</f>
        <v>6.7929924919556666E-3</v>
      </c>
      <c r="U189" s="285">
        <f>AR51</f>
        <v>8555</v>
      </c>
      <c r="V189" s="206">
        <v>59</v>
      </c>
      <c r="W189" s="56">
        <f>IFERROR(V189/V192,"-")</f>
        <v>0.78666666666666663</v>
      </c>
      <c r="X189" s="88">
        <f>IFERROR(V189/$AR$51,"-")</f>
        <v>6.8965517241379309E-3</v>
      </c>
      <c r="Y189" s="285">
        <f>AS51</f>
        <v>4008</v>
      </c>
      <c r="Z189" s="206">
        <v>20</v>
      </c>
      <c r="AA189" s="56">
        <f>IFERROR(Z189/Z192,"-")</f>
        <v>0.7142857142857143</v>
      </c>
      <c r="AB189" s="88">
        <f>IFERROR(Z189/$AS$51,"-")</f>
        <v>4.9900199600798403E-3</v>
      </c>
      <c r="AC189" s="285">
        <f>AT51</f>
        <v>1404</v>
      </c>
      <c r="AD189" s="206">
        <v>1</v>
      </c>
      <c r="AE189" s="56">
        <f>IFERROR(AD189/AD192,"-")</f>
        <v>0.5</v>
      </c>
      <c r="AF189" s="88">
        <f>IFERROR(AD189/$AT$51,"-")</f>
        <v>7.1225071225071229E-4</v>
      </c>
      <c r="AG189" s="285">
        <f>AU51</f>
        <v>44410</v>
      </c>
      <c r="AH189" s="92">
        <f t="shared" si="34"/>
        <v>302</v>
      </c>
      <c r="AI189" s="56">
        <f>IFERROR(AH189/AH192,"-")</f>
        <v>0.74201474201474205</v>
      </c>
      <c r="AJ189" s="88">
        <f>IFERROR(AH189/$AU$51,"-")</f>
        <v>6.8002702094122945E-3</v>
      </c>
    </row>
    <row r="190" spans="2:36" ht="13.5" customHeight="1">
      <c r="B190" s="280"/>
      <c r="C190" s="305"/>
      <c r="D190" s="129" t="s">
        <v>102</v>
      </c>
      <c r="E190" s="286"/>
      <c r="F190" s="207">
        <v>0</v>
      </c>
      <c r="G190" s="58" t="str">
        <f>IFERROR(F190/F192,"-")</f>
        <v>-</v>
      </c>
      <c r="H190" s="116">
        <f t="shared" ref="H190:H192" si="49">IFERROR(F190/$AN$51,"-")</f>
        <v>0</v>
      </c>
      <c r="I190" s="286"/>
      <c r="J190" s="207">
        <v>10</v>
      </c>
      <c r="K190" s="58">
        <f>IFERROR(J190/J192,"-")</f>
        <v>0.66666666666666663</v>
      </c>
      <c r="L190" s="82">
        <f>IFERROR(J190/$AO$51,"-")</f>
        <v>9.3457943925233641E-2</v>
      </c>
      <c r="M190" s="286"/>
      <c r="N190" s="207">
        <v>104</v>
      </c>
      <c r="O190" s="58">
        <f>IFERROR(N190/N192,"-")</f>
        <v>0.68421052631578949</v>
      </c>
      <c r="P190" s="82">
        <f>IFERROR(N190/$AP$51,"-")</f>
        <v>6.3674768872834138E-3</v>
      </c>
      <c r="Q190" s="286"/>
      <c r="R190" s="207">
        <v>77</v>
      </c>
      <c r="S190" s="58">
        <f>IFERROR(R190/R192,"-")</f>
        <v>0.57037037037037042</v>
      </c>
      <c r="T190" s="82">
        <f>IFERROR(R190/$AQ$51,"-")</f>
        <v>5.5058991776903822E-3</v>
      </c>
      <c r="U190" s="286"/>
      <c r="V190" s="207">
        <v>41</v>
      </c>
      <c r="W190" s="58">
        <f>IFERROR(V190/V192,"-")</f>
        <v>0.54666666666666663</v>
      </c>
      <c r="X190" s="82">
        <f>IFERROR(V190/$AR$51,"-")</f>
        <v>4.792518994739918E-3</v>
      </c>
      <c r="Y190" s="286"/>
      <c r="Z190" s="207">
        <v>17</v>
      </c>
      <c r="AA190" s="58">
        <f>IFERROR(Z190/Z192,"-")</f>
        <v>0.6071428571428571</v>
      </c>
      <c r="AB190" s="82">
        <f>IFERROR(Z190/$AS$51,"-")</f>
        <v>4.2415169660678645E-3</v>
      </c>
      <c r="AC190" s="286"/>
      <c r="AD190" s="207">
        <v>1</v>
      </c>
      <c r="AE190" s="58">
        <f>IFERROR(AD190/AD192,"-")</f>
        <v>0.5</v>
      </c>
      <c r="AF190" s="82">
        <f>IFERROR(AD190/$AT$51,"-")</f>
        <v>7.1225071225071229E-4</v>
      </c>
      <c r="AG190" s="286"/>
      <c r="AH190" s="93">
        <f t="shared" si="34"/>
        <v>250</v>
      </c>
      <c r="AI190" s="58">
        <f>IFERROR(AH190/AH192,"-")</f>
        <v>0.61425061425061422</v>
      </c>
      <c r="AJ190" s="82">
        <f>IFERROR(AH190/$AU$51,"-")</f>
        <v>5.6293627561360051E-3</v>
      </c>
    </row>
    <row r="191" spans="2:36" ht="13.5" customHeight="1">
      <c r="B191" s="280"/>
      <c r="C191" s="305"/>
      <c r="D191" s="132" t="s">
        <v>103</v>
      </c>
      <c r="E191" s="287"/>
      <c r="F191" s="211">
        <v>0</v>
      </c>
      <c r="G191" s="66" t="str">
        <f>IFERROR(F191/F192,"-")</f>
        <v>-</v>
      </c>
      <c r="H191" s="175">
        <f t="shared" si="49"/>
        <v>0</v>
      </c>
      <c r="I191" s="287"/>
      <c r="J191" s="211">
        <v>14</v>
      </c>
      <c r="K191" s="66">
        <f>IFERROR(J191/J192,"-")</f>
        <v>0.93333333333333335</v>
      </c>
      <c r="L191" s="89">
        <f>IFERROR(J191/$AO$51,"-")</f>
        <v>0.13084112149532709</v>
      </c>
      <c r="M191" s="287"/>
      <c r="N191" s="211">
        <v>150</v>
      </c>
      <c r="O191" s="66">
        <f>IFERROR(N191/N192,"-")</f>
        <v>0.98684210526315785</v>
      </c>
      <c r="P191" s="89">
        <f>IFERROR(N191/$AP$51,"-")</f>
        <v>9.183860895120308E-3</v>
      </c>
      <c r="Q191" s="287"/>
      <c r="R191" s="211">
        <v>127</v>
      </c>
      <c r="S191" s="66">
        <f>IFERROR(R191/R192,"-")</f>
        <v>0.94074074074074077</v>
      </c>
      <c r="T191" s="89">
        <f>IFERROR(R191/$AQ$51,"-")</f>
        <v>9.0811583839828392E-3</v>
      </c>
      <c r="U191" s="287"/>
      <c r="V191" s="211">
        <v>69</v>
      </c>
      <c r="W191" s="66">
        <f>IFERROR(V191/V192,"-")</f>
        <v>0.92</v>
      </c>
      <c r="X191" s="89">
        <f>IFERROR(V191/$AR$51,"-")</f>
        <v>8.0654587960257151E-3</v>
      </c>
      <c r="Y191" s="287"/>
      <c r="Z191" s="211">
        <v>28</v>
      </c>
      <c r="AA191" s="66">
        <f>IFERROR(Z191/Z192,"-")</f>
        <v>1</v>
      </c>
      <c r="AB191" s="89">
        <f>IFERROR(Z191/$AS$51,"-")</f>
        <v>6.9860279441117763E-3</v>
      </c>
      <c r="AC191" s="287"/>
      <c r="AD191" s="211">
        <v>2</v>
      </c>
      <c r="AE191" s="66">
        <f>IFERROR(AD191/AD192,"-")</f>
        <v>1</v>
      </c>
      <c r="AF191" s="89">
        <f>IFERROR(AD191/$AT$51,"-")</f>
        <v>1.4245014245014246E-3</v>
      </c>
      <c r="AG191" s="287"/>
      <c r="AH191" s="95">
        <f t="shared" si="34"/>
        <v>390</v>
      </c>
      <c r="AI191" s="66">
        <f>IFERROR(AH191/AH192,"-")</f>
        <v>0.95823095823095827</v>
      </c>
      <c r="AJ191" s="89">
        <f>IFERROR(AH191/$AU$51,"-")</f>
        <v>8.7818058995721687E-3</v>
      </c>
    </row>
    <row r="192" spans="2:36" ht="13.5" customHeight="1">
      <c r="B192" s="281"/>
      <c r="C192" s="306"/>
      <c r="D192" s="190" t="s">
        <v>139</v>
      </c>
      <c r="E192" s="63" t="s">
        <v>93</v>
      </c>
      <c r="F192" s="217">
        <v>0</v>
      </c>
      <c r="G192" s="67" t="s">
        <v>143</v>
      </c>
      <c r="H192" s="88">
        <f t="shared" si="49"/>
        <v>0</v>
      </c>
      <c r="I192" s="63" t="s">
        <v>93</v>
      </c>
      <c r="J192" s="217">
        <v>15</v>
      </c>
      <c r="K192" s="67" t="s">
        <v>143</v>
      </c>
      <c r="L192" s="85">
        <f>IFERROR(J192/$AO$51,"-")</f>
        <v>0.14018691588785046</v>
      </c>
      <c r="M192" s="63" t="s">
        <v>93</v>
      </c>
      <c r="N192" s="217">
        <v>152</v>
      </c>
      <c r="O192" s="67" t="s">
        <v>143</v>
      </c>
      <c r="P192" s="85">
        <f>IFERROR(N192/$AP$51,"-")</f>
        <v>9.3063123737219134E-3</v>
      </c>
      <c r="Q192" s="63" t="s">
        <v>93</v>
      </c>
      <c r="R192" s="217">
        <v>135</v>
      </c>
      <c r="S192" s="67" t="s">
        <v>143</v>
      </c>
      <c r="T192" s="85">
        <f>IFERROR(R192/$AQ$51,"-")</f>
        <v>9.6531998569896315E-3</v>
      </c>
      <c r="U192" s="63" t="s">
        <v>93</v>
      </c>
      <c r="V192" s="217">
        <v>75</v>
      </c>
      <c r="W192" s="67" t="s">
        <v>143</v>
      </c>
      <c r="X192" s="85">
        <f>IFERROR(V192/$AR$51,"-")</f>
        <v>8.7668030391583867E-3</v>
      </c>
      <c r="Y192" s="63" t="s">
        <v>93</v>
      </c>
      <c r="Z192" s="217">
        <v>28</v>
      </c>
      <c r="AA192" s="67" t="s">
        <v>143</v>
      </c>
      <c r="AB192" s="85">
        <f>IFERROR(Z192/$AS$51,"-")</f>
        <v>6.9860279441117763E-3</v>
      </c>
      <c r="AC192" s="63" t="s">
        <v>93</v>
      </c>
      <c r="AD192" s="217">
        <v>2</v>
      </c>
      <c r="AE192" s="67" t="s">
        <v>143</v>
      </c>
      <c r="AF192" s="85">
        <f>IFERROR(AD192/$AT$51,"-")</f>
        <v>1.4245014245014246E-3</v>
      </c>
      <c r="AG192" s="63" t="s">
        <v>93</v>
      </c>
      <c r="AH192" s="197">
        <f t="shared" si="34"/>
        <v>407</v>
      </c>
      <c r="AI192" s="67" t="s">
        <v>143</v>
      </c>
      <c r="AJ192" s="85">
        <f>IFERROR(AH192/$AU$51,"-")</f>
        <v>9.1646025669894163E-3</v>
      </c>
    </row>
    <row r="193" spans="2:36" ht="13.5" customHeight="1">
      <c r="B193" s="279">
        <v>48</v>
      </c>
      <c r="C193" s="304" t="s">
        <v>21</v>
      </c>
      <c r="D193" s="128" t="s">
        <v>101</v>
      </c>
      <c r="E193" s="285">
        <f>AN52</f>
        <v>15</v>
      </c>
      <c r="F193" s="206">
        <v>1</v>
      </c>
      <c r="G193" s="56">
        <f>IFERROR(F193/F196,"-")</f>
        <v>0.5</v>
      </c>
      <c r="H193" s="178">
        <f>IFERROR(F193/$AN$52,"-")</f>
        <v>6.6666666666666666E-2</v>
      </c>
      <c r="I193" s="285">
        <f>AO52</f>
        <v>43</v>
      </c>
      <c r="J193" s="206">
        <v>0</v>
      </c>
      <c r="K193" s="56" t="str">
        <f>IFERROR(J193/J196,"-")</f>
        <v>-</v>
      </c>
      <c r="L193" s="88">
        <f>IFERROR(J193/$AO$52,"-")</f>
        <v>0</v>
      </c>
      <c r="M193" s="285">
        <f>AP52</f>
        <v>8764</v>
      </c>
      <c r="N193" s="206">
        <v>42</v>
      </c>
      <c r="O193" s="56">
        <f>IFERROR(N193/N196,"-")</f>
        <v>0.68852459016393441</v>
      </c>
      <c r="P193" s="88">
        <f>IFERROR(N193/$AP$52,"-")</f>
        <v>4.7923322683706068E-3</v>
      </c>
      <c r="Q193" s="285">
        <f>AQ52</f>
        <v>7173</v>
      </c>
      <c r="R193" s="206">
        <v>46</v>
      </c>
      <c r="S193" s="56">
        <f>IFERROR(R193/R196,"-")</f>
        <v>0.83636363636363631</v>
      </c>
      <c r="T193" s="88">
        <f>IFERROR(R193/$AQ$52,"-")</f>
        <v>6.4129374041544682E-3</v>
      </c>
      <c r="U193" s="285">
        <f>AR52</f>
        <v>4540</v>
      </c>
      <c r="V193" s="206">
        <v>28</v>
      </c>
      <c r="W193" s="56">
        <f>IFERROR(V193/V196,"-")</f>
        <v>0.65116279069767447</v>
      </c>
      <c r="X193" s="88">
        <f>IFERROR(V193/$AR$52,"-")</f>
        <v>6.1674008810572688E-3</v>
      </c>
      <c r="Y193" s="285">
        <f>AS52</f>
        <v>2309</v>
      </c>
      <c r="Z193" s="206">
        <v>12</v>
      </c>
      <c r="AA193" s="56">
        <f>IFERROR(Z193/Z196,"-")</f>
        <v>0.6</v>
      </c>
      <c r="AB193" s="88">
        <f>IFERROR(Z193/$AS$52,"-")</f>
        <v>5.1970550021654396E-3</v>
      </c>
      <c r="AC193" s="285">
        <f>AT52</f>
        <v>1042</v>
      </c>
      <c r="AD193" s="206">
        <v>1</v>
      </c>
      <c r="AE193" s="56">
        <f>IFERROR(AD193/AD196,"-")</f>
        <v>1</v>
      </c>
      <c r="AF193" s="88">
        <f>IFERROR(AD193/$AT$52,"-")</f>
        <v>9.5969289827255275E-4</v>
      </c>
      <c r="AG193" s="285">
        <f>AU52</f>
        <v>23886</v>
      </c>
      <c r="AH193" s="92">
        <f t="shared" si="34"/>
        <v>130</v>
      </c>
      <c r="AI193" s="56">
        <f>IFERROR(AH193/AH196,"-")</f>
        <v>0.7142857142857143</v>
      </c>
      <c r="AJ193" s="88">
        <f>IFERROR(AH193/$AU$52,"-")</f>
        <v>5.4425186301599263E-3</v>
      </c>
    </row>
    <row r="194" spans="2:36" ht="13.5" customHeight="1">
      <c r="B194" s="280"/>
      <c r="C194" s="305"/>
      <c r="D194" s="129" t="s">
        <v>102</v>
      </c>
      <c r="E194" s="286"/>
      <c r="F194" s="207">
        <v>0</v>
      </c>
      <c r="G194" s="58">
        <f>IFERROR(F194/F196,"-")</f>
        <v>0</v>
      </c>
      <c r="H194" s="116">
        <f t="shared" ref="H194:H196" si="50">IFERROR(F194/$AN$52,"-")</f>
        <v>0</v>
      </c>
      <c r="I194" s="286"/>
      <c r="J194" s="207">
        <v>0</v>
      </c>
      <c r="K194" s="58" t="str">
        <f>IFERROR(J194/J196,"-")</f>
        <v>-</v>
      </c>
      <c r="L194" s="82">
        <f>IFERROR(J194/$AO$52,"-")</f>
        <v>0</v>
      </c>
      <c r="M194" s="286"/>
      <c r="N194" s="207">
        <v>39</v>
      </c>
      <c r="O194" s="58">
        <f>IFERROR(N194/N196,"-")</f>
        <v>0.63934426229508201</v>
      </c>
      <c r="P194" s="82">
        <f>IFERROR(N194/$AP$52,"-")</f>
        <v>4.4500228206298493E-3</v>
      </c>
      <c r="Q194" s="286"/>
      <c r="R194" s="207">
        <v>42</v>
      </c>
      <c r="S194" s="58">
        <f>IFERROR(R194/R196,"-")</f>
        <v>0.76363636363636367</v>
      </c>
      <c r="T194" s="82">
        <f>IFERROR(R194/$AQ$52,"-")</f>
        <v>5.8552906733584272E-3</v>
      </c>
      <c r="U194" s="286"/>
      <c r="V194" s="207">
        <v>30</v>
      </c>
      <c r="W194" s="58">
        <f>IFERROR(V194/V196,"-")</f>
        <v>0.69767441860465118</v>
      </c>
      <c r="X194" s="82">
        <f>IFERROR(V194/$AR$52,"-")</f>
        <v>6.6079295154185024E-3</v>
      </c>
      <c r="Y194" s="286"/>
      <c r="Z194" s="207">
        <v>15</v>
      </c>
      <c r="AA194" s="58">
        <f>IFERROR(Z194/Z196,"-")</f>
        <v>0.75</v>
      </c>
      <c r="AB194" s="82">
        <f>IFERROR(Z194/$AS$52,"-")</f>
        <v>6.4963187527067997E-3</v>
      </c>
      <c r="AC194" s="286"/>
      <c r="AD194" s="207">
        <v>1</v>
      </c>
      <c r="AE194" s="58">
        <f>IFERROR(AD194/AD196,"-")</f>
        <v>1</v>
      </c>
      <c r="AF194" s="82">
        <f>IFERROR(AD194/$AT$52,"-")</f>
        <v>9.5969289827255275E-4</v>
      </c>
      <c r="AG194" s="286"/>
      <c r="AH194" s="93">
        <f t="shared" si="34"/>
        <v>127</v>
      </c>
      <c r="AI194" s="58">
        <f>IFERROR(AH194/AH196,"-")</f>
        <v>0.69780219780219777</v>
      </c>
      <c r="AJ194" s="82">
        <f>IFERROR(AH194/$AU$52,"-")</f>
        <v>5.3169220463870053E-3</v>
      </c>
    </row>
    <row r="195" spans="2:36" ht="13.5" customHeight="1">
      <c r="B195" s="280"/>
      <c r="C195" s="305"/>
      <c r="D195" s="132" t="s">
        <v>103</v>
      </c>
      <c r="E195" s="287"/>
      <c r="F195" s="211">
        <v>2</v>
      </c>
      <c r="G195" s="66">
        <f>IFERROR(F195/F196,"-")</f>
        <v>1</v>
      </c>
      <c r="H195" s="175">
        <f t="shared" si="50"/>
        <v>0.13333333333333333</v>
      </c>
      <c r="I195" s="287"/>
      <c r="J195" s="211">
        <v>0</v>
      </c>
      <c r="K195" s="66" t="str">
        <f>IFERROR(J195/J196,"-")</f>
        <v>-</v>
      </c>
      <c r="L195" s="89">
        <f>IFERROR(J195/$AO$52,"-")</f>
        <v>0</v>
      </c>
      <c r="M195" s="287"/>
      <c r="N195" s="211">
        <v>56</v>
      </c>
      <c r="O195" s="66">
        <f>IFERROR(N195/N196,"-")</f>
        <v>0.91803278688524592</v>
      </c>
      <c r="P195" s="89">
        <f>IFERROR(N195/$AP$52,"-")</f>
        <v>6.3897763578274758E-3</v>
      </c>
      <c r="Q195" s="287"/>
      <c r="R195" s="211">
        <v>50</v>
      </c>
      <c r="S195" s="66">
        <f>IFERROR(R195/R196,"-")</f>
        <v>0.90909090909090906</v>
      </c>
      <c r="T195" s="89">
        <f>IFERROR(R195/$AQ$52,"-")</f>
        <v>6.9705841349505093E-3</v>
      </c>
      <c r="U195" s="287"/>
      <c r="V195" s="211">
        <v>40</v>
      </c>
      <c r="W195" s="66">
        <f>IFERROR(V195/V196,"-")</f>
        <v>0.93023255813953487</v>
      </c>
      <c r="X195" s="89">
        <f>IFERROR(V195/$AR$52,"-")</f>
        <v>8.8105726872246704E-3</v>
      </c>
      <c r="Y195" s="287"/>
      <c r="Z195" s="211">
        <v>20</v>
      </c>
      <c r="AA195" s="66">
        <f>IFERROR(Z195/Z196,"-")</f>
        <v>1</v>
      </c>
      <c r="AB195" s="89">
        <f>IFERROR(Z195/$AS$52,"-")</f>
        <v>8.6617583369423996E-3</v>
      </c>
      <c r="AC195" s="287"/>
      <c r="AD195" s="211">
        <v>1</v>
      </c>
      <c r="AE195" s="66">
        <f>IFERROR(AD195/AD196,"-")</f>
        <v>1</v>
      </c>
      <c r="AF195" s="89">
        <f>IFERROR(AD195/$AT$52,"-")</f>
        <v>9.5969289827255275E-4</v>
      </c>
      <c r="AG195" s="287"/>
      <c r="AH195" s="95">
        <f t="shared" si="34"/>
        <v>169</v>
      </c>
      <c r="AI195" s="66">
        <f>IFERROR(AH195/AH196,"-")</f>
        <v>0.9285714285714286</v>
      </c>
      <c r="AJ195" s="89">
        <f>IFERROR(AH195/$AU$52,"-")</f>
        <v>7.0752742192079039E-3</v>
      </c>
    </row>
    <row r="196" spans="2:36" ht="13.5" customHeight="1">
      <c r="B196" s="281"/>
      <c r="C196" s="306"/>
      <c r="D196" s="190" t="s">
        <v>139</v>
      </c>
      <c r="E196" s="63" t="s">
        <v>93</v>
      </c>
      <c r="F196" s="217">
        <v>2</v>
      </c>
      <c r="G196" s="67" t="s">
        <v>143</v>
      </c>
      <c r="H196" s="177">
        <f t="shared" si="50"/>
        <v>0.13333333333333333</v>
      </c>
      <c r="I196" s="63" t="s">
        <v>93</v>
      </c>
      <c r="J196" s="217">
        <v>0</v>
      </c>
      <c r="K196" s="67" t="s">
        <v>143</v>
      </c>
      <c r="L196" s="85">
        <f>IFERROR(J196/$AO$52,"-")</f>
        <v>0</v>
      </c>
      <c r="M196" s="63" t="s">
        <v>93</v>
      </c>
      <c r="N196" s="217">
        <v>61</v>
      </c>
      <c r="O196" s="67" t="s">
        <v>143</v>
      </c>
      <c r="P196" s="85">
        <f>IFERROR(N196/$AP$52,"-")</f>
        <v>6.9602921040620722E-3</v>
      </c>
      <c r="Q196" s="63" t="s">
        <v>93</v>
      </c>
      <c r="R196" s="217">
        <v>55</v>
      </c>
      <c r="S196" s="67" t="s">
        <v>143</v>
      </c>
      <c r="T196" s="85">
        <f>IFERROR(R196/$AQ$52,"-")</f>
        <v>7.6676425484455595E-3</v>
      </c>
      <c r="U196" s="63" t="s">
        <v>93</v>
      </c>
      <c r="V196" s="217">
        <v>43</v>
      </c>
      <c r="W196" s="67" t="s">
        <v>143</v>
      </c>
      <c r="X196" s="85">
        <f>IFERROR(V196/$AR$52,"-")</f>
        <v>9.4713656387665195E-3</v>
      </c>
      <c r="Y196" s="63" t="s">
        <v>93</v>
      </c>
      <c r="Z196" s="217">
        <v>20</v>
      </c>
      <c r="AA196" s="67" t="s">
        <v>143</v>
      </c>
      <c r="AB196" s="85">
        <f>IFERROR(Z196/$AS$52,"-")</f>
        <v>8.6617583369423996E-3</v>
      </c>
      <c r="AC196" s="63" t="s">
        <v>93</v>
      </c>
      <c r="AD196" s="217">
        <v>1</v>
      </c>
      <c r="AE196" s="67" t="s">
        <v>143</v>
      </c>
      <c r="AF196" s="85">
        <f>IFERROR(AD196/$AT$52,"-")</f>
        <v>9.5969289827255275E-4</v>
      </c>
      <c r="AG196" s="63" t="s">
        <v>93</v>
      </c>
      <c r="AH196" s="197">
        <f t="shared" si="34"/>
        <v>182</v>
      </c>
      <c r="AI196" s="67" t="s">
        <v>143</v>
      </c>
      <c r="AJ196" s="85">
        <f>IFERROR(AH196/$AU$52,"-")</f>
        <v>7.6195260822238967E-3</v>
      </c>
    </row>
    <row r="197" spans="2:36" ht="13.5" customHeight="1">
      <c r="B197" s="279">
        <v>49</v>
      </c>
      <c r="C197" s="304" t="s">
        <v>22</v>
      </c>
      <c r="D197" s="128" t="s">
        <v>101</v>
      </c>
      <c r="E197" s="285">
        <f>AN53</f>
        <v>9</v>
      </c>
      <c r="F197" s="206">
        <v>0</v>
      </c>
      <c r="G197" s="56" t="str">
        <f>IFERROR(F197/F200,"-")</f>
        <v>-</v>
      </c>
      <c r="H197" s="178">
        <f>IFERROR(F197/$AN$53,"-")</f>
        <v>0</v>
      </c>
      <c r="I197" s="285">
        <f>AO53</f>
        <v>35</v>
      </c>
      <c r="J197" s="206">
        <v>2</v>
      </c>
      <c r="K197" s="56">
        <f>IFERROR(J197/J200,"-")</f>
        <v>1</v>
      </c>
      <c r="L197" s="88">
        <f>IFERROR(J197/$AO$53,"-")</f>
        <v>5.7142857142857141E-2</v>
      </c>
      <c r="M197" s="285">
        <f>AP53</f>
        <v>8157</v>
      </c>
      <c r="N197" s="206">
        <v>52</v>
      </c>
      <c r="O197" s="56">
        <f>IFERROR(N197/N200,"-")</f>
        <v>0.71232876712328763</v>
      </c>
      <c r="P197" s="88">
        <f>IFERROR(N197/$AP$53,"-")</f>
        <v>6.374892730170406E-3</v>
      </c>
      <c r="Q197" s="285">
        <f>AQ53</f>
        <v>7493</v>
      </c>
      <c r="R197" s="206">
        <v>36</v>
      </c>
      <c r="S197" s="56">
        <f>IFERROR(R197/R200,"-")</f>
        <v>0.54545454545454541</v>
      </c>
      <c r="T197" s="88">
        <f>IFERROR(R197/$AQ$53,"-")</f>
        <v>4.8044841852395567E-3</v>
      </c>
      <c r="U197" s="285">
        <f>AR53</f>
        <v>4829</v>
      </c>
      <c r="V197" s="206">
        <v>27</v>
      </c>
      <c r="W197" s="56">
        <f>IFERROR(V197/V200,"-")</f>
        <v>0.69230769230769229</v>
      </c>
      <c r="X197" s="88">
        <f>IFERROR(V197/$AR$53,"-")</f>
        <v>5.5912197142265483E-3</v>
      </c>
      <c r="Y197" s="285">
        <f>AS53</f>
        <v>2220</v>
      </c>
      <c r="Z197" s="206">
        <v>5</v>
      </c>
      <c r="AA197" s="56">
        <f>IFERROR(Z197/Z200,"-")</f>
        <v>0.55555555555555558</v>
      </c>
      <c r="AB197" s="88">
        <f>IFERROR(Z197/$AS$53,"-")</f>
        <v>2.2522522522522522E-3</v>
      </c>
      <c r="AC197" s="285">
        <f>AT53</f>
        <v>863</v>
      </c>
      <c r="AD197" s="206">
        <v>1</v>
      </c>
      <c r="AE197" s="56">
        <f>IFERROR(AD197/AD200,"-")</f>
        <v>0.33333333333333331</v>
      </c>
      <c r="AF197" s="88">
        <f>IFERROR(AD197/$AT$53,"-")</f>
        <v>1.1587485515643105E-3</v>
      </c>
      <c r="AG197" s="285">
        <f>AU53</f>
        <v>23606</v>
      </c>
      <c r="AH197" s="92">
        <f t="shared" ref="AH197:AH260" si="51">SUM(F197,J197,N197,R197,V197,Z197,AD197)</f>
        <v>123</v>
      </c>
      <c r="AI197" s="56">
        <f>IFERROR(AH197/AH200,"-")</f>
        <v>0.640625</v>
      </c>
      <c r="AJ197" s="88">
        <f>IFERROR(AH197/$AU$53,"-")</f>
        <v>5.2105396932983139E-3</v>
      </c>
    </row>
    <row r="198" spans="2:36" ht="13.5" customHeight="1">
      <c r="B198" s="280"/>
      <c r="C198" s="305"/>
      <c r="D198" s="129" t="s">
        <v>102</v>
      </c>
      <c r="E198" s="286"/>
      <c r="F198" s="207">
        <v>0</v>
      </c>
      <c r="G198" s="58" t="str">
        <f>IFERROR(F198/F200,"-")</f>
        <v>-</v>
      </c>
      <c r="H198" s="116">
        <f t="shared" ref="H198:H200" si="52">IFERROR(F198/$AN$53,"-")</f>
        <v>0</v>
      </c>
      <c r="I198" s="286"/>
      <c r="J198" s="207">
        <v>2</v>
      </c>
      <c r="K198" s="58">
        <f>IFERROR(J198/J200,"-")</f>
        <v>1</v>
      </c>
      <c r="L198" s="82">
        <f>IFERROR(J198/$AO$53,"-")</f>
        <v>5.7142857142857141E-2</v>
      </c>
      <c r="M198" s="286"/>
      <c r="N198" s="207">
        <v>41</v>
      </c>
      <c r="O198" s="58">
        <f>IFERROR(N198/N200,"-")</f>
        <v>0.56164383561643838</v>
      </c>
      <c r="P198" s="82">
        <f>IFERROR(N198/$AP$53,"-")</f>
        <v>5.0263577295574357E-3</v>
      </c>
      <c r="Q198" s="286"/>
      <c r="R198" s="207">
        <v>33</v>
      </c>
      <c r="S198" s="58">
        <f>IFERROR(R198/R200,"-")</f>
        <v>0.5</v>
      </c>
      <c r="T198" s="82">
        <f>IFERROR(R198/$AQ$53,"-")</f>
        <v>4.4041105031362602E-3</v>
      </c>
      <c r="U198" s="286"/>
      <c r="V198" s="207">
        <v>20</v>
      </c>
      <c r="W198" s="58">
        <f>IFERROR(V198/V200,"-")</f>
        <v>0.51282051282051277</v>
      </c>
      <c r="X198" s="82">
        <f>IFERROR(V198/$AR$53,"-")</f>
        <v>4.1416442327604054E-3</v>
      </c>
      <c r="Y198" s="286"/>
      <c r="Z198" s="207">
        <v>5</v>
      </c>
      <c r="AA198" s="58">
        <f>IFERROR(Z198/Z200,"-")</f>
        <v>0.55555555555555558</v>
      </c>
      <c r="AB198" s="82">
        <f>IFERROR(Z198/$AS$53,"-")</f>
        <v>2.2522522522522522E-3</v>
      </c>
      <c r="AC198" s="286"/>
      <c r="AD198" s="207">
        <v>0</v>
      </c>
      <c r="AE198" s="58">
        <f>IFERROR(AD198/AD200,"-")</f>
        <v>0</v>
      </c>
      <c r="AF198" s="82">
        <f>IFERROR(AD198/$AT$53,"-")</f>
        <v>0</v>
      </c>
      <c r="AG198" s="286"/>
      <c r="AH198" s="93">
        <f t="shared" si="51"/>
        <v>101</v>
      </c>
      <c r="AI198" s="58">
        <f>IFERROR(AH198/AH200,"-")</f>
        <v>0.52604166666666663</v>
      </c>
      <c r="AJ198" s="82">
        <f>IFERROR(AH198/$AU$53,"-")</f>
        <v>4.2785732440904856E-3</v>
      </c>
    </row>
    <row r="199" spans="2:36" ht="13.5" customHeight="1">
      <c r="B199" s="280"/>
      <c r="C199" s="305"/>
      <c r="D199" s="132" t="s">
        <v>103</v>
      </c>
      <c r="E199" s="287"/>
      <c r="F199" s="211">
        <v>0</v>
      </c>
      <c r="G199" s="66" t="str">
        <f>IFERROR(F199/F200,"-")</f>
        <v>-</v>
      </c>
      <c r="H199" s="118">
        <f t="shared" si="52"/>
        <v>0</v>
      </c>
      <c r="I199" s="287"/>
      <c r="J199" s="211">
        <v>1</v>
      </c>
      <c r="K199" s="66">
        <f>IFERROR(J199/J200,"-")</f>
        <v>0.5</v>
      </c>
      <c r="L199" s="89">
        <f>IFERROR(J199/$AO$53,"-")</f>
        <v>2.8571428571428571E-2</v>
      </c>
      <c r="M199" s="287"/>
      <c r="N199" s="211">
        <v>73</v>
      </c>
      <c r="O199" s="66">
        <f>IFERROR(N199/N200,"-")</f>
        <v>1</v>
      </c>
      <c r="P199" s="89">
        <f>IFERROR(N199/$AP$53,"-")</f>
        <v>8.9493686404315317E-3</v>
      </c>
      <c r="Q199" s="287"/>
      <c r="R199" s="211">
        <v>62</v>
      </c>
      <c r="S199" s="66">
        <f>IFERROR(R199/R200,"-")</f>
        <v>0.93939393939393945</v>
      </c>
      <c r="T199" s="89">
        <f>IFERROR(R199/$AQ$53,"-")</f>
        <v>8.2743894301347924E-3</v>
      </c>
      <c r="U199" s="287"/>
      <c r="V199" s="211">
        <v>36</v>
      </c>
      <c r="W199" s="66">
        <f>IFERROR(V199/V200,"-")</f>
        <v>0.92307692307692313</v>
      </c>
      <c r="X199" s="89">
        <f>IFERROR(V199/$AR$53,"-")</f>
        <v>7.4549596189687302E-3</v>
      </c>
      <c r="Y199" s="287"/>
      <c r="Z199" s="211">
        <v>9</v>
      </c>
      <c r="AA199" s="66">
        <f>IFERROR(Z199/Z200,"-")</f>
        <v>1</v>
      </c>
      <c r="AB199" s="89">
        <f>IFERROR(Z199/$AS$53,"-")</f>
        <v>4.0540540540540543E-3</v>
      </c>
      <c r="AC199" s="287"/>
      <c r="AD199" s="211">
        <v>2</v>
      </c>
      <c r="AE199" s="66">
        <f>IFERROR(AD199/AD200,"-")</f>
        <v>0.66666666666666663</v>
      </c>
      <c r="AF199" s="89">
        <f>IFERROR(AD199/$AT$53,"-")</f>
        <v>2.3174971031286211E-3</v>
      </c>
      <c r="AG199" s="287"/>
      <c r="AH199" s="95">
        <f t="shared" si="51"/>
        <v>183</v>
      </c>
      <c r="AI199" s="66">
        <f>IFERROR(AH199/AH200,"-")</f>
        <v>0.953125</v>
      </c>
      <c r="AJ199" s="89">
        <f>IFERROR(AH199/$AU$53,"-")</f>
        <v>7.7522663729560279E-3</v>
      </c>
    </row>
    <row r="200" spans="2:36" ht="13.5" customHeight="1">
      <c r="B200" s="281"/>
      <c r="C200" s="306"/>
      <c r="D200" s="190" t="s">
        <v>139</v>
      </c>
      <c r="E200" s="63" t="s">
        <v>93</v>
      </c>
      <c r="F200" s="217">
        <v>0</v>
      </c>
      <c r="G200" s="67" t="s">
        <v>143</v>
      </c>
      <c r="H200" s="88">
        <f t="shared" si="52"/>
        <v>0</v>
      </c>
      <c r="I200" s="63" t="s">
        <v>93</v>
      </c>
      <c r="J200" s="217">
        <v>2</v>
      </c>
      <c r="K200" s="67" t="s">
        <v>143</v>
      </c>
      <c r="L200" s="85">
        <f>IFERROR(J200/$AO$53,"-")</f>
        <v>5.7142857142857141E-2</v>
      </c>
      <c r="M200" s="63" t="s">
        <v>93</v>
      </c>
      <c r="N200" s="217">
        <v>73</v>
      </c>
      <c r="O200" s="67" t="s">
        <v>143</v>
      </c>
      <c r="P200" s="85">
        <f>IFERROR(N200/$AP$53,"-")</f>
        <v>8.9493686404315317E-3</v>
      </c>
      <c r="Q200" s="63" t="s">
        <v>93</v>
      </c>
      <c r="R200" s="217">
        <v>66</v>
      </c>
      <c r="S200" s="67" t="s">
        <v>143</v>
      </c>
      <c r="T200" s="85">
        <f>IFERROR(R200/$AQ$53,"-")</f>
        <v>8.8082210062725205E-3</v>
      </c>
      <c r="U200" s="63" t="s">
        <v>93</v>
      </c>
      <c r="V200" s="217">
        <v>39</v>
      </c>
      <c r="W200" s="67" t="s">
        <v>143</v>
      </c>
      <c r="X200" s="85">
        <f>IFERROR(V200/$AR$53,"-")</f>
        <v>8.0762062538827922E-3</v>
      </c>
      <c r="Y200" s="63" t="s">
        <v>93</v>
      </c>
      <c r="Z200" s="217">
        <v>9</v>
      </c>
      <c r="AA200" s="67" t="s">
        <v>143</v>
      </c>
      <c r="AB200" s="85">
        <f>IFERROR(Z200/$AS$53,"-")</f>
        <v>4.0540540540540543E-3</v>
      </c>
      <c r="AC200" s="63" t="s">
        <v>93</v>
      </c>
      <c r="AD200" s="217">
        <v>3</v>
      </c>
      <c r="AE200" s="67" t="s">
        <v>143</v>
      </c>
      <c r="AF200" s="85">
        <f>IFERROR(AD200/$AT$53,"-")</f>
        <v>3.4762456546929316E-3</v>
      </c>
      <c r="AG200" s="63" t="s">
        <v>93</v>
      </c>
      <c r="AH200" s="197">
        <f t="shared" si="51"/>
        <v>192</v>
      </c>
      <c r="AI200" s="67" t="s">
        <v>143</v>
      </c>
      <c r="AJ200" s="85">
        <f>IFERROR(AH200/$AU$53,"-")</f>
        <v>8.1335253749046845E-3</v>
      </c>
    </row>
    <row r="201" spans="2:36" ht="13.5" customHeight="1">
      <c r="B201" s="279">
        <v>50</v>
      </c>
      <c r="C201" s="304" t="s">
        <v>13</v>
      </c>
      <c r="D201" s="128" t="s">
        <v>101</v>
      </c>
      <c r="E201" s="285">
        <f>AN54</f>
        <v>7</v>
      </c>
      <c r="F201" s="206">
        <v>2</v>
      </c>
      <c r="G201" s="56">
        <f>IFERROR(F201/F204,"-")</f>
        <v>1</v>
      </c>
      <c r="H201" s="178">
        <f>IFERROR(F201/$AN$54,"-")</f>
        <v>0.2857142857142857</v>
      </c>
      <c r="I201" s="285">
        <f>AO54</f>
        <v>58</v>
      </c>
      <c r="J201" s="206">
        <v>2</v>
      </c>
      <c r="K201" s="56">
        <f>IFERROR(J201/J204,"-")</f>
        <v>0.5</v>
      </c>
      <c r="L201" s="88">
        <f>IFERROR(J201/$AO$54,"-")</f>
        <v>3.4482758620689655E-2</v>
      </c>
      <c r="M201" s="285">
        <f>AP54</f>
        <v>7934</v>
      </c>
      <c r="N201" s="206">
        <v>69</v>
      </c>
      <c r="O201" s="56">
        <f>IFERROR(N201/N204,"-")</f>
        <v>0.85185185185185186</v>
      </c>
      <c r="P201" s="88">
        <f>IFERROR(N201/$AP$54,"-")</f>
        <v>8.6967481724224849E-3</v>
      </c>
      <c r="Q201" s="285">
        <f>AQ54</f>
        <v>6818</v>
      </c>
      <c r="R201" s="206">
        <v>59</v>
      </c>
      <c r="S201" s="56">
        <f>IFERROR(R201/R204,"-")</f>
        <v>0.77631578947368418</v>
      </c>
      <c r="T201" s="88">
        <f>IFERROR(R201/$AQ$54,"-")</f>
        <v>8.6535640950425336E-3</v>
      </c>
      <c r="U201" s="285">
        <f>AR54</f>
        <v>4199</v>
      </c>
      <c r="V201" s="206">
        <v>26</v>
      </c>
      <c r="W201" s="56">
        <f>IFERROR(V201/V204,"-")</f>
        <v>0.68421052631578949</v>
      </c>
      <c r="X201" s="88">
        <f>IFERROR(V201/$AR$54,"-")</f>
        <v>6.1919504643962852E-3</v>
      </c>
      <c r="Y201" s="285">
        <f>AS54</f>
        <v>1869</v>
      </c>
      <c r="Z201" s="206">
        <v>9</v>
      </c>
      <c r="AA201" s="56">
        <f>IFERROR(Z201/Z204,"-")</f>
        <v>0.75</v>
      </c>
      <c r="AB201" s="88">
        <f>IFERROR(Z201/$AS$54,"-")</f>
        <v>4.815409309791332E-3</v>
      </c>
      <c r="AC201" s="285">
        <f>AT54</f>
        <v>721</v>
      </c>
      <c r="AD201" s="206">
        <v>3</v>
      </c>
      <c r="AE201" s="56">
        <f>IFERROR(AD201/AD204,"-")</f>
        <v>0.75</v>
      </c>
      <c r="AF201" s="88">
        <f>IFERROR(AD201/$AT$54,"-")</f>
        <v>4.160887656033287E-3</v>
      </c>
      <c r="AG201" s="285">
        <f>AU54</f>
        <v>21606</v>
      </c>
      <c r="AH201" s="92">
        <f t="shared" si="51"/>
        <v>170</v>
      </c>
      <c r="AI201" s="56">
        <f>IFERROR(AH201/AH204,"-")</f>
        <v>0.78341013824884798</v>
      </c>
      <c r="AJ201" s="88">
        <f>IFERROR(AH201/$AU$54,"-")</f>
        <v>7.8681847634916226E-3</v>
      </c>
    </row>
    <row r="202" spans="2:36" ht="13.5" customHeight="1">
      <c r="B202" s="280"/>
      <c r="C202" s="305"/>
      <c r="D202" s="129" t="s">
        <v>102</v>
      </c>
      <c r="E202" s="286"/>
      <c r="F202" s="207">
        <v>1</v>
      </c>
      <c r="G202" s="58">
        <f>IFERROR(F202/F204,"-")</f>
        <v>0.5</v>
      </c>
      <c r="H202" s="116">
        <f t="shared" ref="H202:H204" si="53">IFERROR(F202/$AN$54,"-")</f>
        <v>0.14285714285714285</v>
      </c>
      <c r="I202" s="286"/>
      <c r="J202" s="207">
        <v>0</v>
      </c>
      <c r="K202" s="58">
        <f>IFERROR(J202/J204,"-")</f>
        <v>0</v>
      </c>
      <c r="L202" s="82">
        <f>IFERROR(J202/$AO$54,"-")</f>
        <v>0</v>
      </c>
      <c r="M202" s="286"/>
      <c r="N202" s="207">
        <v>56</v>
      </c>
      <c r="O202" s="58">
        <f>IFERROR(N202/N204,"-")</f>
        <v>0.69135802469135799</v>
      </c>
      <c r="P202" s="82">
        <f>IFERROR(N202/$AP$54,"-")</f>
        <v>7.0582304008066548E-3</v>
      </c>
      <c r="Q202" s="286"/>
      <c r="R202" s="207">
        <v>51</v>
      </c>
      <c r="S202" s="58">
        <f>IFERROR(R202/R204,"-")</f>
        <v>0.67105263157894735</v>
      </c>
      <c r="T202" s="82">
        <f>IFERROR(R202/$AQ$54,"-")</f>
        <v>7.4801994719859198E-3</v>
      </c>
      <c r="U202" s="286"/>
      <c r="V202" s="207">
        <v>27</v>
      </c>
      <c r="W202" s="58">
        <f>IFERROR(V202/V204,"-")</f>
        <v>0.71052631578947367</v>
      </c>
      <c r="X202" s="82">
        <f>IFERROR(V202/$AR$54,"-")</f>
        <v>6.4301024053346036E-3</v>
      </c>
      <c r="Y202" s="286"/>
      <c r="Z202" s="207">
        <v>6</v>
      </c>
      <c r="AA202" s="58">
        <f>IFERROR(Z202/Z204,"-")</f>
        <v>0.5</v>
      </c>
      <c r="AB202" s="82">
        <f>IFERROR(Z202/$AS$54,"-")</f>
        <v>3.2102728731942215E-3</v>
      </c>
      <c r="AC202" s="286"/>
      <c r="AD202" s="207">
        <v>1</v>
      </c>
      <c r="AE202" s="58">
        <f>IFERROR(AD202/AD204,"-")</f>
        <v>0.25</v>
      </c>
      <c r="AF202" s="82">
        <f>IFERROR(AD202/$AT$54,"-")</f>
        <v>1.3869625520110957E-3</v>
      </c>
      <c r="AG202" s="286"/>
      <c r="AH202" s="93">
        <f t="shared" si="51"/>
        <v>142</v>
      </c>
      <c r="AI202" s="58">
        <f>IFERROR(AH202/AH204,"-")</f>
        <v>0.65437788018433185</v>
      </c>
      <c r="AJ202" s="82">
        <f>IFERROR(AH202/$AU$54,"-")</f>
        <v>6.5722484495047669E-3</v>
      </c>
    </row>
    <row r="203" spans="2:36" ht="13.5" customHeight="1">
      <c r="B203" s="280"/>
      <c r="C203" s="305"/>
      <c r="D203" s="132" t="s">
        <v>103</v>
      </c>
      <c r="E203" s="287"/>
      <c r="F203" s="211">
        <v>2</v>
      </c>
      <c r="G203" s="66">
        <f>IFERROR(F203/F204,"-")</f>
        <v>1</v>
      </c>
      <c r="H203" s="175">
        <f t="shared" si="53"/>
        <v>0.2857142857142857</v>
      </c>
      <c r="I203" s="287"/>
      <c r="J203" s="211">
        <v>4</v>
      </c>
      <c r="K203" s="66">
        <f>IFERROR(J203/J204,"-")</f>
        <v>1</v>
      </c>
      <c r="L203" s="89">
        <f>IFERROR(J203/$AO$54,"-")</f>
        <v>6.8965517241379309E-2</v>
      </c>
      <c r="M203" s="287"/>
      <c r="N203" s="211">
        <v>80</v>
      </c>
      <c r="O203" s="66">
        <f>IFERROR(N203/N204,"-")</f>
        <v>0.98765432098765427</v>
      </c>
      <c r="P203" s="89">
        <f>IFERROR(N203/$AP$54,"-")</f>
        <v>1.0083186286866649E-2</v>
      </c>
      <c r="Q203" s="287"/>
      <c r="R203" s="211">
        <v>76</v>
      </c>
      <c r="S203" s="66">
        <f>IFERROR(R203/R204,"-")</f>
        <v>1</v>
      </c>
      <c r="T203" s="89">
        <f>IFERROR(R203/$AQ$54,"-")</f>
        <v>1.1146963919037842E-2</v>
      </c>
      <c r="U203" s="287"/>
      <c r="V203" s="211">
        <v>37</v>
      </c>
      <c r="W203" s="66">
        <f>IFERROR(V203/V204,"-")</f>
        <v>0.97368421052631582</v>
      </c>
      <c r="X203" s="89">
        <f>IFERROR(V203/$AR$54,"-")</f>
        <v>8.8116218147177901E-3</v>
      </c>
      <c r="Y203" s="287"/>
      <c r="Z203" s="211">
        <v>12</v>
      </c>
      <c r="AA203" s="66">
        <f>IFERROR(Z203/Z204,"-")</f>
        <v>1</v>
      </c>
      <c r="AB203" s="89">
        <f>IFERROR(Z203/$AS$54,"-")</f>
        <v>6.420545746388443E-3</v>
      </c>
      <c r="AC203" s="287"/>
      <c r="AD203" s="211">
        <v>4</v>
      </c>
      <c r="AE203" s="66">
        <f>IFERROR(AD203/AD204,"-")</f>
        <v>1</v>
      </c>
      <c r="AF203" s="89">
        <f>IFERROR(AD203/$AT$54,"-")</f>
        <v>5.5478502080443829E-3</v>
      </c>
      <c r="AG203" s="287"/>
      <c r="AH203" s="95">
        <f t="shared" si="51"/>
        <v>215</v>
      </c>
      <c r="AI203" s="66">
        <f>IFERROR(AH203/AH204,"-")</f>
        <v>0.99078341013824889</v>
      </c>
      <c r="AJ203" s="89">
        <f>IFERROR(AH203/$AU$54,"-")</f>
        <v>9.9509395538276407E-3</v>
      </c>
    </row>
    <row r="204" spans="2:36" ht="13.5" customHeight="1">
      <c r="B204" s="281"/>
      <c r="C204" s="306"/>
      <c r="D204" s="190" t="s">
        <v>139</v>
      </c>
      <c r="E204" s="63" t="s">
        <v>93</v>
      </c>
      <c r="F204" s="217">
        <v>2</v>
      </c>
      <c r="G204" s="67" t="s">
        <v>143</v>
      </c>
      <c r="H204" s="88">
        <f t="shared" si="53"/>
        <v>0.2857142857142857</v>
      </c>
      <c r="I204" s="63" t="s">
        <v>93</v>
      </c>
      <c r="J204" s="217">
        <v>4</v>
      </c>
      <c r="K204" s="67" t="s">
        <v>143</v>
      </c>
      <c r="L204" s="85">
        <f>IFERROR(J204/$AO$54,"-")</f>
        <v>6.8965517241379309E-2</v>
      </c>
      <c r="M204" s="63" t="s">
        <v>93</v>
      </c>
      <c r="N204" s="217">
        <v>81</v>
      </c>
      <c r="O204" s="67" t="s">
        <v>143</v>
      </c>
      <c r="P204" s="85">
        <f>IFERROR(N204/$AP$54,"-")</f>
        <v>1.0209226115452483E-2</v>
      </c>
      <c r="Q204" s="63" t="s">
        <v>93</v>
      </c>
      <c r="R204" s="217">
        <v>76</v>
      </c>
      <c r="S204" s="67" t="s">
        <v>143</v>
      </c>
      <c r="T204" s="85">
        <f>IFERROR(R204/$AQ$54,"-")</f>
        <v>1.1146963919037842E-2</v>
      </c>
      <c r="U204" s="63" t="s">
        <v>93</v>
      </c>
      <c r="V204" s="217">
        <v>38</v>
      </c>
      <c r="W204" s="67" t="s">
        <v>143</v>
      </c>
      <c r="X204" s="85">
        <f>IFERROR(V204/$AR$54,"-")</f>
        <v>9.0497737556561094E-3</v>
      </c>
      <c r="Y204" s="63" t="s">
        <v>93</v>
      </c>
      <c r="Z204" s="217">
        <v>12</v>
      </c>
      <c r="AA204" s="67" t="s">
        <v>143</v>
      </c>
      <c r="AB204" s="85">
        <f>IFERROR(Z204/$AS$54,"-")</f>
        <v>6.420545746388443E-3</v>
      </c>
      <c r="AC204" s="63" t="s">
        <v>93</v>
      </c>
      <c r="AD204" s="217">
        <v>4</v>
      </c>
      <c r="AE204" s="67" t="s">
        <v>143</v>
      </c>
      <c r="AF204" s="85">
        <f>IFERROR(AD204/$AT$54,"-")</f>
        <v>5.5478502080443829E-3</v>
      </c>
      <c r="AG204" s="63" t="s">
        <v>93</v>
      </c>
      <c r="AH204" s="197">
        <f t="shared" si="51"/>
        <v>217</v>
      </c>
      <c r="AI204" s="67" t="s">
        <v>143</v>
      </c>
      <c r="AJ204" s="85">
        <f>IFERROR(AH204/$AU$54,"-")</f>
        <v>1.0043506433398131E-2</v>
      </c>
    </row>
    <row r="205" spans="2:36" ht="13.5" customHeight="1">
      <c r="B205" s="279">
        <v>51</v>
      </c>
      <c r="C205" s="304" t="s">
        <v>41</v>
      </c>
      <c r="D205" s="128" t="s">
        <v>101</v>
      </c>
      <c r="E205" s="285">
        <f>AN55</f>
        <v>55</v>
      </c>
      <c r="F205" s="206">
        <v>3</v>
      </c>
      <c r="G205" s="56">
        <f>IFERROR(F205/F208,"-")</f>
        <v>0.5</v>
      </c>
      <c r="H205" s="178">
        <f>IFERROR(F205/$AN$55,"-")</f>
        <v>5.4545454545454543E-2</v>
      </c>
      <c r="I205" s="285">
        <f>AO55</f>
        <v>135</v>
      </c>
      <c r="J205" s="206">
        <v>8</v>
      </c>
      <c r="K205" s="56">
        <f>IFERROR(J205/J208,"-")</f>
        <v>0.72727272727272729</v>
      </c>
      <c r="L205" s="88">
        <f>IFERROR(J205/$AO$55,"-")</f>
        <v>5.9259259259259262E-2</v>
      </c>
      <c r="M205" s="285">
        <f>AP55</f>
        <v>11409</v>
      </c>
      <c r="N205" s="206">
        <v>78</v>
      </c>
      <c r="O205" s="56">
        <f>IFERROR(N205/N208,"-")</f>
        <v>0.7289719626168224</v>
      </c>
      <c r="P205" s="88">
        <f>IFERROR(N205/$AP$55,"-")</f>
        <v>6.8367078622140415E-3</v>
      </c>
      <c r="Q205" s="285">
        <f>AQ55</f>
        <v>8825</v>
      </c>
      <c r="R205" s="206">
        <v>48</v>
      </c>
      <c r="S205" s="56">
        <f>IFERROR(R205/R208,"-")</f>
        <v>0.77419354838709675</v>
      </c>
      <c r="T205" s="88">
        <f>IFERROR(R205/$AQ$55,"-")</f>
        <v>5.4390934844192633E-3</v>
      </c>
      <c r="U205" s="285">
        <f>AR55</f>
        <v>5532</v>
      </c>
      <c r="V205" s="206">
        <v>36</v>
      </c>
      <c r="W205" s="56">
        <f>IFERROR(V205/V208,"-")</f>
        <v>0.81818181818181823</v>
      </c>
      <c r="X205" s="88">
        <f>IFERROR(V205/$AR$55,"-")</f>
        <v>6.5075921908893707E-3</v>
      </c>
      <c r="Y205" s="285">
        <f>AS55</f>
        <v>2800</v>
      </c>
      <c r="Z205" s="206">
        <v>7</v>
      </c>
      <c r="AA205" s="56">
        <f>IFERROR(Z205/Z208,"-")</f>
        <v>0.53846153846153844</v>
      </c>
      <c r="AB205" s="88">
        <f>IFERROR(Z205/$AS$55,"-")</f>
        <v>2.5000000000000001E-3</v>
      </c>
      <c r="AC205" s="285">
        <f>AT55</f>
        <v>1184</v>
      </c>
      <c r="AD205" s="206">
        <v>1</v>
      </c>
      <c r="AE205" s="56">
        <f>IFERROR(AD205/AD208,"-")</f>
        <v>0.5</v>
      </c>
      <c r="AF205" s="88">
        <f>IFERROR(AD205/$AT$55,"-")</f>
        <v>8.4459459459459464E-4</v>
      </c>
      <c r="AG205" s="285">
        <f>AU55</f>
        <v>29940</v>
      </c>
      <c r="AH205" s="92">
        <f t="shared" si="51"/>
        <v>181</v>
      </c>
      <c r="AI205" s="56">
        <f>IFERROR(AH205/AH208,"-")</f>
        <v>0.73877551020408161</v>
      </c>
      <c r="AJ205" s="88">
        <f>IFERROR(AH205/$AU$55,"-")</f>
        <v>6.0454241816967269E-3</v>
      </c>
    </row>
    <row r="206" spans="2:36" ht="13.5" customHeight="1">
      <c r="B206" s="280"/>
      <c r="C206" s="305"/>
      <c r="D206" s="129" t="s">
        <v>102</v>
      </c>
      <c r="E206" s="286"/>
      <c r="F206" s="207">
        <v>2</v>
      </c>
      <c r="G206" s="58">
        <f>IFERROR(F206/F208,"-")</f>
        <v>0.33333333333333331</v>
      </c>
      <c r="H206" s="116">
        <f t="shared" ref="H206:H208" si="54">IFERROR(F206/$AN$55,"-")</f>
        <v>3.6363636363636362E-2</v>
      </c>
      <c r="I206" s="286"/>
      <c r="J206" s="207">
        <v>6</v>
      </c>
      <c r="K206" s="58">
        <f>IFERROR(J206/J208,"-")</f>
        <v>0.54545454545454541</v>
      </c>
      <c r="L206" s="82">
        <f>IFERROR(J206/$AO$55,"-")</f>
        <v>4.4444444444444446E-2</v>
      </c>
      <c r="M206" s="286"/>
      <c r="N206" s="207">
        <v>61</v>
      </c>
      <c r="O206" s="58">
        <f>IFERROR(N206/N208,"-")</f>
        <v>0.57009345794392519</v>
      </c>
      <c r="P206" s="82">
        <f>IFERROR(N206/$AP$55,"-")</f>
        <v>5.3466561486545713E-3</v>
      </c>
      <c r="Q206" s="286"/>
      <c r="R206" s="207">
        <v>32</v>
      </c>
      <c r="S206" s="58">
        <f>IFERROR(R206/R208,"-")</f>
        <v>0.5161290322580645</v>
      </c>
      <c r="T206" s="82">
        <f>IFERROR(R206/$AQ$55,"-")</f>
        <v>3.6260623229461757E-3</v>
      </c>
      <c r="U206" s="286"/>
      <c r="V206" s="207">
        <v>28</v>
      </c>
      <c r="W206" s="58">
        <f>IFERROR(V206/V208,"-")</f>
        <v>0.63636363636363635</v>
      </c>
      <c r="X206" s="82">
        <f>IFERROR(V206/$AR$55,"-")</f>
        <v>5.0614605929139552E-3</v>
      </c>
      <c r="Y206" s="286"/>
      <c r="Z206" s="207">
        <v>4</v>
      </c>
      <c r="AA206" s="58">
        <f>IFERROR(Z206/Z208,"-")</f>
        <v>0.30769230769230771</v>
      </c>
      <c r="AB206" s="82">
        <f>IFERROR(Z206/$AS$55,"-")</f>
        <v>1.4285714285714286E-3</v>
      </c>
      <c r="AC206" s="286"/>
      <c r="AD206" s="207">
        <v>0</v>
      </c>
      <c r="AE206" s="58">
        <f>IFERROR(AD206/AD208,"-")</f>
        <v>0</v>
      </c>
      <c r="AF206" s="82">
        <f>IFERROR(AD206/$AT$55,"-")</f>
        <v>0</v>
      </c>
      <c r="AG206" s="286"/>
      <c r="AH206" s="93">
        <f t="shared" si="51"/>
        <v>133</v>
      </c>
      <c r="AI206" s="58">
        <f>IFERROR(AH206/AH208,"-")</f>
        <v>0.54285714285714282</v>
      </c>
      <c r="AJ206" s="82">
        <f>IFERROR(AH206/$AU$55,"-")</f>
        <v>4.4422177688710754E-3</v>
      </c>
    </row>
    <row r="207" spans="2:36" ht="13.5" customHeight="1">
      <c r="B207" s="280"/>
      <c r="C207" s="305"/>
      <c r="D207" s="132" t="s">
        <v>103</v>
      </c>
      <c r="E207" s="287"/>
      <c r="F207" s="211">
        <v>6</v>
      </c>
      <c r="G207" s="66">
        <f>IFERROR(F207/F208,"-")</f>
        <v>1</v>
      </c>
      <c r="H207" s="175">
        <f t="shared" si="54"/>
        <v>0.10909090909090909</v>
      </c>
      <c r="I207" s="287"/>
      <c r="J207" s="211">
        <v>11</v>
      </c>
      <c r="K207" s="66">
        <f>IFERROR(J207/J208,"-")</f>
        <v>1</v>
      </c>
      <c r="L207" s="89">
        <f>IFERROR(J207/$AO$55,"-")</f>
        <v>8.1481481481481488E-2</v>
      </c>
      <c r="M207" s="287"/>
      <c r="N207" s="211">
        <v>105</v>
      </c>
      <c r="O207" s="66">
        <f>IFERROR(N207/N208,"-")</f>
        <v>0.98130841121495327</v>
      </c>
      <c r="P207" s="89">
        <f>IFERROR(N207/$AP$55,"-")</f>
        <v>9.2032605837496714E-3</v>
      </c>
      <c r="Q207" s="287"/>
      <c r="R207" s="211">
        <v>58</v>
      </c>
      <c r="S207" s="66">
        <f>IFERROR(R207/R208,"-")</f>
        <v>0.93548387096774188</v>
      </c>
      <c r="T207" s="89">
        <f>IFERROR(R207/$AQ$55,"-")</f>
        <v>6.5722379603399437E-3</v>
      </c>
      <c r="U207" s="287"/>
      <c r="V207" s="211">
        <v>43</v>
      </c>
      <c r="W207" s="66">
        <f>IFERROR(V207/V208,"-")</f>
        <v>0.97727272727272729</v>
      </c>
      <c r="X207" s="89">
        <f>IFERROR(V207/$AR$55,"-")</f>
        <v>7.7729573391178601E-3</v>
      </c>
      <c r="Y207" s="287"/>
      <c r="Z207" s="211">
        <v>13</v>
      </c>
      <c r="AA207" s="66">
        <f>IFERROR(Z207/Z208,"-")</f>
        <v>1</v>
      </c>
      <c r="AB207" s="89">
        <f>IFERROR(Z207/$AS$55,"-")</f>
        <v>4.642857142857143E-3</v>
      </c>
      <c r="AC207" s="287"/>
      <c r="AD207" s="211">
        <v>2</v>
      </c>
      <c r="AE207" s="66">
        <f>IFERROR(AD207/AD208,"-")</f>
        <v>1</v>
      </c>
      <c r="AF207" s="89">
        <f>IFERROR(AD207/$AT$55,"-")</f>
        <v>1.6891891891891893E-3</v>
      </c>
      <c r="AG207" s="287"/>
      <c r="AH207" s="95">
        <f t="shared" si="51"/>
        <v>238</v>
      </c>
      <c r="AI207" s="66">
        <f>IFERROR(AH207/AH208,"-")</f>
        <v>0.97142857142857142</v>
      </c>
      <c r="AJ207" s="89">
        <f>IFERROR(AH207/$AU$55,"-")</f>
        <v>7.9492317969271885E-3</v>
      </c>
    </row>
    <row r="208" spans="2:36" ht="13.5" customHeight="1">
      <c r="B208" s="281"/>
      <c r="C208" s="306"/>
      <c r="D208" s="190" t="s">
        <v>139</v>
      </c>
      <c r="E208" s="63" t="s">
        <v>93</v>
      </c>
      <c r="F208" s="217">
        <v>6</v>
      </c>
      <c r="G208" s="67" t="s">
        <v>143</v>
      </c>
      <c r="H208" s="88">
        <f t="shared" si="54"/>
        <v>0.10909090909090909</v>
      </c>
      <c r="I208" s="63" t="s">
        <v>93</v>
      </c>
      <c r="J208" s="217">
        <v>11</v>
      </c>
      <c r="K208" s="67" t="s">
        <v>143</v>
      </c>
      <c r="L208" s="85">
        <f>IFERROR(J208/$AO$55,"-")</f>
        <v>8.1481481481481488E-2</v>
      </c>
      <c r="M208" s="63" t="s">
        <v>93</v>
      </c>
      <c r="N208" s="217">
        <v>107</v>
      </c>
      <c r="O208" s="67" t="s">
        <v>143</v>
      </c>
      <c r="P208" s="85">
        <f>IFERROR(N208/$AP$55,"-")</f>
        <v>9.378560785344903E-3</v>
      </c>
      <c r="Q208" s="63" t="s">
        <v>93</v>
      </c>
      <c r="R208" s="217">
        <v>62</v>
      </c>
      <c r="S208" s="67" t="s">
        <v>143</v>
      </c>
      <c r="T208" s="85">
        <f>IFERROR(R208/$AQ$55,"-")</f>
        <v>7.0254957507082149E-3</v>
      </c>
      <c r="U208" s="63" t="s">
        <v>93</v>
      </c>
      <c r="V208" s="217">
        <v>44</v>
      </c>
      <c r="W208" s="67" t="s">
        <v>143</v>
      </c>
      <c r="X208" s="85">
        <f>IFERROR(V208/$AR$55,"-")</f>
        <v>7.9537237888647871E-3</v>
      </c>
      <c r="Y208" s="63" t="s">
        <v>93</v>
      </c>
      <c r="Z208" s="217">
        <v>13</v>
      </c>
      <c r="AA208" s="67" t="s">
        <v>143</v>
      </c>
      <c r="AB208" s="85">
        <f>IFERROR(Z208/$AS$55,"-")</f>
        <v>4.642857142857143E-3</v>
      </c>
      <c r="AC208" s="63" t="s">
        <v>93</v>
      </c>
      <c r="AD208" s="217">
        <v>2</v>
      </c>
      <c r="AE208" s="67" t="s">
        <v>143</v>
      </c>
      <c r="AF208" s="85">
        <f>IFERROR(AD208/$AT$55,"-")</f>
        <v>1.6891891891891893E-3</v>
      </c>
      <c r="AG208" s="63" t="s">
        <v>93</v>
      </c>
      <c r="AH208" s="197">
        <f t="shared" si="51"/>
        <v>245</v>
      </c>
      <c r="AI208" s="67" t="s">
        <v>143</v>
      </c>
      <c r="AJ208" s="85">
        <f>IFERROR(AH208/$AU$55,"-")</f>
        <v>8.1830327321309286E-3</v>
      </c>
    </row>
    <row r="209" spans="2:36" ht="13.5" customHeight="1">
      <c r="B209" s="279">
        <v>52</v>
      </c>
      <c r="C209" s="304" t="s">
        <v>3</v>
      </c>
      <c r="D209" s="128" t="s">
        <v>101</v>
      </c>
      <c r="E209" s="285">
        <f>AN56</f>
        <v>7</v>
      </c>
      <c r="F209" s="206">
        <v>0</v>
      </c>
      <c r="G209" s="56" t="str">
        <f>IFERROR(F209/F212,"-")</f>
        <v>-</v>
      </c>
      <c r="H209" s="88">
        <f>IFERROR(F209/$AN$56,"-")</f>
        <v>0</v>
      </c>
      <c r="I209" s="285">
        <f>AO56</f>
        <v>13</v>
      </c>
      <c r="J209" s="206">
        <v>0</v>
      </c>
      <c r="K209" s="56" t="str">
        <f>IFERROR(J209/J212,"-")</f>
        <v>-</v>
      </c>
      <c r="L209" s="88">
        <f>IFERROR(J209/$AO$56,"-")</f>
        <v>0</v>
      </c>
      <c r="M209" s="285">
        <f>AP56</f>
        <v>8649</v>
      </c>
      <c r="N209" s="206">
        <v>35</v>
      </c>
      <c r="O209" s="56">
        <f>IFERROR(N209/N212,"-")</f>
        <v>0.74468085106382975</v>
      </c>
      <c r="P209" s="88">
        <f>IFERROR(N209/$AP$56,"-")</f>
        <v>4.0467106023817784E-3</v>
      </c>
      <c r="Q209" s="285">
        <f>AQ56</f>
        <v>7150</v>
      </c>
      <c r="R209" s="206">
        <v>32</v>
      </c>
      <c r="S209" s="56">
        <f>IFERROR(R209/R212,"-")</f>
        <v>0.69565217391304346</v>
      </c>
      <c r="T209" s="88">
        <f>IFERROR(R209/$AQ$56,"-")</f>
        <v>4.4755244755244755E-3</v>
      </c>
      <c r="U209" s="285">
        <f>AR56</f>
        <v>4555</v>
      </c>
      <c r="V209" s="206">
        <v>27</v>
      </c>
      <c r="W209" s="56">
        <f>IFERROR(V209/V212,"-")</f>
        <v>0.69230769230769229</v>
      </c>
      <c r="X209" s="88">
        <f>IFERROR(V209/$AR$56,"-")</f>
        <v>5.9275521405049393E-3</v>
      </c>
      <c r="Y209" s="285">
        <f>AS56</f>
        <v>2396</v>
      </c>
      <c r="Z209" s="206">
        <v>10</v>
      </c>
      <c r="AA209" s="56">
        <f>IFERROR(Z209/Z212,"-")</f>
        <v>0.7142857142857143</v>
      </c>
      <c r="AB209" s="88">
        <f>IFERROR(Z209/$AS$56,"-")</f>
        <v>4.1736227045075123E-3</v>
      </c>
      <c r="AC209" s="285">
        <f>AT56</f>
        <v>1126</v>
      </c>
      <c r="AD209" s="206">
        <v>0</v>
      </c>
      <c r="AE209" s="56">
        <f>IFERROR(AD209/AD212,"-")</f>
        <v>0</v>
      </c>
      <c r="AF209" s="88">
        <f>IFERROR(AD209/$AT$56,"-")</f>
        <v>0</v>
      </c>
      <c r="AG209" s="285">
        <f>AU56</f>
        <v>23896</v>
      </c>
      <c r="AH209" s="92">
        <f t="shared" si="51"/>
        <v>104</v>
      </c>
      <c r="AI209" s="56">
        <f>IFERROR(AH209/AH212,"-")</f>
        <v>0.70748299319727892</v>
      </c>
      <c r="AJ209" s="88">
        <f>IFERROR(AH209/$AU$56,"-")</f>
        <v>4.3521928356210242E-3</v>
      </c>
    </row>
    <row r="210" spans="2:36" ht="13.5" customHeight="1">
      <c r="B210" s="280"/>
      <c r="C210" s="305"/>
      <c r="D210" s="129" t="s">
        <v>102</v>
      </c>
      <c r="E210" s="286"/>
      <c r="F210" s="207">
        <v>0</v>
      </c>
      <c r="G210" s="58" t="str">
        <f>IFERROR(F210/F212,"-")</f>
        <v>-</v>
      </c>
      <c r="H210" s="118">
        <f t="shared" ref="H210:H212" si="55">IFERROR(F210/$AN$56,"-")</f>
        <v>0</v>
      </c>
      <c r="I210" s="286"/>
      <c r="J210" s="207">
        <v>0</v>
      </c>
      <c r="K210" s="58" t="str">
        <f>IFERROR(J210/J212,"-")</f>
        <v>-</v>
      </c>
      <c r="L210" s="82">
        <f>IFERROR(J210/$AO$56,"-")</f>
        <v>0</v>
      </c>
      <c r="M210" s="286"/>
      <c r="N210" s="207">
        <v>35</v>
      </c>
      <c r="O210" s="58">
        <f>IFERROR(N210/N212,"-")</f>
        <v>0.74468085106382975</v>
      </c>
      <c r="P210" s="82">
        <f>IFERROR(N210/$AP$56,"-")</f>
        <v>4.0467106023817784E-3</v>
      </c>
      <c r="Q210" s="286"/>
      <c r="R210" s="207">
        <v>31</v>
      </c>
      <c r="S210" s="58">
        <f>IFERROR(R210/R212,"-")</f>
        <v>0.67391304347826086</v>
      </c>
      <c r="T210" s="82">
        <f>IFERROR(R210/$AQ$56,"-")</f>
        <v>4.3356643356643361E-3</v>
      </c>
      <c r="U210" s="286"/>
      <c r="V210" s="207">
        <v>23</v>
      </c>
      <c r="W210" s="58">
        <f>IFERROR(V210/V212,"-")</f>
        <v>0.58974358974358976</v>
      </c>
      <c r="X210" s="82">
        <f>IFERROR(V210/$AR$56,"-")</f>
        <v>5.0493962678375415E-3</v>
      </c>
      <c r="Y210" s="286"/>
      <c r="Z210" s="207">
        <v>9</v>
      </c>
      <c r="AA210" s="58">
        <f>IFERROR(Z210/Z212,"-")</f>
        <v>0.6428571428571429</v>
      </c>
      <c r="AB210" s="82">
        <f>IFERROR(Z210/$AS$56,"-")</f>
        <v>3.7562604340567614E-3</v>
      </c>
      <c r="AC210" s="286"/>
      <c r="AD210" s="207">
        <v>0</v>
      </c>
      <c r="AE210" s="58">
        <f>IFERROR(AD210/AD212,"-")</f>
        <v>0</v>
      </c>
      <c r="AF210" s="82">
        <f>IFERROR(AD210/$AT$56,"-")</f>
        <v>0</v>
      </c>
      <c r="AG210" s="286"/>
      <c r="AH210" s="93">
        <f t="shared" si="51"/>
        <v>98</v>
      </c>
      <c r="AI210" s="58">
        <f>IFERROR(AH210/AH212,"-")</f>
        <v>0.66666666666666663</v>
      </c>
      <c r="AJ210" s="82">
        <f>IFERROR(AH210/$AU$56,"-")</f>
        <v>4.1011047874121194E-3</v>
      </c>
    </row>
    <row r="211" spans="2:36" ht="13.5" customHeight="1">
      <c r="B211" s="280"/>
      <c r="C211" s="305"/>
      <c r="D211" s="132" t="s">
        <v>103</v>
      </c>
      <c r="E211" s="287"/>
      <c r="F211" s="211">
        <v>0</v>
      </c>
      <c r="G211" s="66" t="str">
        <f>IFERROR(F211/F212,"-")</f>
        <v>-</v>
      </c>
      <c r="H211" s="118">
        <f t="shared" si="55"/>
        <v>0</v>
      </c>
      <c r="I211" s="287"/>
      <c r="J211" s="211">
        <v>0</v>
      </c>
      <c r="K211" s="66" t="str">
        <f>IFERROR(J211/J212,"-")</f>
        <v>-</v>
      </c>
      <c r="L211" s="89">
        <f>IFERROR(J211/$AO$56,"-")</f>
        <v>0</v>
      </c>
      <c r="M211" s="287"/>
      <c r="N211" s="211">
        <v>45</v>
      </c>
      <c r="O211" s="66">
        <f>IFERROR(N211/N212,"-")</f>
        <v>0.95744680851063835</v>
      </c>
      <c r="P211" s="89">
        <f>IFERROR(N211/$AP$56,"-")</f>
        <v>5.2029136316337149E-3</v>
      </c>
      <c r="Q211" s="287"/>
      <c r="R211" s="211">
        <v>46</v>
      </c>
      <c r="S211" s="66">
        <f>IFERROR(R211/R212,"-")</f>
        <v>1</v>
      </c>
      <c r="T211" s="89">
        <f>IFERROR(R211/$AQ$56,"-")</f>
        <v>6.4335664335664336E-3</v>
      </c>
      <c r="U211" s="287"/>
      <c r="V211" s="211">
        <v>36</v>
      </c>
      <c r="W211" s="66">
        <f>IFERROR(V211/V212,"-")</f>
        <v>0.92307692307692313</v>
      </c>
      <c r="X211" s="89">
        <f>IFERROR(V211/$AR$56,"-")</f>
        <v>7.9034028540065863E-3</v>
      </c>
      <c r="Y211" s="287"/>
      <c r="Z211" s="211">
        <v>14</v>
      </c>
      <c r="AA211" s="66">
        <f>IFERROR(Z211/Z212,"-")</f>
        <v>1</v>
      </c>
      <c r="AB211" s="89">
        <f>IFERROR(Z211/$AS$56,"-")</f>
        <v>5.8430717863105176E-3</v>
      </c>
      <c r="AC211" s="287"/>
      <c r="AD211" s="211">
        <v>1</v>
      </c>
      <c r="AE211" s="66">
        <f>IFERROR(AD211/AD212,"-")</f>
        <v>1</v>
      </c>
      <c r="AF211" s="89">
        <f>IFERROR(AD211/$AT$56,"-")</f>
        <v>8.8809946714031975E-4</v>
      </c>
      <c r="AG211" s="287"/>
      <c r="AH211" s="95">
        <f t="shared" si="51"/>
        <v>142</v>
      </c>
      <c r="AI211" s="66">
        <f>IFERROR(AH211/AH212,"-")</f>
        <v>0.96598639455782309</v>
      </c>
      <c r="AJ211" s="89">
        <f>IFERROR(AH211/$AU$56,"-")</f>
        <v>5.9424171409440908E-3</v>
      </c>
    </row>
    <row r="212" spans="2:36" ht="13.5" customHeight="1">
      <c r="B212" s="281"/>
      <c r="C212" s="306"/>
      <c r="D212" s="190" t="s">
        <v>139</v>
      </c>
      <c r="E212" s="63" t="s">
        <v>93</v>
      </c>
      <c r="F212" s="217">
        <v>0</v>
      </c>
      <c r="G212" s="67" t="s">
        <v>143</v>
      </c>
      <c r="H212" s="88">
        <f t="shared" si="55"/>
        <v>0</v>
      </c>
      <c r="I212" s="63" t="s">
        <v>93</v>
      </c>
      <c r="J212" s="217">
        <v>0</v>
      </c>
      <c r="K212" s="67" t="s">
        <v>143</v>
      </c>
      <c r="L212" s="85">
        <f>IFERROR(J212/$AO$56,"-")</f>
        <v>0</v>
      </c>
      <c r="M212" s="63" t="s">
        <v>93</v>
      </c>
      <c r="N212" s="217">
        <v>47</v>
      </c>
      <c r="O212" s="67" t="s">
        <v>143</v>
      </c>
      <c r="P212" s="85">
        <f>IFERROR(N212/$AP$56,"-")</f>
        <v>5.4341542374841019E-3</v>
      </c>
      <c r="Q212" s="63" t="s">
        <v>93</v>
      </c>
      <c r="R212" s="217">
        <v>46</v>
      </c>
      <c r="S212" s="67" t="s">
        <v>143</v>
      </c>
      <c r="T212" s="85">
        <f>IFERROR(R212/$AQ$56,"-")</f>
        <v>6.4335664335664336E-3</v>
      </c>
      <c r="U212" s="63" t="s">
        <v>93</v>
      </c>
      <c r="V212" s="217">
        <v>39</v>
      </c>
      <c r="W212" s="67" t="s">
        <v>143</v>
      </c>
      <c r="X212" s="85">
        <f>IFERROR(V212/$AR$56,"-")</f>
        <v>8.5620197585071344E-3</v>
      </c>
      <c r="Y212" s="63" t="s">
        <v>93</v>
      </c>
      <c r="Z212" s="217">
        <v>14</v>
      </c>
      <c r="AA212" s="67" t="s">
        <v>143</v>
      </c>
      <c r="AB212" s="85">
        <f>IFERROR(Z212/$AS$56,"-")</f>
        <v>5.8430717863105176E-3</v>
      </c>
      <c r="AC212" s="63" t="s">
        <v>93</v>
      </c>
      <c r="AD212" s="217">
        <v>1</v>
      </c>
      <c r="AE212" s="67" t="s">
        <v>143</v>
      </c>
      <c r="AF212" s="85">
        <f>IFERROR(AD212/$AT$56,"-")</f>
        <v>8.8809946714031975E-4</v>
      </c>
      <c r="AG212" s="63" t="s">
        <v>93</v>
      </c>
      <c r="AH212" s="197">
        <f t="shared" si="51"/>
        <v>147</v>
      </c>
      <c r="AI212" s="67" t="s">
        <v>143</v>
      </c>
      <c r="AJ212" s="85">
        <f>IFERROR(AH212/$AU$56,"-")</f>
        <v>6.1516571811181791E-3</v>
      </c>
    </row>
    <row r="213" spans="2:36" ht="13.5" customHeight="1">
      <c r="B213" s="279">
        <v>53</v>
      </c>
      <c r="C213" s="304" t="s">
        <v>18</v>
      </c>
      <c r="D213" s="128" t="s">
        <v>101</v>
      </c>
      <c r="E213" s="285">
        <f>AN57</f>
        <v>13</v>
      </c>
      <c r="F213" s="206">
        <v>1</v>
      </c>
      <c r="G213" s="56">
        <f>IFERROR(F213/F216,"-")</f>
        <v>1</v>
      </c>
      <c r="H213" s="88">
        <f>IFERROR(F213/$AN$57,"-")</f>
        <v>7.6923076923076927E-2</v>
      </c>
      <c r="I213" s="285">
        <f>AO57</f>
        <v>49</v>
      </c>
      <c r="J213" s="206">
        <v>2</v>
      </c>
      <c r="K213" s="56">
        <f>IFERROR(J213/J216,"-")</f>
        <v>0.66666666666666663</v>
      </c>
      <c r="L213" s="88">
        <f>IFERROR(J213/$AO$57,"-")</f>
        <v>4.0816326530612242E-2</v>
      </c>
      <c r="M213" s="285">
        <f>AP57</f>
        <v>4966</v>
      </c>
      <c r="N213" s="206">
        <v>29</v>
      </c>
      <c r="O213" s="56">
        <f>IFERROR(N213/N216,"-")</f>
        <v>0.8529411764705882</v>
      </c>
      <c r="P213" s="88">
        <f>IFERROR(N213/$AP$57,"-")</f>
        <v>5.8397100281917039E-3</v>
      </c>
      <c r="Q213" s="285">
        <f>AQ57</f>
        <v>3950</v>
      </c>
      <c r="R213" s="206">
        <v>31</v>
      </c>
      <c r="S213" s="56">
        <f>IFERROR(R213/R216,"-")</f>
        <v>0.81578947368421051</v>
      </c>
      <c r="T213" s="88">
        <f>IFERROR(R213/$AQ$57,"-")</f>
        <v>7.8481012658227853E-3</v>
      </c>
      <c r="U213" s="285">
        <f>AR57</f>
        <v>2540</v>
      </c>
      <c r="V213" s="206">
        <v>21</v>
      </c>
      <c r="W213" s="56">
        <f>IFERROR(V213/V216,"-")</f>
        <v>0.80769230769230771</v>
      </c>
      <c r="X213" s="88">
        <f>IFERROR(V213/$AR$57,"-")</f>
        <v>8.2677165354330708E-3</v>
      </c>
      <c r="Y213" s="285">
        <f>AS57</f>
        <v>1255</v>
      </c>
      <c r="Z213" s="206">
        <v>2</v>
      </c>
      <c r="AA213" s="56">
        <f>IFERROR(Z213/Z216,"-")</f>
        <v>0.5</v>
      </c>
      <c r="AB213" s="88">
        <f>IFERROR(Z213/$AS$57,"-")</f>
        <v>1.5936254980079682E-3</v>
      </c>
      <c r="AC213" s="285">
        <f>AT57</f>
        <v>516</v>
      </c>
      <c r="AD213" s="206">
        <v>0</v>
      </c>
      <c r="AE213" s="56" t="str">
        <f>IFERROR(AD213/AD216,"-")</f>
        <v>-</v>
      </c>
      <c r="AF213" s="88">
        <f>IFERROR(AD213/$AT$57,"-")</f>
        <v>0</v>
      </c>
      <c r="AG213" s="285">
        <f>AU57</f>
        <v>13289</v>
      </c>
      <c r="AH213" s="92">
        <f t="shared" si="51"/>
        <v>86</v>
      </c>
      <c r="AI213" s="56">
        <f>IFERROR(AH213/AH216,"-")</f>
        <v>0.81132075471698117</v>
      </c>
      <c r="AJ213" s="88">
        <f>IFERROR(AH213/$AU$57,"-")</f>
        <v>6.4715177966739408E-3</v>
      </c>
    </row>
    <row r="214" spans="2:36" ht="13.5" customHeight="1">
      <c r="B214" s="280"/>
      <c r="C214" s="305"/>
      <c r="D214" s="129" t="s">
        <v>102</v>
      </c>
      <c r="E214" s="286"/>
      <c r="F214" s="207">
        <v>0</v>
      </c>
      <c r="G214" s="58">
        <f>IFERROR(F214/F216,"-")</f>
        <v>0</v>
      </c>
      <c r="H214" s="179">
        <f t="shared" ref="H214:H216" si="56">IFERROR(F214/$AN$57,"-")</f>
        <v>0</v>
      </c>
      <c r="I214" s="286"/>
      <c r="J214" s="207">
        <v>3</v>
      </c>
      <c r="K214" s="58">
        <f>IFERROR(J214/J216,"-")</f>
        <v>1</v>
      </c>
      <c r="L214" s="82">
        <f>IFERROR(J214/$AO$57,"-")</f>
        <v>6.1224489795918366E-2</v>
      </c>
      <c r="M214" s="286"/>
      <c r="N214" s="207">
        <v>17</v>
      </c>
      <c r="O214" s="58">
        <f>IFERROR(N214/N216,"-")</f>
        <v>0.5</v>
      </c>
      <c r="P214" s="82">
        <f>IFERROR(N214/$AP$57,"-")</f>
        <v>3.42327829238824E-3</v>
      </c>
      <c r="Q214" s="286"/>
      <c r="R214" s="207">
        <v>23</v>
      </c>
      <c r="S214" s="58">
        <f>IFERROR(R214/R216,"-")</f>
        <v>0.60526315789473684</v>
      </c>
      <c r="T214" s="82">
        <f>IFERROR(R214/$AQ$57,"-")</f>
        <v>5.8227848101265823E-3</v>
      </c>
      <c r="U214" s="286"/>
      <c r="V214" s="207">
        <v>14</v>
      </c>
      <c r="W214" s="58">
        <f>IFERROR(V214/V216,"-")</f>
        <v>0.53846153846153844</v>
      </c>
      <c r="X214" s="82">
        <f>IFERROR(V214/$AR$57,"-")</f>
        <v>5.5118110236220472E-3</v>
      </c>
      <c r="Y214" s="286"/>
      <c r="Z214" s="207">
        <v>0</v>
      </c>
      <c r="AA214" s="58">
        <f>IFERROR(Z214/Z216,"-")</f>
        <v>0</v>
      </c>
      <c r="AB214" s="82">
        <f>IFERROR(Z214/$AS$57,"-")</f>
        <v>0</v>
      </c>
      <c r="AC214" s="286"/>
      <c r="AD214" s="207">
        <v>0</v>
      </c>
      <c r="AE214" s="58" t="str">
        <f>IFERROR(AD214/AD216,"-")</f>
        <v>-</v>
      </c>
      <c r="AF214" s="82">
        <f>IFERROR(AD214/$AT$57,"-")</f>
        <v>0</v>
      </c>
      <c r="AG214" s="286"/>
      <c r="AH214" s="93">
        <f t="shared" si="51"/>
        <v>57</v>
      </c>
      <c r="AI214" s="58">
        <f>IFERROR(AH214/AH216,"-")</f>
        <v>0.53773584905660377</v>
      </c>
      <c r="AJ214" s="82">
        <f>IFERROR(AH214/$AU$57,"-")</f>
        <v>4.2892617954699373E-3</v>
      </c>
    </row>
    <row r="215" spans="2:36" ht="13.5" customHeight="1">
      <c r="B215" s="280"/>
      <c r="C215" s="305"/>
      <c r="D215" s="132" t="s">
        <v>103</v>
      </c>
      <c r="E215" s="287"/>
      <c r="F215" s="211">
        <v>1</v>
      </c>
      <c r="G215" s="66">
        <f>IFERROR(F215/F216,"-")</f>
        <v>1</v>
      </c>
      <c r="H215" s="175">
        <f t="shared" si="56"/>
        <v>7.6923076923076927E-2</v>
      </c>
      <c r="I215" s="287"/>
      <c r="J215" s="211">
        <v>3</v>
      </c>
      <c r="K215" s="66">
        <f>IFERROR(J215/J216,"-")</f>
        <v>1</v>
      </c>
      <c r="L215" s="89">
        <f>IFERROR(J215/$AO$57,"-")</f>
        <v>6.1224489795918366E-2</v>
      </c>
      <c r="M215" s="287"/>
      <c r="N215" s="211">
        <v>32</v>
      </c>
      <c r="O215" s="66">
        <f>IFERROR(N215/N216,"-")</f>
        <v>0.94117647058823528</v>
      </c>
      <c r="P215" s="89">
        <f>IFERROR(N215/$AP$57,"-")</f>
        <v>6.4438179621425697E-3</v>
      </c>
      <c r="Q215" s="287"/>
      <c r="R215" s="211">
        <v>37</v>
      </c>
      <c r="S215" s="66">
        <f>IFERROR(R215/R216,"-")</f>
        <v>0.97368421052631582</v>
      </c>
      <c r="T215" s="89">
        <f>IFERROR(R215/$AQ$57,"-")</f>
        <v>9.367088607594937E-3</v>
      </c>
      <c r="U215" s="287"/>
      <c r="V215" s="211">
        <v>25</v>
      </c>
      <c r="W215" s="66">
        <f>IFERROR(V215/V216,"-")</f>
        <v>0.96153846153846156</v>
      </c>
      <c r="X215" s="89">
        <f>IFERROR(V215/$AR$57,"-")</f>
        <v>9.8425196850393699E-3</v>
      </c>
      <c r="Y215" s="287"/>
      <c r="Z215" s="211">
        <v>4</v>
      </c>
      <c r="AA215" s="66">
        <f>IFERROR(Z215/Z216,"-")</f>
        <v>1</v>
      </c>
      <c r="AB215" s="89">
        <f>IFERROR(Z215/$AS$57,"-")</f>
        <v>3.1872509960159364E-3</v>
      </c>
      <c r="AC215" s="287"/>
      <c r="AD215" s="211">
        <v>0</v>
      </c>
      <c r="AE215" s="66" t="str">
        <f>IFERROR(AD215/AD216,"-")</f>
        <v>-</v>
      </c>
      <c r="AF215" s="89">
        <f>IFERROR(AD215/$AT$57,"-")</f>
        <v>0</v>
      </c>
      <c r="AG215" s="287"/>
      <c r="AH215" s="95">
        <f t="shared" si="51"/>
        <v>102</v>
      </c>
      <c r="AI215" s="66">
        <f>IFERROR(AH215/AH216,"-")</f>
        <v>0.96226415094339623</v>
      </c>
      <c r="AJ215" s="89">
        <f>IFERROR(AH215/$AU$57,"-")</f>
        <v>7.6755211076830459E-3</v>
      </c>
    </row>
    <row r="216" spans="2:36" ht="13.5" customHeight="1">
      <c r="B216" s="281"/>
      <c r="C216" s="306"/>
      <c r="D216" s="190" t="s">
        <v>139</v>
      </c>
      <c r="E216" s="63" t="s">
        <v>93</v>
      </c>
      <c r="F216" s="217">
        <v>1</v>
      </c>
      <c r="G216" s="67" t="s">
        <v>143</v>
      </c>
      <c r="H216" s="88">
        <f t="shared" si="56"/>
        <v>7.6923076923076927E-2</v>
      </c>
      <c r="I216" s="63" t="s">
        <v>93</v>
      </c>
      <c r="J216" s="217">
        <v>3</v>
      </c>
      <c r="K216" s="67" t="s">
        <v>143</v>
      </c>
      <c r="L216" s="85">
        <f>IFERROR(J216/$AO$57,"-")</f>
        <v>6.1224489795918366E-2</v>
      </c>
      <c r="M216" s="63" t="s">
        <v>93</v>
      </c>
      <c r="N216" s="217">
        <v>34</v>
      </c>
      <c r="O216" s="67" t="s">
        <v>143</v>
      </c>
      <c r="P216" s="85">
        <f>IFERROR(N216/$AP$57,"-")</f>
        <v>6.84655658477648E-3</v>
      </c>
      <c r="Q216" s="63" t="s">
        <v>93</v>
      </c>
      <c r="R216" s="217">
        <v>38</v>
      </c>
      <c r="S216" s="67" t="s">
        <v>143</v>
      </c>
      <c r="T216" s="85">
        <f>IFERROR(R216/$AQ$57,"-")</f>
        <v>9.6202531645569623E-3</v>
      </c>
      <c r="U216" s="63" t="s">
        <v>93</v>
      </c>
      <c r="V216" s="217">
        <v>26</v>
      </c>
      <c r="W216" s="67" t="s">
        <v>143</v>
      </c>
      <c r="X216" s="85">
        <f>IFERROR(V216/$AR$57,"-")</f>
        <v>1.0236220472440945E-2</v>
      </c>
      <c r="Y216" s="63" t="s">
        <v>93</v>
      </c>
      <c r="Z216" s="217">
        <v>4</v>
      </c>
      <c r="AA216" s="67" t="s">
        <v>143</v>
      </c>
      <c r="AB216" s="85">
        <f>IFERROR(Z216/$AS$57,"-")</f>
        <v>3.1872509960159364E-3</v>
      </c>
      <c r="AC216" s="63" t="s">
        <v>93</v>
      </c>
      <c r="AD216" s="217">
        <v>0</v>
      </c>
      <c r="AE216" s="67" t="s">
        <v>143</v>
      </c>
      <c r="AF216" s="85">
        <f>IFERROR(AD216/$AT$57,"-")</f>
        <v>0</v>
      </c>
      <c r="AG216" s="63" t="s">
        <v>93</v>
      </c>
      <c r="AH216" s="197">
        <f t="shared" si="51"/>
        <v>106</v>
      </c>
      <c r="AI216" s="67" t="s">
        <v>143</v>
      </c>
      <c r="AJ216" s="85">
        <f>IFERROR(AH216/$AU$57,"-")</f>
        <v>7.9765219354353233E-3</v>
      </c>
    </row>
    <row r="217" spans="2:36" ht="13.5" customHeight="1">
      <c r="B217" s="279">
        <v>54</v>
      </c>
      <c r="C217" s="304" t="s">
        <v>23</v>
      </c>
      <c r="D217" s="128" t="s">
        <v>101</v>
      </c>
      <c r="E217" s="285">
        <f>AN58</f>
        <v>11</v>
      </c>
      <c r="F217" s="206">
        <v>1</v>
      </c>
      <c r="G217" s="56">
        <f>IFERROR(F217/F220,"-")</f>
        <v>0.33333333333333331</v>
      </c>
      <c r="H217" s="178">
        <f>IFERROR(F217/$AN$58,"-")</f>
        <v>9.0909090909090912E-2</v>
      </c>
      <c r="I217" s="285">
        <f>AO58</f>
        <v>82</v>
      </c>
      <c r="J217" s="206">
        <v>9</v>
      </c>
      <c r="K217" s="56">
        <f>IFERROR(J217/J220,"-")</f>
        <v>0.9</v>
      </c>
      <c r="L217" s="88">
        <f>IFERROR(J217/$AO$58,"-")</f>
        <v>0.10975609756097561</v>
      </c>
      <c r="M217" s="285">
        <f>AP58</f>
        <v>7840</v>
      </c>
      <c r="N217" s="206">
        <v>41</v>
      </c>
      <c r="O217" s="56">
        <f>IFERROR(N217/N220,"-")</f>
        <v>0.66129032258064513</v>
      </c>
      <c r="P217" s="88">
        <f>IFERROR(N217/$AP$58,"-")</f>
        <v>5.2295918367346941E-3</v>
      </c>
      <c r="Q217" s="285">
        <f>AQ58</f>
        <v>6551</v>
      </c>
      <c r="R217" s="206">
        <v>29</v>
      </c>
      <c r="S217" s="56">
        <f>IFERROR(R217/R220,"-")</f>
        <v>0.70731707317073167</v>
      </c>
      <c r="T217" s="88">
        <f>IFERROR(R217/$AQ$58,"-")</f>
        <v>4.4268050679285601E-3</v>
      </c>
      <c r="U217" s="285">
        <f>AR58</f>
        <v>4253</v>
      </c>
      <c r="V217" s="206">
        <v>25</v>
      </c>
      <c r="W217" s="56">
        <f>IFERROR(V217/V220,"-")</f>
        <v>0.75757575757575757</v>
      </c>
      <c r="X217" s="88">
        <f>IFERROR(V217/$AR$58,"-")</f>
        <v>5.8782036209734309E-3</v>
      </c>
      <c r="Y217" s="285">
        <f>AS58</f>
        <v>2206</v>
      </c>
      <c r="Z217" s="206">
        <v>6</v>
      </c>
      <c r="AA217" s="56">
        <f>IFERROR(Z217/Z220,"-")</f>
        <v>0.54545454545454541</v>
      </c>
      <c r="AB217" s="88">
        <f>IFERROR(Z217/$AS$58,"-")</f>
        <v>2.7198549410698096E-3</v>
      </c>
      <c r="AC217" s="285">
        <f>AT58</f>
        <v>950</v>
      </c>
      <c r="AD217" s="206">
        <v>1</v>
      </c>
      <c r="AE217" s="56">
        <f>IFERROR(AD217/AD220,"-")</f>
        <v>0.33333333333333331</v>
      </c>
      <c r="AF217" s="88">
        <f>IFERROR(AD217/$AT$58,"-")</f>
        <v>1.0526315789473684E-3</v>
      </c>
      <c r="AG217" s="285">
        <f>AU58</f>
        <v>21893</v>
      </c>
      <c r="AH217" s="92">
        <f t="shared" si="51"/>
        <v>112</v>
      </c>
      <c r="AI217" s="56">
        <f>IFERROR(AH217/AH220,"-")</f>
        <v>0.68711656441717794</v>
      </c>
      <c r="AJ217" s="88">
        <f>IFERROR(AH217/$AU$58,"-")</f>
        <v>5.1157904352989543E-3</v>
      </c>
    </row>
    <row r="218" spans="2:36" ht="13.5" customHeight="1">
      <c r="B218" s="280"/>
      <c r="C218" s="305"/>
      <c r="D218" s="129" t="s">
        <v>102</v>
      </c>
      <c r="E218" s="286"/>
      <c r="F218" s="207">
        <v>1</v>
      </c>
      <c r="G218" s="58">
        <f>IFERROR(F218/F220,"-")</f>
        <v>0.33333333333333331</v>
      </c>
      <c r="H218" s="116">
        <f t="shared" ref="H218:H220" si="57">IFERROR(F218/$AN$58,"-")</f>
        <v>9.0909090909090912E-2</v>
      </c>
      <c r="I218" s="286"/>
      <c r="J218" s="207">
        <v>7</v>
      </c>
      <c r="K218" s="58">
        <f>IFERROR(J218/J220,"-")</f>
        <v>0.7</v>
      </c>
      <c r="L218" s="82">
        <f>IFERROR(J218/$AO$58,"-")</f>
        <v>8.5365853658536592E-2</v>
      </c>
      <c r="M218" s="286"/>
      <c r="N218" s="207">
        <v>41</v>
      </c>
      <c r="O218" s="58">
        <f>IFERROR(N218/N220,"-")</f>
        <v>0.66129032258064513</v>
      </c>
      <c r="P218" s="82">
        <f>IFERROR(N218/$AP$58,"-")</f>
        <v>5.2295918367346941E-3</v>
      </c>
      <c r="Q218" s="286"/>
      <c r="R218" s="207">
        <v>24</v>
      </c>
      <c r="S218" s="58">
        <f>IFERROR(R218/R220,"-")</f>
        <v>0.58536585365853655</v>
      </c>
      <c r="T218" s="82">
        <f>IFERROR(R218/$AQ$58,"-")</f>
        <v>3.6635628148374293E-3</v>
      </c>
      <c r="U218" s="286"/>
      <c r="V218" s="207">
        <v>20</v>
      </c>
      <c r="W218" s="58">
        <f>IFERROR(V218/V220,"-")</f>
        <v>0.60606060606060608</v>
      </c>
      <c r="X218" s="82">
        <f>IFERROR(V218/$AR$58,"-")</f>
        <v>4.7025628967787446E-3</v>
      </c>
      <c r="Y218" s="286"/>
      <c r="Z218" s="207">
        <v>5</v>
      </c>
      <c r="AA218" s="58">
        <f>IFERROR(Z218/Z220,"-")</f>
        <v>0.45454545454545453</v>
      </c>
      <c r="AB218" s="82">
        <f>IFERROR(Z218/$AS$58,"-")</f>
        <v>2.2665457842248413E-3</v>
      </c>
      <c r="AC218" s="286"/>
      <c r="AD218" s="207">
        <v>3</v>
      </c>
      <c r="AE218" s="58">
        <f>IFERROR(AD218/AD220,"-")</f>
        <v>1</v>
      </c>
      <c r="AF218" s="82">
        <f>IFERROR(AD218/$AT$58,"-")</f>
        <v>3.1578947368421052E-3</v>
      </c>
      <c r="AG218" s="286"/>
      <c r="AH218" s="93">
        <f t="shared" si="51"/>
        <v>101</v>
      </c>
      <c r="AI218" s="58">
        <f>IFERROR(AH218/AH220,"-")</f>
        <v>0.61963190184049077</v>
      </c>
      <c r="AJ218" s="82">
        <f>IFERROR(AH218/$AU$58,"-")</f>
        <v>4.6133467318320923E-3</v>
      </c>
    </row>
    <row r="219" spans="2:36" ht="13.5" customHeight="1">
      <c r="B219" s="280"/>
      <c r="C219" s="305"/>
      <c r="D219" s="132" t="s">
        <v>103</v>
      </c>
      <c r="E219" s="287"/>
      <c r="F219" s="211">
        <v>3</v>
      </c>
      <c r="G219" s="66">
        <f>IFERROR(F219/F220,"-")</f>
        <v>1</v>
      </c>
      <c r="H219" s="175">
        <f t="shared" si="57"/>
        <v>0.27272727272727271</v>
      </c>
      <c r="I219" s="287"/>
      <c r="J219" s="211">
        <v>10</v>
      </c>
      <c r="K219" s="66">
        <f>IFERROR(J219/J220,"-")</f>
        <v>1</v>
      </c>
      <c r="L219" s="89">
        <f>IFERROR(J219/$AO$58,"-")</f>
        <v>0.12195121951219512</v>
      </c>
      <c r="M219" s="287"/>
      <c r="N219" s="211">
        <v>61</v>
      </c>
      <c r="O219" s="66">
        <f>IFERROR(N219/N220,"-")</f>
        <v>0.9838709677419355</v>
      </c>
      <c r="P219" s="89">
        <f>IFERROR(N219/$AP$58,"-")</f>
        <v>7.7806122448979588E-3</v>
      </c>
      <c r="Q219" s="287"/>
      <c r="R219" s="211">
        <v>41</v>
      </c>
      <c r="S219" s="66">
        <f>IFERROR(R219/R220,"-")</f>
        <v>1</v>
      </c>
      <c r="T219" s="89">
        <f>IFERROR(R219/$AQ$58,"-")</f>
        <v>6.2585864753472754E-3</v>
      </c>
      <c r="U219" s="287"/>
      <c r="V219" s="211">
        <v>32</v>
      </c>
      <c r="W219" s="66">
        <f>IFERROR(V219/V220,"-")</f>
        <v>0.96969696969696972</v>
      </c>
      <c r="X219" s="89">
        <f>IFERROR(V219/$AR$58,"-")</f>
        <v>7.5241006348459915E-3</v>
      </c>
      <c r="Y219" s="287"/>
      <c r="Z219" s="211">
        <v>10</v>
      </c>
      <c r="AA219" s="66">
        <f>IFERROR(Z219/Z220,"-")</f>
        <v>0.90909090909090906</v>
      </c>
      <c r="AB219" s="89">
        <f>IFERROR(Z219/$AS$58,"-")</f>
        <v>4.5330915684496827E-3</v>
      </c>
      <c r="AC219" s="287"/>
      <c r="AD219" s="211">
        <v>3</v>
      </c>
      <c r="AE219" s="66">
        <f>IFERROR(AD219/AD220,"-")</f>
        <v>1</v>
      </c>
      <c r="AF219" s="89">
        <f>IFERROR(AD219/$AT$58,"-")</f>
        <v>3.1578947368421052E-3</v>
      </c>
      <c r="AG219" s="287"/>
      <c r="AH219" s="95">
        <f t="shared" si="51"/>
        <v>160</v>
      </c>
      <c r="AI219" s="66">
        <f>IFERROR(AH219/AH220,"-")</f>
        <v>0.98159509202453987</v>
      </c>
      <c r="AJ219" s="89">
        <f>IFERROR(AH219/$AU$58,"-")</f>
        <v>7.3082720504270768E-3</v>
      </c>
    </row>
    <row r="220" spans="2:36" ht="13.5" customHeight="1">
      <c r="B220" s="281"/>
      <c r="C220" s="306"/>
      <c r="D220" s="190" t="s">
        <v>139</v>
      </c>
      <c r="E220" s="63" t="s">
        <v>93</v>
      </c>
      <c r="F220" s="217">
        <v>3</v>
      </c>
      <c r="G220" s="67" t="s">
        <v>143</v>
      </c>
      <c r="H220" s="88">
        <f t="shared" si="57"/>
        <v>0.27272727272727271</v>
      </c>
      <c r="I220" s="63" t="s">
        <v>93</v>
      </c>
      <c r="J220" s="217">
        <v>10</v>
      </c>
      <c r="K220" s="67" t="s">
        <v>143</v>
      </c>
      <c r="L220" s="85">
        <f>IFERROR(J220/$AO$58,"-")</f>
        <v>0.12195121951219512</v>
      </c>
      <c r="M220" s="63" t="s">
        <v>93</v>
      </c>
      <c r="N220" s="217">
        <v>62</v>
      </c>
      <c r="O220" s="67" t="s">
        <v>143</v>
      </c>
      <c r="P220" s="85">
        <f>IFERROR(N220/$AP$58,"-")</f>
        <v>7.9081632653061219E-3</v>
      </c>
      <c r="Q220" s="63" t="s">
        <v>93</v>
      </c>
      <c r="R220" s="217">
        <v>41</v>
      </c>
      <c r="S220" s="67" t="s">
        <v>143</v>
      </c>
      <c r="T220" s="85">
        <f>IFERROR(R220/$AQ$58,"-")</f>
        <v>6.2585864753472754E-3</v>
      </c>
      <c r="U220" s="63" t="s">
        <v>93</v>
      </c>
      <c r="V220" s="217">
        <v>33</v>
      </c>
      <c r="W220" s="67" t="s">
        <v>143</v>
      </c>
      <c r="X220" s="85">
        <f>IFERROR(V220/$AR$58,"-")</f>
        <v>7.7592287796849286E-3</v>
      </c>
      <c r="Y220" s="63" t="s">
        <v>93</v>
      </c>
      <c r="Z220" s="217">
        <v>11</v>
      </c>
      <c r="AA220" s="67" t="s">
        <v>143</v>
      </c>
      <c r="AB220" s="85">
        <f>IFERROR(Z220/$AS$58,"-")</f>
        <v>4.9864007252946509E-3</v>
      </c>
      <c r="AC220" s="63" t="s">
        <v>93</v>
      </c>
      <c r="AD220" s="217">
        <v>3</v>
      </c>
      <c r="AE220" s="67" t="s">
        <v>143</v>
      </c>
      <c r="AF220" s="85">
        <f>IFERROR(AD220/$AT$58,"-")</f>
        <v>3.1578947368421052E-3</v>
      </c>
      <c r="AG220" s="63" t="s">
        <v>93</v>
      </c>
      <c r="AH220" s="197">
        <f t="shared" si="51"/>
        <v>163</v>
      </c>
      <c r="AI220" s="67" t="s">
        <v>143</v>
      </c>
      <c r="AJ220" s="85">
        <f>IFERROR(AH220/$AU$58,"-")</f>
        <v>7.4453021513725846E-3</v>
      </c>
    </row>
    <row r="221" spans="2:36" ht="13.5" customHeight="1">
      <c r="B221" s="279">
        <v>55</v>
      </c>
      <c r="C221" s="304" t="s">
        <v>14</v>
      </c>
      <c r="D221" s="128" t="s">
        <v>101</v>
      </c>
      <c r="E221" s="285">
        <f>AN59</f>
        <v>28</v>
      </c>
      <c r="F221" s="206">
        <v>4</v>
      </c>
      <c r="G221" s="56">
        <f>IFERROR(F221/F224,"-")</f>
        <v>1</v>
      </c>
      <c r="H221" s="178">
        <f>IFERROR(F221/$AN$59,"-")</f>
        <v>0.14285714285714285</v>
      </c>
      <c r="I221" s="285">
        <f>AO59</f>
        <v>71</v>
      </c>
      <c r="J221" s="206">
        <v>10</v>
      </c>
      <c r="K221" s="56">
        <f>IFERROR(J221/J224,"-")</f>
        <v>0.83333333333333337</v>
      </c>
      <c r="L221" s="88">
        <f>IFERROR(J221/$AO$59,"-")</f>
        <v>0.14084507042253522</v>
      </c>
      <c r="M221" s="285">
        <f>AP59</f>
        <v>7838</v>
      </c>
      <c r="N221" s="206">
        <v>75</v>
      </c>
      <c r="O221" s="56">
        <f>IFERROR(N221/N224,"-")</f>
        <v>0.76530612244897955</v>
      </c>
      <c r="P221" s="88">
        <f>IFERROR(N221/$AP$59,"-")</f>
        <v>9.5687675427404955E-3</v>
      </c>
      <c r="Q221" s="285">
        <f>AQ59</f>
        <v>7213</v>
      </c>
      <c r="R221" s="206">
        <v>53</v>
      </c>
      <c r="S221" s="56">
        <f>IFERROR(R221/R224,"-")</f>
        <v>0.73611111111111116</v>
      </c>
      <c r="T221" s="88">
        <f>IFERROR(R221/$AQ$59,"-")</f>
        <v>7.3478441702481629E-3</v>
      </c>
      <c r="U221" s="285">
        <f>AR59</f>
        <v>4651</v>
      </c>
      <c r="V221" s="206">
        <v>30</v>
      </c>
      <c r="W221" s="56">
        <f>IFERROR(V221/V224,"-")</f>
        <v>0.69767441860465118</v>
      </c>
      <c r="X221" s="88">
        <f>IFERROR(V221/$AR$59,"-")</f>
        <v>6.4502257579015267E-3</v>
      </c>
      <c r="Y221" s="285">
        <f>AS59</f>
        <v>2123</v>
      </c>
      <c r="Z221" s="206">
        <v>15</v>
      </c>
      <c r="AA221" s="56">
        <f>IFERROR(Z221/Z224,"-")</f>
        <v>0.7142857142857143</v>
      </c>
      <c r="AB221" s="88">
        <f>IFERROR(Z221/$AS$59,"-")</f>
        <v>7.0654733867169103E-3</v>
      </c>
      <c r="AC221" s="285">
        <f>AT59</f>
        <v>712</v>
      </c>
      <c r="AD221" s="206">
        <v>2</v>
      </c>
      <c r="AE221" s="56">
        <f>IFERROR(AD221/AD224,"-")</f>
        <v>0.4</v>
      </c>
      <c r="AF221" s="88">
        <f>IFERROR(AD221/$AT$59,"-")</f>
        <v>2.8089887640449437E-3</v>
      </c>
      <c r="AG221" s="285">
        <f>AU59</f>
        <v>22636</v>
      </c>
      <c r="AH221" s="92">
        <f t="shared" si="51"/>
        <v>189</v>
      </c>
      <c r="AI221" s="56">
        <f>IFERROR(AH221/AH224,"-")</f>
        <v>0.74117647058823533</v>
      </c>
      <c r="AJ221" s="88">
        <f>IFERROR(AH221/$AU$59,"-")</f>
        <v>8.3495317193850501E-3</v>
      </c>
    </row>
    <row r="222" spans="2:36" ht="13.5" customHeight="1">
      <c r="B222" s="280"/>
      <c r="C222" s="305"/>
      <c r="D222" s="129" t="s">
        <v>102</v>
      </c>
      <c r="E222" s="286"/>
      <c r="F222" s="207">
        <v>1</v>
      </c>
      <c r="G222" s="58">
        <f>IFERROR(F222/F224,"-")</f>
        <v>0.25</v>
      </c>
      <c r="H222" s="116">
        <f t="shared" ref="H222:H224" si="58">IFERROR(F222/$AN$59,"-")</f>
        <v>3.5714285714285712E-2</v>
      </c>
      <c r="I222" s="286"/>
      <c r="J222" s="207">
        <v>11</v>
      </c>
      <c r="K222" s="58">
        <f>IFERROR(J222/J224,"-")</f>
        <v>0.91666666666666663</v>
      </c>
      <c r="L222" s="82">
        <f>IFERROR(J222/$AO$59,"-")</f>
        <v>0.15492957746478872</v>
      </c>
      <c r="M222" s="286"/>
      <c r="N222" s="207">
        <v>61</v>
      </c>
      <c r="O222" s="58">
        <f>IFERROR(N222/N224,"-")</f>
        <v>0.62244897959183676</v>
      </c>
      <c r="P222" s="82">
        <f>IFERROR(N222/$AP$59,"-")</f>
        <v>7.7825976014289358E-3</v>
      </c>
      <c r="Q222" s="286"/>
      <c r="R222" s="207">
        <v>48</v>
      </c>
      <c r="S222" s="58">
        <f>IFERROR(R222/R224,"-")</f>
        <v>0.66666666666666663</v>
      </c>
      <c r="T222" s="82">
        <f>IFERROR(R222/$AQ$59,"-")</f>
        <v>6.6546513239983361E-3</v>
      </c>
      <c r="U222" s="286"/>
      <c r="V222" s="207">
        <v>26</v>
      </c>
      <c r="W222" s="58">
        <f>IFERROR(V222/V224,"-")</f>
        <v>0.60465116279069764</v>
      </c>
      <c r="X222" s="82">
        <f>IFERROR(V222/$AR$59,"-")</f>
        <v>5.5901956568479893E-3</v>
      </c>
      <c r="Y222" s="286"/>
      <c r="Z222" s="207">
        <v>13</v>
      </c>
      <c r="AA222" s="58">
        <f>IFERROR(Z222/Z224,"-")</f>
        <v>0.61904761904761907</v>
      </c>
      <c r="AB222" s="82">
        <f>IFERROR(Z222/$AS$59,"-")</f>
        <v>6.1234102684879889E-3</v>
      </c>
      <c r="AC222" s="286"/>
      <c r="AD222" s="207">
        <v>4</v>
      </c>
      <c r="AE222" s="58">
        <f>IFERROR(AD222/AD224,"-")</f>
        <v>0.8</v>
      </c>
      <c r="AF222" s="82">
        <f>IFERROR(AD222/$AT$59,"-")</f>
        <v>5.6179775280898875E-3</v>
      </c>
      <c r="AG222" s="286"/>
      <c r="AH222" s="93">
        <f t="shared" si="51"/>
        <v>164</v>
      </c>
      <c r="AI222" s="58">
        <f>IFERROR(AH222/AH224,"-")</f>
        <v>0.64313725490196083</v>
      </c>
      <c r="AJ222" s="82">
        <f>IFERROR(AH222/$AU$59,"-")</f>
        <v>7.2450963067679803E-3</v>
      </c>
    </row>
    <row r="223" spans="2:36" ht="13.5" customHeight="1">
      <c r="B223" s="280"/>
      <c r="C223" s="305"/>
      <c r="D223" s="132" t="s">
        <v>103</v>
      </c>
      <c r="E223" s="287"/>
      <c r="F223" s="211">
        <v>4</v>
      </c>
      <c r="G223" s="66">
        <f>IFERROR(F223/F224,"-")</f>
        <v>1</v>
      </c>
      <c r="H223" s="175">
        <f t="shared" si="58"/>
        <v>0.14285714285714285</v>
      </c>
      <c r="I223" s="287"/>
      <c r="J223" s="211">
        <v>12</v>
      </c>
      <c r="K223" s="66">
        <f>IFERROR(J223/J224,"-")</f>
        <v>1</v>
      </c>
      <c r="L223" s="89">
        <f>IFERROR(J223/$AO$59,"-")</f>
        <v>0.16901408450704225</v>
      </c>
      <c r="M223" s="287"/>
      <c r="N223" s="211">
        <v>96</v>
      </c>
      <c r="O223" s="66">
        <f>IFERROR(N223/N224,"-")</f>
        <v>0.97959183673469385</v>
      </c>
      <c r="P223" s="89">
        <f>IFERROR(N223/$AP$59,"-")</f>
        <v>1.2248022454707833E-2</v>
      </c>
      <c r="Q223" s="287"/>
      <c r="R223" s="211">
        <v>71</v>
      </c>
      <c r="S223" s="66">
        <f>IFERROR(R223/R224,"-")</f>
        <v>0.98611111111111116</v>
      </c>
      <c r="T223" s="89">
        <f>IFERROR(R223/$AQ$59,"-")</f>
        <v>9.8433384167475393E-3</v>
      </c>
      <c r="U223" s="287"/>
      <c r="V223" s="211">
        <v>43</v>
      </c>
      <c r="W223" s="66">
        <f>IFERROR(V223/V224,"-")</f>
        <v>1</v>
      </c>
      <c r="X223" s="89">
        <f>IFERROR(V223/$AR$59,"-")</f>
        <v>9.2453235863255209E-3</v>
      </c>
      <c r="Y223" s="287"/>
      <c r="Z223" s="211">
        <v>19</v>
      </c>
      <c r="AA223" s="66">
        <f>IFERROR(Z223/Z224,"-")</f>
        <v>0.90476190476190477</v>
      </c>
      <c r="AB223" s="89">
        <f>IFERROR(Z223/$AS$59,"-")</f>
        <v>8.9495996231747522E-3</v>
      </c>
      <c r="AC223" s="287"/>
      <c r="AD223" s="211">
        <v>4</v>
      </c>
      <c r="AE223" s="66">
        <f>IFERROR(AD223/AD224,"-")</f>
        <v>0.8</v>
      </c>
      <c r="AF223" s="89">
        <f>IFERROR(AD223/$AT$59,"-")</f>
        <v>5.6179775280898875E-3</v>
      </c>
      <c r="AG223" s="287"/>
      <c r="AH223" s="95">
        <f t="shared" si="51"/>
        <v>249</v>
      </c>
      <c r="AI223" s="66">
        <f>IFERROR(AH223/AH224,"-")</f>
        <v>0.97647058823529409</v>
      </c>
      <c r="AJ223" s="89">
        <f>IFERROR(AH223/$AU$59,"-")</f>
        <v>1.1000176709666019E-2</v>
      </c>
    </row>
    <row r="224" spans="2:36" ht="13.5" customHeight="1">
      <c r="B224" s="281"/>
      <c r="C224" s="306"/>
      <c r="D224" s="190" t="s">
        <v>139</v>
      </c>
      <c r="E224" s="63" t="s">
        <v>93</v>
      </c>
      <c r="F224" s="217">
        <v>4</v>
      </c>
      <c r="G224" s="67" t="s">
        <v>143</v>
      </c>
      <c r="H224" s="88">
        <f t="shared" si="58"/>
        <v>0.14285714285714285</v>
      </c>
      <c r="I224" s="63" t="s">
        <v>93</v>
      </c>
      <c r="J224" s="217">
        <v>12</v>
      </c>
      <c r="K224" s="67" t="s">
        <v>143</v>
      </c>
      <c r="L224" s="85">
        <f>IFERROR(J224/$AO$59,"-")</f>
        <v>0.16901408450704225</v>
      </c>
      <c r="M224" s="63" t="s">
        <v>93</v>
      </c>
      <c r="N224" s="217">
        <v>98</v>
      </c>
      <c r="O224" s="67" t="s">
        <v>143</v>
      </c>
      <c r="P224" s="85">
        <f>IFERROR(N224/$AP$59,"-")</f>
        <v>1.2503189589180914E-2</v>
      </c>
      <c r="Q224" s="63" t="s">
        <v>93</v>
      </c>
      <c r="R224" s="217">
        <v>72</v>
      </c>
      <c r="S224" s="67" t="s">
        <v>143</v>
      </c>
      <c r="T224" s="85">
        <f>IFERROR(R224/$AQ$59,"-")</f>
        <v>9.9819769859975042E-3</v>
      </c>
      <c r="U224" s="63" t="s">
        <v>93</v>
      </c>
      <c r="V224" s="217">
        <v>43</v>
      </c>
      <c r="W224" s="67" t="s">
        <v>143</v>
      </c>
      <c r="X224" s="85">
        <f>IFERROR(V224/$AR$59,"-")</f>
        <v>9.2453235863255209E-3</v>
      </c>
      <c r="Y224" s="63" t="s">
        <v>93</v>
      </c>
      <c r="Z224" s="217">
        <v>21</v>
      </c>
      <c r="AA224" s="67" t="s">
        <v>143</v>
      </c>
      <c r="AB224" s="85">
        <f>IFERROR(Z224/$AS$59,"-")</f>
        <v>9.8916627414036735E-3</v>
      </c>
      <c r="AC224" s="63" t="s">
        <v>93</v>
      </c>
      <c r="AD224" s="217">
        <v>5</v>
      </c>
      <c r="AE224" s="67" t="s">
        <v>143</v>
      </c>
      <c r="AF224" s="85">
        <f>IFERROR(AD224/$AT$59,"-")</f>
        <v>7.0224719101123594E-3</v>
      </c>
      <c r="AG224" s="63" t="s">
        <v>93</v>
      </c>
      <c r="AH224" s="197">
        <f t="shared" si="51"/>
        <v>255</v>
      </c>
      <c r="AI224" s="67" t="s">
        <v>143</v>
      </c>
      <c r="AJ224" s="85">
        <f>IFERROR(AH224/$AU$59,"-")</f>
        <v>1.1265241208694116E-2</v>
      </c>
    </row>
    <row r="225" spans="2:36" ht="13.5" customHeight="1">
      <c r="B225" s="279">
        <v>56</v>
      </c>
      <c r="C225" s="304" t="s">
        <v>8</v>
      </c>
      <c r="D225" s="128" t="s">
        <v>101</v>
      </c>
      <c r="E225" s="285">
        <f>AN60</f>
        <v>6</v>
      </c>
      <c r="F225" s="206">
        <v>0</v>
      </c>
      <c r="G225" s="56" t="str">
        <f>IFERROR(F225/F228,"-")</f>
        <v>-</v>
      </c>
      <c r="H225" s="88">
        <f>IFERROR(F225/$AN$60,"-")</f>
        <v>0</v>
      </c>
      <c r="I225" s="285">
        <f>AO60</f>
        <v>33</v>
      </c>
      <c r="J225" s="206">
        <v>3</v>
      </c>
      <c r="K225" s="56">
        <f>IFERROR(J225/J228,"-")</f>
        <v>1</v>
      </c>
      <c r="L225" s="88">
        <f>IFERROR(J225/$AO$60,"-")</f>
        <v>9.0909090909090912E-2</v>
      </c>
      <c r="M225" s="285">
        <f>AP60</f>
        <v>5520</v>
      </c>
      <c r="N225" s="206">
        <v>33</v>
      </c>
      <c r="O225" s="56">
        <f>IFERROR(N225/N228,"-")</f>
        <v>0.75</v>
      </c>
      <c r="P225" s="88">
        <f>IFERROR(N225/$AP$60,"-")</f>
        <v>5.9782608695652176E-3</v>
      </c>
      <c r="Q225" s="285">
        <f>AQ60</f>
        <v>4724</v>
      </c>
      <c r="R225" s="206">
        <v>33</v>
      </c>
      <c r="S225" s="56">
        <f>IFERROR(R225/R228,"-")</f>
        <v>0.67346938775510201</v>
      </c>
      <c r="T225" s="88">
        <f>IFERROR(R225/$AQ$60,"-")</f>
        <v>6.9856054191363252E-3</v>
      </c>
      <c r="U225" s="285">
        <f>AR60</f>
        <v>2751</v>
      </c>
      <c r="V225" s="206">
        <v>19</v>
      </c>
      <c r="W225" s="56">
        <f>IFERROR(V225/V228,"-")</f>
        <v>0.76</v>
      </c>
      <c r="X225" s="88">
        <f>IFERROR(V225/$AR$60,"-")</f>
        <v>6.9065794256633955E-3</v>
      </c>
      <c r="Y225" s="285">
        <f>AS60</f>
        <v>1236</v>
      </c>
      <c r="Z225" s="206">
        <v>8</v>
      </c>
      <c r="AA225" s="56">
        <f>IFERROR(Z225/Z228,"-")</f>
        <v>0.61538461538461542</v>
      </c>
      <c r="AB225" s="88">
        <f>IFERROR(Z225/$AS$60,"-")</f>
        <v>6.4724919093851136E-3</v>
      </c>
      <c r="AC225" s="285">
        <f>AT60</f>
        <v>504</v>
      </c>
      <c r="AD225" s="206">
        <v>0</v>
      </c>
      <c r="AE225" s="56" t="str">
        <f>IFERROR(AD225/AD228,"-")</f>
        <v>-</v>
      </c>
      <c r="AF225" s="88">
        <f>IFERROR(AD225/$AT$60,"-")</f>
        <v>0</v>
      </c>
      <c r="AG225" s="285">
        <f>AU60</f>
        <v>14774</v>
      </c>
      <c r="AH225" s="92">
        <f t="shared" si="51"/>
        <v>96</v>
      </c>
      <c r="AI225" s="56">
        <f>IFERROR(AH225/AH228,"-")</f>
        <v>0.71641791044776115</v>
      </c>
      <c r="AJ225" s="88">
        <f>IFERROR(AH225/$AU$60,"-")</f>
        <v>6.4979017192364963E-3</v>
      </c>
    </row>
    <row r="226" spans="2:36" ht="13.5" customHeight="1">
      <c r="B226" s="280"/>
      <c r="C226" s="305"/>
      <c r="D226" s="129" t="s">
        <v>102</v>
      </c>
      <c r="E226" s="286"/>
      <c r="F226" s="207">
        <v>0</v>
      </c>
      <c r="G226" s="58" t="str">
        <f>IFERROR(F226/F228,"-")</f>
        <v>-</v>
      </c>
      <c r="H226" s="179">
        <f t="shared" ref="H226:H228" si="59">IFERROR(F226/$AN$60,"-")</f>
        <v>0</v>
      </c>
      <c r="I226" s="286"/>
      <c r="J226" s="207">
        <v>1</v>
      </c>
      <c r="K226" s="58">
        <f>IFERROR(J226/J228,"-")</f>
        <v>0.33333333333333331</v>
      </c>
      <c r="L226" s="82">
        <f>IFERROR(J226/$AO$60,"-")</f>
        <v>3.0303030303030304E-2</v>
      </c>
      <c r="M226" s="286"/>
      <c r="N226" s="207">
        <v>25</v>
      </c>
      <c r="O226" s="58">
        <f>IFERROR(N226/N228,"-")</f>
        <v>0.56818181818181823</v>
      </c>
      <c r="P226" s="82">
        <f>IFERROR(N226/$AP$60,"-")</f>
        <v>4.528985507246377E-3</v>
      </c>
      <c r="Q226" s="286"/>
      <c r="R226" s="207">
        <v>32</v>
      </c>
      <c r="S226" s="58">
        <f>IFERROR(R226/R228,"-")</f>
        <v>0.65306122448979587</v>
      </c>
      <c r="T226" s="82">
        <f>IFERROR(R226/$AQ$60,"-")</f>
        <v>6.7739204064352241E-3</v>
      </c>
      <c r="U226" s="286"/>
      <c r="V226" s="207">
        <v>17</v>
      </c>
      <c r="W226" s="58">
        <f>IFERROR(V226/V228,"-")</f>
        <v>0.68</v>
      </c>
      <c r="X226" s="82">
        <f>IFERROR(V226/$AR$60,"-")</f>
        <v>6.1795710650672485E-3</v>
      </c>
      <c r="Y226" s="286"/>
      <c r="Z226" s="207">
        <v>7</v>
      </c>
      <c r="AA226" s="58">
        <f>IFERROR(Z226/Z228,"-")</f>
        <v>0.53846153846153844</v>
      </c>
      <c r="AB226" s="82">
        <f>IFERROR(Z226/$AS$60,"-")</f>
        <v>5.6634304207119745E-3</v>
      </c>
      <c r="AC226" s="286"/>
      <c r="AD226" s="207">
        <v>0</v>
      </c>
      <c r="AE226" s="58" t="str">
        <f>IFERROR(AD226/AD228,"-")</f>
        <v>-</v>
      </c>
      <c r="AF226" s="82">
        <f>IFERROR(AD226/$AT$60,"-")</f>
        <v>0</v>
      </c>
      <c r="AG226" s="286"/>
      <c r="AH226" s="93">
        <f t="shared" si="51"/>
        <v>82</v>
      </c>
      <c r="AI226" s="58">
        <f>IFERROR(AH226/AH228,"-")</f>
        <v>0.61194029850746268</v>
      </c>
      <c r="AJ226" s="82">
        <f>IFERROR(AH226/$AU$60,"-")</f>
        <v>5.5502910518478409E-3</v>
      </c>
    </row>
    <row r="227" spans="2:36" ht="13.5" customHeight="1">
      <c r="B227" s="280"/>
      <c r="C227" s="305"/>
      <c r="D227" s="132" t="s">
        <v>103</v>
      </c>
      <c r="E227" s="287"/>
      <c r="F227" s="211">
        <v>0</v>
      </c>
      <c r="G227" s="66" t="str">
        <f>IFERROR(F227/F228,"-")</f>
        <v>-</v>
      </c>
      <c r="H227" s="175">
        <f t="shared" si="59"/>
        <v>0</v>
      </c>
      <c r="I227" s="287"/>
      <c r="J227" s="211">
        <v>3</v>
      </c>
      <c r="K227" s="66">
        <f>IFERROR(J227/J228,"-")</f>
        <v>1</v>
      </c>
      <c r="L227" s="89">
        <f>IFERROR(J227/$AO$60,"-")</f>
        <v>9.0909090909090912E-2</v>
      </c>
      <c r="M227" s="287"/>
      <c r="N227" s="211">
        <v>39</v>
      </c>
      <c r="O227" s="66">
        <f>IFERROR(N227/N228,"-")</f>
        <v>0.88636363636363635</v>
      </c>
      <c r="P227" s="89">
        <f>IFERROR(N227/$AP$60,"-")</f>
        <v>7.0652173913043478E-3</v>
      </c>
      <c r="Q227" s="287"/>
      <c r="R227" s="211">
        <v>48</v>
      </c>
      <c r="S227" s="66">
        <f>IFERROR(R227/R228,"-")</f>
        <v>0.97959183673469385</v>
      </c>
      <c r="T227" s="89">
        <f>IFERROR(R227/$AQ$60,"-")</f>
        <v>1.0160880609652836E-2</v>
      </c>
      <c r="U227" s="287"/>
      <c r="V227" s="211">
        <v>25</v>
      </c>
      <c r="W227" s="66">
        <f>IFERROR(V227/V228,"-")</f>
        <v>1</v>
      </c>
      <c r="X227" s="89">
        <f>IFERROR(V227/$AR$60,"-")</f>
        <v>9.0876045074518349E-3</v>
      </c>
      <c r="Y227" s="287"/>
      <c r="Z227" s="211">
        <v>13</v>
      </c>
      <c r="AA227" s="66">
        <f>IFERROR(Z227/Z228,"-")</f>
        <v>1</v>
      </c>
      <c r="AB227" s="89">
        <f>IFERROR(Z227/$AS$60,"-")</f>
        <v>1.0517799352750809E-2</v>
      </c>
      <c r="AC227" s="287"/>
      <c r="AD227" s="211">
        <v>0</v>
      </c>
      <c r="AE227" s="66" t="str">
        <f>IFERROR(AD227/AD228,"-")</f>
        <v>-</v>
      </c>
      <c r="AF227" s="89">
        <f>IFERROR(AD227/$AT$60,"-")</f>
        <v>0</v>
      </c>
      <c r="AG227" s="287"/>
      <c r="AH227" s="95">
        <f t="shared" si="51"/>
        <v>128</v>
      </c>
      <c r="AI227" s="66">
        <f>IFERROR(AH227/AH228,"-")</f>
        <v>0.95522388059701491</v>
      </c>
      <c r="AJ227" s="89">
        <f>IFERROR(AH227/$AU$60,"-")</f>
        <v>8.6638689589819962E-3</v>
      </c>
    </row>
    <row r="228" spans="2:36" ht="13.5" customHeight="1">
      <c r="B228" s="281"/>
      <c r="C228" s="306"/>
      <c r="D228" s="190" t="s">
        <v>139</v>
      </c>
      <c r="E228" s="63" t="s">
        <v>93</v>
      </c>
      <c r="F228" s="217">
        <v>0</v>
      </c>
      <c r="G228" s="67" t="s">
        <v>143</v>
      </c>
      <c r="H228" s="88">
        <f t="shared" si="59"/>
        <v>0</v>
      </c>
      <c r="I228" s="63" t="s">
        <v>93</v>
      </c>
      <c r="J228" s="217">
        <v>3</v>
      </c>
      <c r="K228" s="67" t="s">
        <v>143</v>
      </c>
      <c r="L228" s="85">
        <f>IFERROR(J228/$AO$60,"-")</f>
        <v>9.0909090909090912E-2</v>
      </c>
      <c r="M228" s="63" t="s">
        <v>93</v>
      </c>
      <c r="N228" s="217">
        <v>44</v>
      </c>
      <c r="O228" s="67" t="s">
        <v>143</v>
      </c>
      <c r="P228" s="85">
        <f>IFERROR(N228/$AP$60,"-")</f>
        <v>7.9710144927536229E-3</v>
      </c>
      <c r="Q228" s="63" t="s">
        <v>93</v>
      </c>
      <c r="R228" s="217">
        <v>49</v>
      </c>
      <c r="S228" s="67" t="s">
        <v>143</v>
      </c>
      <c r="T228" s="85">
        <f>IFERROR(R228/$AQ$60,"-")</f>
        <v>1.0372565622353938E-2</v>
      </c>
      <c r="U228" s="63" t="s">
        <v>93</v>
      </c>
      <c r="V228" s="217">
        <v>25</v>
      </c>
      <c r="W228" s="67" t="s">
        <v>143</v>
      </c>
      <c r="X228" s="85">
        <f>IFERROR(V228/$AR$60,"-")</f>
        <v>9.0876045074518349E-3</v>
      </c>
      <c r="Y228" s="63" t="s">
        <v>93</v>
      </c>
      <c r="Z228" s="217">
        <v>13</v>
      </c>
      <c r="AA228" s="67" t="s">
        <v>143</v>
      </c>
      <c r="AB228" s="85">
        <f>IFERROR(Z228/$AS$60,"-")</f>
        <v>1.0517799352750809E-2</v>
      </c>
      <c r="AC228" s="63" t="s">
        <v>93</v>
      </c>
      <c r="AD228" s="217">
        <v>0</v>
      </c>
      <c r="AE228" s="67" t="s">
        <v>143</v>
      </c>
      <c r="AF228" s="85">
        <f>IFERROR(AD228/$AT$60,"-")</f>
        <v>0</v>
      </c>
      <c r="AG228" s="63" t="s">
        <v>93</v>
      </c>
      <c r="AH228" s="197">
        <f t="shared" si="51"/>
        <v>134</v>
      </c>
      <c r="AI228" s="67" t="s">
        <v>143</v>
      </c>
      <c r="AJ228" s="85">
        <f>IFERROR(AH228/$AU$60,"-")</f>
        <v>9.0699878164342759E-3</v>
      </c>
    </row>
    <row r="229" spans="2:36" ht="13.5" customHeight="1">
      <c r="B229" s="279">
        <v>57</v>
      </c>
      <c r="C229" s="304" t="s">
        <v>42</v>
      </c>
      <c r="D229" s="128" t="s">
        <v>101</v>
      </c>
      <c r="E229" s="285">
        <f>AN61</f>
        <v>13</v>
      </c>
      <c r="F229" s="206">
        <v>1</v>
      </c>
      <c r="G229" s="56">
        <f>IFERROR(F229/F232,"-")</f>
        <v>1</v>
      </c>
      <c r="H229" s="178">
        <f>IFERROR(F229/$AN$61,"-")</f>
        <v>7.6923076923076927E-2</v>
      </c>
      <c r="I229" s="285">
        <f>AO61</f>
        <v>40</v>
      </c>
      <c r="J229" s="206">
        <v>2</v>
      </c>
      <c r="K229" s="56">
        <f>IFERROR(J229/J232,"-")</f>
        <v>0.66666666666666663</v>
      </c>
      <c r="L229" s="88">
        <f>IFERROR(J229/$AO$61,"-")</f>
        <v>0.05</v>
      </c>
      <c r="M229" s="285">
        <f>AP61</f>
        <v>3736</v>
      </c>
      <c r="N229" s="206">
        <v>16</v>
      </c>
      <c r="O229" s="56">
        <f>IFERROR(N229/N232,"-")</f>
        <v>0.69565217391304346</v>
      </c>
      <c r="P229" s="88">
        <f>IFERROR(N229/$AP$61,"-")</f>
        <v>4.2826552462526769E-3</v>
      </c>
      <c r="Q229" s="285">
        <f>AQ61</f>
        <v>2959</v>
      </c>
      <c r="R229" s="206">
        <v>13</v>
      </c>
      <c r="S229" s="56">
        <f>IFERROR(R229/R232,"-")</f>
        <v>0.8125</v>
      </c>
      <c r="T229" s="88">
        <f>IFERROR(R229/$AQ$61,"-")</f>
        <v>4.3933761405880369E-3</v>
      </c>
      <c r="U229" s="285">
        <f>AR61</f>
        <v>2052</v>
      </c>
      <c r="V229" s="206">
        <v>10</v>
      </c>
      <c r="W229" s="56">
        <f>IFERROR(V229/V232,"-")</f>
        <v>0.7142857142857143</v>
      </c>
      <c r="X229" s="88">
        <f>IFERROR(V229/$AR$61,"-")</f>
        <v>4.8732943469785572E-3</v>
      </c>
      <c r="Y229" s="285">
        <f>AS61</f>
        <v>1114</v>
      </c>
      <c r="Z229" s="206">
        <v>4</v>
      </c>
      <c r="AA229" s="56">
        <f>IFERROR(Z229/Z232,"-")</f>
        <v>0.5</v>
      </c>
      <c r="AB229" s="88">
        <f>IFERROR(Z229/$AS$61,"-")</f>
        <v>3.5906642728904849E-3</v>
      </c>
      <c r="AC229" s="285">
        <f>AT61</f>
        <v>462</v>
      </c>
      <c r="AD229" s="206">
        <v>0</v>
      </c>
      <c r="AE229" s="56" t="str">
        <f>IFERROR(AD229/AD232,"-")</f>
        <v>-</v>
      </c>
      <c r="AF229" s="88">
        <f>IFERROR(AD229/$AT$61,"-")</f>
        <v>0</v>
      </c>
      <c r="AG229" s="285">
        <f>AU61</f>
        <v>10376</v>
      </c>
      <c r="AH229" s="92">
        <f t="shared" si="51"/>
        <v>46</v>
      </c>
      <c r="AI229" s="56">
        <f>IFERROR(AH229/AH232,"-")</f>
        <v>0.70769230769230773</v>
      </c>
      <c r="AJ229" s="88">
        <f>IFERROR(AH229/$AU$61,"-")</f>
        <v>4.4333076329992286E-3</v>
      </c>
    </row>
    <row r="230" spans="2:36" ht="13.5" customHeight="1">
      <c r="B230" s="280"/>
      <c r="C230" s="305"/>
      <c r="D230" s="129" t="s">
        <v>102</v>
      </c>
      <c r="E230" s="286"/>
      <c r="F230" s="207">
        <v>1</v>
      </c>
      <c r="G230" s="58">
        <f>IFERROR(F230/F232,"-")</f>
        <v>1</v>
      </c>
      <c r="H230" s="116">
        <f t="shared" ref="H230:H232" si="60">IFERROR(F230/$AN$61,"-")</f>
        <v>7.6923076923076927E-2</v>
      </c>
      <c r="I230" s="286"/>
      <c r="J230" s="207">
        <v>2</v>
      </c>
      <c r="K230" s="58">
        <f>IFERROR(J230/J232,"-")</f>
        <v>0.66666666666666663</v>
      </c>
      <c r="L230" s="82">
        <f>IFERROR(J230/$AO$61,"-")</f>
        <v>0.05</v>
      </c>
      <c r="M230" s="286"/>
      <c r="N230" s="207">
        <v>11</v>
      </c>
      <c r="O230" s="58">
        <f>IFERROR(N230/N232,"-")</f>
        <v>0.47826086956521741</v>
      </c>
      <c r="P230" s="82">
        <f>IFERROR(N230/$AP$61,"-")</f>
        <v>2.9443254817987153E-3</v>
      </c>
      <c r="Q230" s="286"/>
      <c r="R230" s="207">
        <v>13</v>
      </c>
      <c r="S230" s="58">
        <f>IFERROR(R230/R232,"-")</f>
        <v>0.8125</v>
      </c>
      <c r="T230" s="82">
        <f>IFERROR(R230/$AQ$61,"-")</f>
        <v>4.3933761405880369E-3</v>
      </c>
      <c r="U230" s="286"/>
      <c r="V230" s="207">
        <v>7</v>
      </c>
      <c r="W230" s="58">
        <f>IFERROR(V230/V232,"-")</f>
        <v>0.5</v>
      </c>
      <c r="X230" s="82">
        <f>IFERROR(V230/$AR$61,"-")</f>
        <v>3.4113060428849901E-3</v>
      </c>
      <c r="Y230" s="286"/>
      <c r="Z230" s="207">
        <v>4</v>
      </c>
      <c r="AA230" s="58">
        <f>IFERROR(Z230/Z232,"-")</f>
        <v>0.5</v>
      </c>
      <c r="AB230" s="82">
        <f>IFERROR(Z230/$AS$61,"-")</f>
        <v>3.5906642728904849E-3</v>
      </c>
      <c r="AC230" s="286"/>
      <c r="AD230" s="207">
        <v>0</v>
      </c>
      <c r="AE230" s="58" t="str">
        <f>IFERROR(AD230/AD232,"-")</f>
        <v>-</v>
      </c>
      <c r="AF230" s="82">
        <f>IFERROR(AD230/$AT$61,"-")</f>
        <v>0</v>
      </c>
      <c r="AG230" s="286"/>
      <c r="AH230" s="93">
        <f t="shared" si="51"/>
        <v>38</v>
      </c>
      <c r="AI230" s="58">
        <f>IFERROR(AH230/AH232,"-")</f>
        <v>0.58461538461538465</v>
      </c>
      <c r="AJ230" s="82">
        <f>IFERROR(AH230/$AU$61,"-")</f>
        <v>3.6622976098689285E-3</v>
      </c>
    </row>
    <row r="231" spans="2:36" ht="13.5" customHeight="1">
      <c r="B231" s="280"/>
      <c r="C231" s="305"/>
      <c r="D231" s="132" t="s">
        <v>103</v>
      </c>
      <c r="E231" s="287"/>
      <c r="F231" s="211">
        <v>1</v>
      </c>
      <c r="G231" s="66">
        <f>IFERROR(F231/F232,"-")</f>
        <v>1</v>
      </c>
      <c r="H231" s="175">
        <f t="shared" si="60"/>
        <v>7.6923076923076927E-2</v>
      </c>
      <c r="I231" s="287"/>
      <c r="J231" s="211">
        <v>3</v>
      </c>
      <c r="K231" s="66">
        <f>IFERROR(J231/J232,"-")</f>
        <v>1</v>
      </c>
      <c r="L231" s="89">
        <f>IFERROR(J231/$AO$61,"-")</f>
        <v>7.4999999999999997E-2</v>
      </c>
      <c r="M231" s="287"/>
      <c r="N231" s="211">
        <v>23</v>
      </c>
      <c r="O231" s="66">
        <f>IFERROR(N231/N232,"-")</f>
        <v>1</v>
      </c>
      <c r="P231" s="89">
        <f>IFERROR(N231/$AP$61,"-")</f>
        <v>6.1563169164882223E-3</v>
      </c>
      <c r="Q231" s="287"/>
      <c r="R231" s="211">
        <v>15</v>
      </c>
      <c r="S231" s="66">
        <f>IFERROR(R231/R232,"-")</f>
        <v>0.9375</v>
      </c>
      <c r="T231" s="89">
        <f>IFERROR(R231/$AQ$61,"-")</f>
        <v>5.0692801622169653E-3</v>
      </c>
      <c r="U231" s="287"/>
      <c r="V231" s="211">
        <v>14</v>
      </c>
      <c r="W231" s="66">
        <f>IFERROR(V231/V232,"-")</f>
        <v>1</v>
      </c>
      <c r="X231" s="89">
        <f>IFERROR(V231/$AR$61,"-")</f>
        <v>6.8226120857699801E-3</v>
      </c>
      <c r="Y231" s="287"/>
      <c r="Z231" s="211">
        <v>8</v>
      </c>
      <c r="AA231" s="66">
        <f>IFERROR(Z231/Z232,"-")</f>
        <v>1</v>
      </c>
      <c r="AB231" s="89">
        <f>IFERROR(Z231/$AS$61,"-")</f>
        <v>7.1813285457809697E-3</v>
      </c>
      <c r="AC231" s="287"/>
      <c r="AD231" s="211">
        <v>0</v>
      </c>
      <c r="AE231" s="66" t="str">
        <f>IFERROR(AD231/AD232,"-")</f>
        <v>-</v>
      </c>
      <c r="AF231" s="89">
        <f>IFERROR(AD231/$AT$61,"-")</f>
        <v>0</v>
      </c>
      <c r="AG231" s="287"/>
      <c r="AH231" s="95">
        <f t="shared" si="51"/>
        <v>64</v>
      </c>
      <c r="AI231" s="66">
        <f>IFERROR(AH231/AH232,"-")</f>
        <v>0.98461538461538467</v>
      </c>
      <c r="AJ231" s="89">
        <f>IFERROR(AH231/$AU$61,"-")</f>
        <v>6.1680801850424053E-3</v>
      </c>
    </row>
    <row r="232" spans="2:36" ht="13.5" customHeight="1">
      <c r="B232" s="281"/>
      <c r="C232" s="306"/>
      <c r="D232" s="190" t="s">
        <v>139</v>
      </c>
      <c r="E232" s="63" t="s">
        <v>93</v>
      </c>
      <c r="F232" s="217">
        <v>1</v>
      </c>
      <c r="G232" s="67" t="s">
        <v>143</v>
      </c>
      <c r="H232" s="88">
        <f t="shared" si="60"/>
        <v>7.6923076923076927E-2</v>
      </c>
      <c r="I232" s="63" t="s">
        <v>93</v>
      </c>
      <c r="J232" s="217">
        <v>3</v>
      </c>
      <c r="K232" s="67" t="s">
        <v>143</v>
      </c>
      <c r="L232" s="85">
        <f>IFERROR(J232/$AO$61,"-")</f>
        <v>7.4999999999999997E-2</v>
      </c>
      <c r="M232" s="63" t="s">
        <v>93</v>
      </c>
      <c r="N232" s="217">
        <v>23</v>
      </c>
      <c r="O232" s="67" t="s">
        <v>143</v>
      </c>
      <c r="P232" s="85">
        <f>IFERROR(N232/$AP$61,"-")</f>
        <v>6.1563169164882223E-3</v>
      </c>
      <c r="Q232" s="63" t="s">
        <v>93</v>
      </c>
      <c r="R232" s="217">
        <v>16</v>
      </c>
      <c r="S232" s="67" t="s">
        <v>143</v>
      </c>
      <c r="T232" s="85">
        <f>IFERROR(R232/$AQ$61,"-")</f>
        <v>5.4072321730314291E-3</v>
      </c>
      <c r="U232" s="63" t="s">
        <v>93</v>
      </c>
      <c r="V232" s="217">
        <v>14</v>
      </c>
      <c r="W232" s="67" t="s">
        <v>143</v>
      </c>
      <c r="X232" s="85">
        <f>IFERROR(V232/$AR$61,"-")</f>
        <v>6.8226120857699801E-3</v>
      </c>
      <c r="Y232" s="63" t="s">
        <v>93</v>
      </c>
      <c r="Z232" s="217">
        <v>8</v>
      </c>
      <c r="AA232" s="67" t="s">
        <v>143</v>
      </c>
      <c r="AB232" s="85">
        <f>IFERROR(Z232/$AS$61,"-")</f>
        <v>7.1813285457809697E-3</v>
      </c>
      <c r="AC232" s="63" t="s">
        <v>93</v>
      </c>
      <c r="AD232" s="217">
        <v>0</v>
      </c>
      <c r="AE232" s="67" t="s">
        <v>143</v>
      </c>
      <c r="AF232" s="85">
        <f>IFERROR(AD232/$AT$61,"-")</f>
        <v>0</v>
      </c>
      <c r="AG232" s="63" t="s">
        <v>93</v>
      </c>
      <c r="AH232" s="197">
        <f t="shared" si="51"/>
        <v>65</v>
      </c>
      <c r="AI232" s="67" t="s">
        <v>143</v>
      </c>
      <c r="AJ232" s="85">
        <f>IFERROR(AH232/$AU$61,"-")</f>
        <v>6.2644564379336935E-3</v>
      </c>
    </row>
    <row r="233" spans="2:36" ht="13.5" customHeight="1">
      <c r="B233" s="279">
        <v>58</v>
      </c>
      <c r="C233" s="304" t="s">
        <v>24</v>
      </c>
      <c r="D233" s="128" t="s">
        <v>101</v>
      </c>
      <c r="E233" s="285">
        <f>AN62</f>
        <v>2</v>
      </c>
      <c r="F233" s="206">
        <v>0</v>
      </c>
      <c r="G233" s="56" t="str">
        <f>IFERROR(F233/F236,"-")</f>
        <v>-</v>
      </c>
      <c r="H233" s="178">
        <f>IFERROR(F233/$AN$62,"-")</f>
        <v>0</v>
      </c>
      <c r="I233" s="285">
        <f>AO62</f>
        <v>32</v>
      </c>
      <c r="J233" s="206">
        <v>2</v>
      </c>
      <c r="K233" s="56">
        <f>IFERROR(J233/J236,"-")</f>
        <v>1</v>
      </c>
      <c r="L233" s="88">
        <f>IFERROR(J233/$AO$62,"-")</f>
        <v>6.25E-2</v>
      </c>
      <c r="M233" s="285">
        <f>AP62</f>
        <v>4216</v>
      </c>
      <c r="N233" s="206">
        <v>23</v>
      </c>
      <c r="O233" s="56">
        <f>IFERROR(N233/N236,"-")</f>
        <v>0.65714285714285714</v>
      </c>
      <c r="P233" s="88">
        <f>IFERROR(N233/$AP$62,"-")</f>
        <v>5.4554079696394683E-3</v>
      </c>
      <c r="Q233" s="285">
        <f>AQ62</f>
        <v>3548</v>
      </c>
      <c r="R233" s="206">
        <v>21</v>
      </c>
      <c r="S233" s="56">
        <f>IFERROR(R233/R236,"-")</f>
        <v>0.63636363636363635</v>
      </c>
      <c r="T233" s="88">
        <f>IFERROR(R233/$AQ$62,"-")</f>
        <v>5.9188275084554676E-3</v>
      </c>
      <c r="U233" s="285">
        <f>AR62</f>
        <v>2431</v>
      </c>
      <c r="V233" s="206">
        <v>15</v>
      </c>
      <c r="W233" s="56">
        <f>IFERROR(V233/V236,"-")</f>
        <v>0.625</v>
      </c>
      <c r="X233" s="88">
        <f>IFERROR(V233/$AR$62,"-")</f>
        <v>6.1703002879473466E-3</v>
      </c>
      <c r="Y233" s="285">
        <f>AS62</f>
        <v>1309</v>
      </c>
      <c r="Z233" s="206">
        <v>4</v>
      </c>
      <c r="AA233" s="56">
        <f>IFERROR(Z233/Z236,"-")</f>
        <v>0.5714285714285714</v>
      </c>
      <c r="AB233" s="88">
        <f>IFERROR(Z233/$AS$62,"-")</f>
        <v>3.0557677616501145E-3</v>
      </c>
      <c r="AC233" s="285">
        <f>AT62</f>
        <v>548</v>
      </c>
      <c r="AD233" s="206">
        <v>1</v>
      </c>
      <c r="AE233" s="56">
        <f>IFERROR(AD233/AD236,"-")</f>
        <v>1</v>
      </c>
      <c r="AF233" s="88">
        <f>IFERROR(AD233/$AT$62,"-")</f>
        <v>1.8248175182481751E-3</v>
      </c>
      <c r="AG233" s="285">
        <f>AU62</f>
        <v>12086</v>
      </c>
      <c r="AH233" s="92">
        <f t="shared" si="51"/>
        <v>66</v>
      </c>
      <c r="AI233" s="56">
        <f>IFERROR(AH233/AH236,"-")</f>
        <v>0.6470588235294118</v>
      </c>
      <c r="AJ233" s="88">
        <f>IFERROR(AH233/$AU$62,"-")</f>
        <v>5.4608638093662084E-3</v>
      </c>
    </row>
    <row r="234" spans="2:36" ht="13.5" customHeight="1">
      <c r="B234" s="280"/>
      <c r="C234" s="305"/>
      <c r="D234" s="129" t="s">
        <v>102</v>
      </c>
      <c r="E234" s="286"/>
      <c r="F234" s="207">
        <v>0</v>
      </c>
      <c r="G234" s="58" t="str">
        <f>IFERROR(F234/F236,"-")</f>
        <v>-</v>
      </c>
      <c r="H234" s="116">
        <f t="shared" ref="H234:H236" si="61">IFERROR(F234/$AN$62,"-")</f>
        <v>0</v>
      </c>
      <c r="I234" s="286"/>
      <c r="J234" s="207">
        <v>1</v>
      </c>
      <c r="K234" s="58">
        <f>IFERROR(J234/J236,"-")</f>
        <v>0.5</v>
      </c>
      <c r="L234" s="82">
        <f>IFERROR(J234/$AO$62,"-")</f>
        <v>3.125E-2</v>
      </c>
      <c r="M234" s="286"/>
      <c r="N234" s="207">
        <v>14</v>
      </c>
      <c r="O234" s="58">
        <f>IFERROR(N234/N236,"-")</f>
        <v>0.4</v>
      </c>
      <c r="P234" s="82">
        <f>IFERROR(N234/$AP$62,"-")</f>
        <v>3.3206831119544592E-3</v>
      </c>
      <c r="Q234" s="286"/>
      <c r="R234" s="207">
        <v>17</v>
      </c>
      <c r="S234" s="58">
        <f>IFERROR(R234/R236,"-")</f>
        <v>0.51515151515151514</v>
      </c>
      <c r="T234" s="82">
        <f>IFERROR(R234/$AQ$62,"-")</f>
        <v>4.7914317925591881E-3</v>
      </c>
      <c r="U234" s="286"/>
      <c r="V234" s="207">
        <v>13</v>
      </c>
      <c r="W234" s="58">
        <f>IFERROR(V234/V236,"-")</f>
        <v>0.54166666666666663</v>
      </c>
      <c r="X234" s="82">
        <f>IFERROR(V234/$AR$62,"-")</f>
        <v>5.3475935828877002E-3</v>
      </c>
      <c r="Y234" s="286"/>
      <c r="Z234" s="207">
        <v>4</v>
      </c>
      <c r="AA234" s="58">
        <f>IFERROR(Z234/Z236,"-")</f>
        <v>0.5714285714285714</v>
      </c>
      <c r="AB234" s="82">
        <f>IFERROR(Z234/$AS$62,"-")</f>
        <v>3.0557677616501145E-3</v>
      </c>
      <c r="AC234" s="286"/>
      <c r="AD234" s="207">
        <v>1</v>
      </c>
      <c r="AE234" s="58">
        <f>IFERROR(AD234/AD236,"-")</f>
        <v>1</v>
      </c>
      <c r="AF234" s="82">
        <f>IFERROR(AD234/$AT$62,"-")</f>
        <v>1.8248175182481751E-3</v>
      </c>
      <c r="AG234" s="286"/>
      <c r="AH234" s="93">
        <f t="shared" si="51"/>
        <v>50</v>
      </c>
      <c r="AI234" s="58">
        <f>IFERROR(AH234/AH236,"-")</f>
        <v>0.49019607843137253</v>
      </c>
      <c r="AJ234" s="82">
        <f>IFERROR(AH234/$AU$62,"-")</f>
        <v>4.1370180373986433E-3</v>
      </c>
    </row>
    <row r="235" spans="2:36" ht="13.5" customHeight="1">
      <c r="B235" s="280"/>
      <c r="C235" s="305"/>
      <c r="D235" s="132" t="s">
        <v>103</v>
      </c>
      <c r="E235" s="287"/>
      <c r="F235" s="211">
        <v>0</v>
      </c>
      <c r="G235" s="66" t="str">
        <f>IFERROR(F235/F236,"-")</f>
        <v>-</v>
      </c>
      <c r="H235" s="175">
        <f t="shared" si="61"/>
        <v>0</v>
      </c>
      <c r="I235" s="287"/>
      <c r="J235" s="211">
        <v>2</v>
      </c>
      <c r="K235" s="66">
        <f>IFERROR(J235/J236,"-")</f>
        <v>1</v>
      </c>
      <c r="L235" s="89">
        <f>IFERROR(J235/$AO$62,"-")</f>
        <v>6.25E-2</v>
      </c>
      <c r="M235" s="287"/>
      <c r="N235" s="211">
        <v>35</v>
      </c>
      <c r="O235" s="66">
        <f>IFERROR(N235/N236,"-")</f>
        <v>1</v>
      </c>
      <c r="P235" s="89">
        <f>IFERROR(N235/$AP$62,"-")</f>
        <v>8.3017077798861472E-3</v>
      </c>
      <c r="Q235" s="287"/>
      <c r="R235" s="211">
        <v>31</v>
      </c>
      <c r="S235" s="66">
        <f>IFERROR(R235/R236,"-")</f>
        <v>0.93939393939393945</v>
      </c>
      <c r="T235" s="89">
        <f>IFERROR(R235/$AQ$62,"-")</f>
        <v>8.7373167981961673E-3</v>
      </c>
      <c r="U235" s="287"/>
      <c r="V235" s="211">
        <v>23</v>
      </c>
      <c r="W235" s="66">
        <f>IFERROR(V235/V236,"-")</f>
        <v>0.95833333333333337</v>
      </c>
      <c r="X235" s="89">
        <f>IFERROR(V235/$AR$62,"-")</f>
        <v>9.4611271081859322E-3</v>
      </c>
      <c r="Y235" s="287"/>
      <c r="Z235" s="211">
        <v>6</v>
      </c>
      <c r="AA235" s="66">
        <f>IFERROR(Z235/Z236,"-")</f>
        <v>0.8571428571428571</v>
      </c>
      <c r="AB235" s="89">
        <f>IFERROR(Z235/$AS$62,"-")</f>
        <v>4.5836516424751722E-3</v>
      </c>
      <c r="AC235" s="287"/>
      <c r="AD235" s="211">
        <v>1</v>
      </c>
      <c r="AE235" s="66">
        <f>IFERROR(AD235/AD236,"-")</f>
        <v>1</v>
      </c>
      <c r="AF235" s="89">
        <f>IFERROR(AD235/$AT$62,"-")</f>
        <v>1.8248175182481751E-3</v>
      </c>
      <c r="AG235" s="287"/>
      <c r="AH235" s="95">
        <f t="shared" si="51"/>
        <v>98</v>
      </c>
      <c r="AI235" s="66">
        <f>IFERROR(AH235/AH236,"-")</f>
        <v>0.96078431372549022</v>
      </c>
      <c r="AJ235" s="89">
        <f>IFERROR(AH235/$AU$62,"-")</f>
        <v>8.1085553533013412E-3</v>
      </c>
    </row>
    <row r="236" spans="2:36" ht="13.5" customHeight="1">
      <c r="B236" s="281"/>
      <c r="C236" s="306"/>
      <c r="D236" s="190" t="s">
        <v>139</v>
      </c>
      <c r="E236" s="63" t="s">
        <v>93</v>
      </c>
      <c r="F236" s="217">
        <v>0</v>
      </c>
      <c r="G236" s="67" t="s">
        <v>143</v>
      </c>
      <c r="H236" s="88">
        <f t="shared" si="61"/>
        <v>0</v>
      </c>
      <c r="I236" s="63" t="s">
        <v>93</v>
      </c>
      <c r="J236" s="217">
        <v>2</v>
      </c>
      <c r="K236" s="67" t="s">
        <v>143</v>
      </c>
      <c r="L236" s="85">
        <f>IFERROR(J236/$AO$62,"-")</f>
        <v>6.25E-2</v>
      </c>
      <c r="M236" s="63" t="s">
        <v>93</v>
      </c>
      <c r="N236" s="217">
        <v>35</v>
      </c>
      <c r="O236" s="67" t="s">
        <v>143</v>
      </c>
      <c r="P236" s="85">
        <f>IFERROR(N236/$AP$62,"-")</f>
        <v>8.3017077798861472E-3</v>
      </c>
      <c r="Q236" s="63" t="s">
        <v>93</v>
      </c>
      <c r="R236" s="217">
        <v>33</v>
      </c>
      <c r="S236" s="67" t="s">
        <v>143</v>
      </c>
      <c r="T236" s="85">
        <f>IFERROR(R236/$AQ$62,"-")</f>
        <v>9.3010146561443071E-3</v>
      </c>
      <c r="U236" s="63" t="s">
        <v>93</v>
      </c>
      <c r="V236" s="217">
        <v>24</v>
      </c>
      <c r="W236" s="67" t="s">
        <v>143</v>
      </c>
      <c r="X236" s="85">
        <f>IFERROR(V236/$AR$62,"-")</f>
        <v>9.8724804607157549E-3</v>
      </c>
      <c r="Y236" s="63" t="s">
        <v>93</v>
      </c>
      <c r="Z236" s="217">
        <v>7</v>
      </c>
      <c r="AA236" s="67" t="s">
        <v>143</v>
      </c>
      <c r="AB236" s="85">
        <f>IFERROR(Z236/$AS$62,"-")</f>
        <v>5.3475935828877002E-3</v>
      </c>
      <c r="AC236" s="63" t="s">
        <v>93</v>
      </c>
      <c r="AD236" s="217">
        <v>1</v>
      </c>
      <c r="AE236" s="67" t="s">
        <v>143</v>
      </c>
      <c r="AF236" s="85">
        <f>IFERROR(AD236/$AT$62,"-")</f>
        <v>1.8248175182481751E-3</v>
      </c>
      <c r="AG236" s="63" t="s">
        <v>93</v>
      </c>
      <c r="AH236" s="197">
        <f t="shared" si="51"/>
        <v>102</v>
      </c>
      <c r="AI236" s="67" t="s">
        <v>143</v>
      </c>
      <c r="AJ236" s="85">
        <f>IFERROR(AH236/$AU$62,"-")</f>
        <v>8.4395167962932321E-3</v>
      </c>
    </row>
    <row r="237" spans="2:36" ht="13.5" customHeight="1">
      <c r="B237" s="279">
        <v>59</v>
      </c>
      <c r="C237" s="304" t="s">
        <v>19</v>
      </c>
      <c r="D237" s="128" t="s">
        <v>101</v>
      </c>
      <c r="E237" s="285">
        <f>AN63</f>
        <v>42</v>
      </c>
      <c r="F237" s="206">
        <v>1</v>
      </c>
      <c r="G237" s="56">
        <f>IFERROR(F237/F240,"-")</f>
        <v>0.5</v>
      </c>
      <c r="H237" s="88">
        <f>IFERROR(F237/$AN$63,"-")</f>
        <v>2.3809523809523808E-2</v>
      </c>
      <c r="I237" s="285">
        <f>AO63</f>
        <v>107</v>
      </c>
      <c r="J237" s="206">
        <v>12</v>
      </c>
      <c r="K237" s="56">
        <f>IFERROR(J237/J240,"-")</f>
        <v>0.92307692307692313</v>
      </c>
      <c r="L237" s="88">
        <f>IFERROR(J237/$AO$63,"-")</f>
        <v>0.11214953271028037</v>
      </c>
      <c r="M237" s="285">
        <f>AP63</f>
        <v>30971</v>
      </c>
      <c r="N237" s="206">
        <v>229</v>
      </c>
      <c r="O237" s="56">
        <f>IFERROR(N237/N240,"-")</f>
        <v>0.80350877192982462</v>
      </c>
      <c r="P237" s="88">
        <f>IFERROR(N237/$AP$63,"-")</f>
        <v>7.3940137548028804E-3</v>
      </c>
      <c r="Q237" s="285">
        <f>AQ63</f>
        <v>26411</v>
      </c>
      <c r="R237" s="206">
        <v>179</v>
      </c>
      <c r="S237" s="56">
        <f>IFERROR(R237/R240,"-")</f>
        <v>0.81735159817351599</v>
      </c>
      <c r="T237" s="88">
        <f>IFERROR(R237/$AQ$63,"-")</f>
        <v>6.7774790806860779E-3</v>
      </c>
      <c r="U237" s="285">
        <f>AR63</f>
        <v>17183</v>
      </c>
      <c r="V237" s="206">
        <v>106</v>
      </c>
      <c r="W237" s="56">
        <f>IFERROR(V237/V240,"-")</f>
        <v>0.81538461538461537</v>
      </c>
      <c r="X237" s="88">
        <f>IFERROR(V237/$AR$63,"-")</f>
        <v>6.1688878542745735E-3</v>
      </c>
      <c r="Y237" s="285">
        <f>AS63</f>
        <v>8247</v>
      </c>
      <c r="Z237" s="206">
        <v>39</v>
      </c>
      <c r="AA237" s="56">
        <f>IFERROR(Z237/Z240,"-")</f>
        <v>0.79591836734693877</v>
      </c>
      <c r="AB237" s="88">
        <f>IFERROR(Z237/$AS$63,"-")</f>
        <v>4.7289923608584937E-3</v>
      </c>
      <c r="AC237" s="285">
        <f>AT63</f>
        <v>3037</v>
      </c>
      <c r="AD237" s="206">
        <v>6</v>
      </c>
      <c r="AE237" s="56">
        <f>IFERROR(AD237/AD240,"-")</f>
        <v>0.66666666666666663</v>
      </c>
      <c r="AF237" s="88">
        <f>IFERROR(AD237/$AT$63,"-")</f>
        <v>1.975633849193283E-3</v>
      </c>
      <c r="AG237" s="285">
        <f>AU63</f>
        <v>85998</v>
      </c>
      <c r="AH237" s="92">
        <f t="shared" si="51"/>
        <v>572</v>
      </c>
      <c r="AI237" s="56">
        <f>IFERROR(AH237/AH240,"-")</f>
        <v>0.80905233380480901</v>
      </c>
      <c r="AJ237" s="88">
        <f>IFERROR(AH237/$AU$63,"-")</f>
        <v>6.6513174724993603E-3</v>
      </c>
    </row>
    <row r="238" spans="2:36" ht="13.5" customHeight="1">
      <c r="B238" s="280"/>
      <c r="C238" s="305"/>
      <c r="D238" s="129" t="s">
        <v>102</v>
      </c>
      <c r="E238" s="286"/>
      <c r="F238" s="207">
        <v>0</v>
      </c>
      <c r="G238" s="58">
        <f>IFERROR(F238/F240,"-")</f>
        <v>0</v>
      </c>
      <c r="H238" s="179">
        <f t="shared" ref="H238:H240" si="62">IFERROR(F238/$AN$63,"-")</f>
        <v>0</v>
      </c>
      <c r="I238" s="286"/>
      <c r="J238" s="207">
        <v>7</v>
      </c>
      <c r="K238" s="58">
        <f>IFERROR(J238/J240,"-")</f>
        <v>0.53846153846153844</v>
      </c>
      <c r="L238" s="82">
        <f>IFERROR(J238/$AO$63,"-")</f>
        <v>6.5420560747663545E-2</v>
      </c>
      <c r="M238" s="286"/>
      <c r="N238" s="207">
        <v>202</v>
      </c>
      <c r="O238" s="58">
        <f>IFERROR(N238/N240,"-")</f>
        <v>0.70877192982456139</v>
      </c>
      <c r="P238" s="82">
        <f>IFERROR(N238/$AP$63,"-")</f>
        <v>6.5222304736689161E-3</v>
      </c>
      <c r="Q238" s="286"/>
      <c r="R238" s="207">
        <v>140</v>
      </c>
      <c r="S238" s="58">
        <f>IFERROR(R238/R240,"-")</f>
        <v>0.63926940639269403</v>
      </c>
      <c r="T238" s="82">
        <f>IFERROR(R238/$AQ$63,"-")</f>
        <v>5.3008216273522394E-3</v>
      </c>
      <c r="U238" s="286"/>
      <c r="V238" s="207">
        <v>78</v>
      </c>
      <c r="W238" s="58">
        <f>IFERROR(V238/V240,"-")</f>
        <v>0.6</v>
      </c>
      <c r="X238" s="82">
        <f>IFERROR(V238/$AR$63,"-")</f>
        <v>4.5393703078624222E-3</v>
      </c>
      <c r="Y238" s="286"/>
      <c r="Z238" s="207">
        <v>37</v>
      </c>
      <c r="AA238" s="58">
        <f>IFERROR(Z238/Z240,"-")</f>
        <v>0.75510204081632648</v>
      </c>
      <c r="AB238" s="82">
        <f>IFERROR(Z238/$AS$63,"-")</f>
        <v>4.4864799320965196E-3</v>
      </c>
      <c r="AC238" s="286"/>
      <c r="AD238" s="207">
        <v>6</v>
      </c>
      <c r="AE238" s="58">
        <f>IFERROR(AD238/AD240,"-")</f>
        <v>0.66666666666666663</v>
      </c>
      <c r="AF238" s="82">
        <f>IFERROR(AD238/$AT$63,"-")</f>
        <v>1.975633849193283E-3</v>
      </c>
      <c r="AG238" s="286"/>
      <c r="AH238" s="93">
        <f t="shared" si="51"/>
        <v>470</v>
      </c>
      <c r="AI238" s="58">
        <f>IFERROR(AH238/AH240,"-")</f>
        <v>0.66478076379066475</v>
      </c>
      <c r="AJ238" s="82">
        <f>IFERROR(AH238/$AU$63,"-")</f>
        <v>5.4652433777529711E-3</v>
      </c>
    </row>
    <row r="239" spans="2:36" ht="13.5" customHeight="1">
      <c r="B239" s="280"/>
      <c r="C239" s="305"/>
      <c r="D239" s="132" t="s">
        <v>103</v>
      </c>
      <c r="E239" s="287"/>
      <c r="F239" s="211">
        <v>2</v>
      </c>
      <c r="G239" s="66">
        <f>IFERROR(F239/F240,"-")</f>
        <v>1</v>
      </c>
      <c r="H239" s="175">
        <f t="shared" si="62"/>
        <v>4.7619047619047616E-2</v>
      </c>
      <c r="I239" s="287"/>
      <c r="J239" s="211">
        <v>12</v>
      </c>
      <c r="K239" s="66">
        <f>IFERROR(J239/J240,"-")</f>
        <v>0.92307692307692313</v>
      </c>
      <c r="L239" s="89">
        <f>IFERROR(J239/$AO$63,"-")</f>
        <v>0.11214953271028037</v>
      </c>
      <c r="M239" s="287"/>
      <c r="N239" s="211">
        <v>279</v>
      </c>
      <c r="O239" s="66">
        <f>IFERROR(N239/N240,"-")</f>
        <v>0.97894736842105268</v>
      </c>
      <c r="P239" s="89">
        <f>IFERROR(N239/$AP$63,"-")</f>
        <v>9.0084272383842943E-3</v>
      </c>
      <c r="Q239" s="287"/>
      <c r="R239" s="211">
        <v>209</v>
      </c>
      <c r="S239" s="66">
        <f>IFERROR(R239/R240,"-")</f>
        <v>0.954337899543379</v>
      </c>
      <c r="T239" s="89">
        <f>IFERROR(R239/$AQ$63,"-")</f>
        <v>7.9133694294044148E-3</v>
      </c>
      <c r="U239" s="287"/>
      <c r="V239" s="211">
        <v>121</v>
      </c>
      <c r="W239" s="66">
        <f>IFERROR(V239/V240,"-")</f>
        <v>0.93076923076923079</v>
      </c>
      <c r="X239" s="89">
        <f>IFERROR(V239/$AR$63,"-")</f>
        <v>7.0418436827096552E-3</v>
      </c>
      <c r="Y239" s="287"/>
      <c r="Z239" s="211">
        <v>49</v>
      </c>
      <c r="AA239" s="66">
        <f>IFERROR(Z239/Z240,"-")</f>
        <v>1</v>
      </c>
      <c r="AB239" s="89">
        <f>IFERROR(Z239/$AS$63,"-")</f>
        <v>5.9415545046683643E-3</v>
      </c>
      <c r="AC239" s="287"/>
      <c r="AD239" s="211">
        <v>8</v>
      </c>
      <c r="AE239" s="66">
        <f>IFERROR(AD239/AD240,"-")</f>
        <v>0.88888888888888884</v>
      </c>
      <c r="AF239" s="89">
        <f>IFERROR(AD239/$AT$63,"-")</f>
        <v>2.6341784655910436E-3</v>
      </c>
      <c r="AG239" s="287"/>
      <c r="AH239" s="95">
        <f t="shared" si="51"/>
        <v>680</v>
      </c>
      <c r="AI239" s="66">
        <f>IFERROR(AH239/AH240,"-")</f>
        <v>0.96181046676096182</v>
      </c>
      <c r="AJ239" s="89">
        <f>IFERROR(AH239/$AU$63,"-")</f>
        <v>7.9071606316425957E-3</v>
      </c>
    </row>
    <row r="240" spans="2:36" ht="13.5" customHeight="1">
      <c r="B240" s="281"/>
      <c r="C240" s="306"/>
      <c r="D240" s="190" t="s">
        <v>139</v>
      </c>
      <c r="E240" s="63" t="s">
        <v>93</v>
      </c>
      <c r="F240" s="217">
        <v>2</v>
      </c>
      <c r="G240" s="67" t="s">
        <v>143</v>
      </c>
      <c r="H240" s="88">
        <f t="shared" si="62"/>
        <v>4.7619047619047616E-2</v>
      </c>
      <c r="I240" s="63" t="s">
        <v>93</v>
      </c>
      <c r="J240" s="217">
        <v>13</v>
      </c>
      <c r="K240" s="67" t="s">
        <v>143</v>
      </c>
      <c r="L240" s="85">
        <f>IFERROR(J240/$AO$63,"-")</f>
        <v>0.12149532710280374</v>
      </c>
      <c r="M240" s="63" t="s">
        <v>93</v>
      </c>
      <c r="N240" s="217">
        <v>285</v>
      </c>
      <c r="O240" s="67" t="s">
        <v>143</v>
      </c>
      <c r="P240" s="85">
        <f>IFERROR(N240/$AP$63,"-")</f>
        <v>9.2021568564140642E-3</v>
      </c>
      <c r="Q240" s="63" t="s">
        <v>93</v>
      </c>
      <c r="R240" s="217">
        <v>219</v>
      </c>
      <c r="S240" s="67" t="s">
        <v>143</v>
      </c>
      <c r="T240" s="85">
        <f>IFERROR(R240/$AQ$63,"-")</f>
        <v>8.2919995456438612E-3</v>
      </c>
      <c r="U240" s="63" t="s">
        <v>93</v>
      </c>
      <c r="V240" s="217">
        <v>130</v>
      </c>
      <c r="W240" s="67" t="s">
        <v>143</v>
      </c>
      <c r="X240" s="85">
        <f>IFERROR(V240/$AR$63,"-")</f>
        <v>7.5656171797707037E-3</v>
      </c>
      <c r="Y240" s="63" t="s">
        <v>93</v>
      </c>
      <c r="Z240" s="217">
        <v>49</v>
      </c>
      <c r="AA240" s="67" t="s">
        <v>143</v>
      </c>
      <c r="AB240" s="85">
        <f>IFERROR(Z240/$AS$63,"-")</f>
        <v>5.9415545046683643E-3</v>
      </c>
      <c r="AC240" s="63" t="s">
        <v>93</v>
      </c>
      <c r="AD240" s="217">
        <v>9</v>
      </c>
      <c r="AE240" s="67" t="s">
        <v>143</v>
      </c>
      <c r="AF240" s="85">
        <f>IFERROR(AD240/$AT$63,"-")</f>
        <v>2.9634507737899243E-3</v>
      </c>
      <c r="AG240" s="63" t="s">
        <v>93</v>
      </c>
      <c r="AH240" s="197">
        <f t="shared" si="51"/>
        <v>707</v>
      </c>
      <c r="AI240" s="67" t="s">
        <v>143</v>
      </c>
      <c r="AJ240" s="85">
        <f>IFERROR(AH240/$AU$63,"-")</f>
        <v>8.2211214214284057E-3</v>
      </c>
    </row>
    <row r="241" spans="2:36" ht="13.5" customHeight="1">
      <c r="B241" s="279">
        <v>60</v>
      </c>
      <c r="C241" s="304" t="s">
        <v>43</v>
      </c>
      <c r="D241" s="128" t="s">
        <v>101</v>
      </c>
      <c r="E241" s="285">
        <f>AN64</f>
        <v>40</v>
      </c>
      <c r="F241" s="206">
        <v>1</v>
      </c>
      <c r="G241" s="56">
        <f>IFERROR(F241/F244,"-")</f>
        <v>1</v>
      </c>
      <c r="H241" s="178">
        <f>IFERROR(F241/$AN$64,"-")</f>
        <v>2.5000000000000001E-2</v>
      </c>
      <c r="I241" s="285">
        <f>AO64</f>
        <v>33</v>
      </c>
      <c r="J241" s="206">
        <v>1</v>
      </c>
      <c r="K241" s="56">
        <f>IFERROR(J241/J244,"-")</f>
        <v>0.5</v>
      </c>
      <c r="L241" s="88">
        <f>IFERROR(J241/$AO$64,"-")</f>
        <v>3.0303030303030304E-2</v>
      </c>
      <c r="M241" s="285">
        <f>AP64</f>
        <v>4222</v>
      </c>
      <c r="N241" s="206">
        <v>25</v>
      </c>
      <c r="O241" s="56">
        <f>IFERROR(N241/N244,"-")</f>
        <v>0.75757575757575757</v>
      </c>
      <c r="P241" s="88">
        <f>IFERROR(N241/$AP$64,"-")</f>
        <v>5.9213642823306486E-3</v>
      </c>
      <c r="Q241" s="285">
        <f>AQ64</f>
        <v>3538</v>
      </c>
      <c r="R241" s="206">
        <v>24</v>
      </c>
      <c r="S241" s="56">
        <f>IFERROR(R241/R244,"-")</f>
        <v>0.66666666666666663</v>
      </c>
      <c r="T241" s="88">
        <f>IFERROR(R241/$AQ$64,"-")</f>
        <v>6.7834934991520632E-3</v>
      </c>
      <c r="U241" s="285">
        <f>AR64</f>
        <v>2193</v>
      </c>
      <c r="V241" s="206">
        <v>18</v>
      </c>
      <c r="W241" s="56">
        <f>IFERROR(V241/V244,"-")</f>
        <v>0.78260869565217395</v>
      </c>
      <c r="X241" s="88">
        <f>IFERROR(V241/$AR$64,"-")</f>
        <v>8.2079343365253077E-3</v>
      </c>
      <c r="Y241" s="285">
        <f>AS64</f>
        <v>1090</v>
      </c>
      <c r="Z241" s="206">
        <v>4</v>
      </c>
      <c r="AA241" s="56">
        <f>IFERROR(Z241/Z244,"-")</f>
        <v>0.5714285714285714</v>
      </c>
      <c r="AB241" s="88">
        <f>IFERROR(Z241/$AS$64,"-")</f>
        <v>3.669724770642202E-3</v>
      </c>
      <c r="AC241" s="285">
        <f>AT64</f>
        <v>447</v>
      </c>
      <c r="AD241" s="206">
        <v>0</v>
      </c>
      <c r="AE241" s="56" t="str">
        <f>IFERROR(AD241/AD244,"-")</f>
        <v>-</v>
      </c>
      <c r="AF241" s="88">
        <f>IFERROR(AD241/$AT$64,"-")</f>
        <v>0</v>
      </c>
      <c r="AG241" s="285">
        <f>AU64</f>
        <v>11563</v>
      </c>
      <c r="AH241" s="92">
        <f t="shared" si="51"/>
        <v>73</v>
      </c>
      <c r="AI241" s="56">
        <f>IFERROR(AH241/AH244,"-")</f>
        <v>0.71568627450980393</v>
      </c>
      <c r="AJ241" s="88">
        <f>IFERROR(AH241/$AU$64,"-")</f>
        <v>6.3132405085185505E-3</v>
      </c>
    </row>
    <row r="242" spans="2:36" ht="13.5" customHeight="1">
      <c r="B242" s="280"/>
      <c r="C242" s="305"/>
      <c r="D242" s="129" t="s">
        <v>102</v>
      </c>
      <c r="E242" s="286"/>
      <c r="F242" s="207">
        <v>0</v>
      </c>
      <c r="G242" s="58">
        <f>IFERROR(F242/F244,"-")</f>
        <v>0</v>
      </c>
      <c r="H242" s="116">
        <f t="shared" ref="H242:H244" si="63">IFERROR(F242/$AN$64,"-")</f>
        <v>0</v>
      </c>
      <c r="I242" s="286"/>
      <c r="J242" s="207">
        <v>0</v>
      </c>
      <c r="K242" s="58">
        <f>IFERROR(J242/J244,"-")</f>
        <v>0</v>
      </c>
      <c r="L242" s="82">
        <f>IFERROR(J242/$AO$64,"-")</f>
        <v>0</v>
      </c>
      <c r="M242" s="286"/>
      <c r="N242" s="207">
        <v>20</v>
      </c>
      <c r="O242" s="58">
        <f>IFERROR(N242/N244,"-")</f>
        <v>0.60606060606060608</v>
      </c>
      <c r="P242" s="82">
        <f>IFERROR(N242/$AP$64,"-")</f>
        <v>4.7370914258645196E-3</v>
      </c>
      <c r="Q242" s="286"/>
      <c r="R242" s="207">
        <v>22</v>
      </c>
      <c r="S242" s="58">
        <f>IFERROR(R242/R244,"-")</f>
        <v>0.61111111111111116</v>
      </c>
      <c r="T242" s="82">
        <f>IFERROR(R242/$AQ$64,"-")</f>
        <v>6.2182023742227248E-3</v>
      </c>
      <c r="U242" s="286"/>
      <c r="V242" s="207">
        <v>14</v>
      </c>
      <c r="W242" s="58">
        <f>IFERROR(V242/V244,"-")</f>
        <v>0.60869565217391308</v>
      </c>
      <c r="X242" s="82">
        <f>IFERROR(V242/$AR$64,"-")</f>
        <v>6.3839489284085726E-3</v>
      </c>
      <c r="Y242" s="286"/>
      <c r="Z242" s="207">
        <v>6</v>
      </c>
      <c r="AA242" s="58">
        <f>IFERROR(Z242/Z244,"-")</f>
        <v>0.8571428571428571</v>
      </c>
      <c r="AB242" s="82">
        <f>IFERROR(Z242/$AS$64,"-")</f>
        <v>5.5045871559633031E-3</v>
      </c>
      <c r="AC242" s="286"/>
      <c r="AD242" s="207">
        <v>0</v>
      </c>
      <c r="AE242" s="58" t="str">
        <f>IFERROR(AD242/AD244,"-")</f>
        <v>-</v>
      </c>
      <c r="AF242" s="82">
        <f>IFERROR(AD242/$AT$64,"-")</f>
        <v>0</v>
      </c>
      <c r="AG242" s="286"/>
      <c r="AH242" s="93">
        <f t="shared" si="51"/>
        <v>62</v>
      </c>
      <c r="AI242" s="58">
        <f>IFERROR(AH242/AH244,"-")</f>
        <v>0.60784313725490191</v>
      </c>
      <c r="AJ242" s="82">
        <f>IFERROR(AH242/$AU$64,"-")</f>
        <v>5.3619302949061663E-3</v>
      </c>
    </row>
    <row r="243" spans="2:36" ht="13.5" customHeight="1">
      <c r="B243" s="280"/>
      <c r="C243" s="305"/>
      <c r="D243" s="132" t="s">
        <v>103</v>
      </c>
      <c r="E243" s="287"/>
      <c r="F243" s="211">
        <v>1</v>
      </c>
      <c r="G243" s="66">
        <f>IFERROR(F243/F244,"-")</f>
        <v>1</v>
      </c>
      <c r="H243" s="118">
        <f t="shared" si="63"/>
        <v>2.5000000000000001E-2</v>
      </c>
      <c r="I243" s="287"/>
      <c r="J243" s="211">
        <v>2</v>
      </c>
      <c r="K243" s="66">
        <f>IFERROR(J243/J244,"-")</f>
        <v>1</v>
      </c>
      <c r="L243" s="89">
        <f>IFERROR(J243/$AO$64,"-")</f>
        <v>6.0606060606060608E-2</v>
      </c>
      <c r="M243" s="287"/>
      <c r="N243" s="211">
        <v>32</v>
      </c>
      <c r="O243" s="66">
        <f>IFERROR(N243/N244,"-")</f>
        <v>0.96969696969696972</v>
      </c>
      <c r="P243" s="89">
        <f>IFERROR(N243/$AP$64,"-")</f>
        <v>7.5793462813832308E-3</v>
      </c>
      <c r="Q243" s="287"/>
      <c r="R243" s="211">
        <v>35</v>
      </c>
      <c r="S243" s="66">
        <f>IFERROR(R243/R244,"-")</f>
        <v>0.97222222222222221</v>
      </c>
      <c r="T243" s="89">
        <f>IFERROR(R243/$AQ$64,"-")</f>
        <v>9.8925946862634256E-3</v>
      </c>
      <c r="U243" s="287"/>
      <c r="V243" s="211">
        <v>21</v>
      </c>
      <c r="W243" s="66">
        <f>IFERROR(V243/V244,"-")</f>
        <v>0.91304347826086951</v>
      </c>
      <c r="X243" s="89">
        <f>IFERROR(V243/$AR$64,"-")</f>
        <v>9.575923392612859E-3</v>
      </c>
      <c r="Y243" s="287"/>
      <c r="Z243" s="211">
        <v>7</v>
      </c>
      <c r="AA243" s="66">
        <f>IFERROR(Z243/Z244,"-")</f>
        <v>1</v>
      </c>
      <c r="AB243" s="89">
        <f>IFERROR(Z243/$AS$64,"-")</f>
        <v>6.4220183486238536E-3</v>
      </c>
      <c r="AC243" s="287"/>
      <c r="AD243" s="211">
        <v>0</v>
      </c>
      <c r="AE243" s="66" t="str">
        <f>IFERROR(AD243/AD244,"-")</f>
        <v>-</v>
      </c>
      <c r="AF243" s="89">
        <f>IFERROR(AD243/$AT$64,"-")</f>
        <v>0</v>
      </c>
      <c r="AG243" s="287"/>
      <c r="AH243" s="95">
        <f t="shared" si="51"/>
        <v>98</v>
      </c>
      <c r="AI243" s="66">
        <f>IFERROR(AH243/AH244,"-")</f>
        <v>0.96078431372549022</v>
      </c>
      <c r="AJ243" s="89">
        <f>IFERROR(AH243/$AU$64,"-")</f>
        <v>8.4753091758194236E-3</v>
      </c>
    </row>
    <row r="244" spans="2:36" ht="13.5" customHeight="1">
      <c r="B244" s="281"/>
      <c r="C244" s="306"/>
      <c r="D244" s="190" t="s">
        <v>139</v>
      </c>
      <c r="E244" s="63" t="s">
        <v>93</v>
      </c>
      <c r="F244" s="217">
        <v>1</v>
      </c>
      <c r="G244" s="67" t="s">
        <v>143</v>
      </c>
      <c r="H244" s="88">
        <f t="shared" si="63"/>
        <v>2.5000000000000001E-2</v>
      </c>
      <c r="I244" s="63" t="s">
        <v>93</v>
      </c>
      <c r="J244" s="217">
        <v>2</v>
      </c>
      <c r="K244" s="67" t="s">
        <v>143</v>
      </c>
      <c r="L244" s="85">
        <f>IFERROR(J244/$AO$64,"-")</f>
        <v>6.0606060606060608E-2</v>
      </c>
      <c r="M244" s="63" t="s">
        <v>93</v>
      </c>
      <c r="N244" s="217">
        <v>33</v>
      </c>
      <c r="O244" s="67" t="s">
        <v>143</v>
      </c>
      <c r="P244" s="85">
        <f>IFERROR(N244/$AP$64,"-")</f>
        <v>7.8162008526764561E-3</v>
      </c>
      <c r="Q244" s="63" t="s">
        <v>93</v>
      </c>
      <c r="R244" s="217">
        <v>36</v>
      </c>
      <c r="S244" s="67" t="s">
        <v>143</v>
      </c>
      <c r="T244" s="85">
        <f>IFERROR(R244/$AQ$64,"-")</f>
        <v>1.0175240248728096E-2</v>
      </c>
      <c r="U244" s="63" t="s">
        <v>93</v>
      </c>
      <c r="V244" s="217">
        <v>23</v>
      </c>
      <c r="W244" s="67" t="s">
        <v>143</v>
      </c>
      <c r="X244" s="85">
        <f>IFERROR(V244/$AR$64,"-")</f>
        <v>1.0487916096671226E-2</v>
      </c>
      <c r="Y244" s="63" t="s">
        <v>93</v>
      </c>
      <c r="Z244" s="217">
        <v>7</v>
      </c>
      <c r="AA244" s="67" t="s">
        <v>143</v>
      </c>
      <c r="AB244" s="85">
        <f>IFERROR(Z244/$AS$64,"-")</f>
        <v>6.4220183486238536E-3</v>
      </c>
      <c r="AC244" s="63" t="s">
        <v>93</v>
      </c>
      <c r="AD244" s="217">
        <v>0</v>
      </c>
      <c r="AE244" s="67" t="s">
        <v>143</v>
      </c>
      <c r="AF244" s="85">
        <f>IFERROR(AD244/$AT$64,"-")</f>
        <v>0</v>
      </c>
      <c r="AG244" s="63" t="s">
        <v>93</v>
      </c>
      <c r="AH244" s="197">
        <f t="shared" si="51"/>
        <v>102</v>
      </c>
      <c r="AI244" s="67" t="s">
        <v>143</v>
      </c>
      <c r="AJ244" s="85">
        <f>IFERROR(AH244/$AU$64,"-")</f>
        <v>8.8212401625875642E-3</v>
      </c>
    </row>
    <row r="245" spans="2:36" ht="13.5" customHeight="1">
      <c r="B245" s="279">
        <v>61</v>
      </c>
      <c r="C245" s="304" t="s">
        <v>15</v>
      </c>
      <c r="D245" s="128" t="s">
        <v>101</v>
      </c>
      <c r="E245" s="285">
        <f>AN65</f>
        <v>2</v>
      </c>
      <c r="F245" s="206">
        <v>0</v>
      </c>
      <c r="G245" s="56" t="str">
        <f>IFERROR(F245/F248,"-")</f>
        <v>-</v>
      </c>
      <c r="H245" s="178">
        <f>IFERROR(F245/$AN$65,"-")</f>
        <v>0</v>
      </c>
      <c r="I245" s="285">
        <f>AO65</f>
        <v>4</v>
      </c>
      <c r="J245" s="206">
        <v>1</v>
      </c>
      <c r="K245" s="56">
        <f>IFERROR(J245/J248,"-")</f>
        <v>1</v>
      </c>
      <c r="L245" s="88">
        <f>IFERROR(J245/$AO$65,"-")</f>
        <v>0.25</v>
      </c>
      <c r="M245" s="285">
        <f>AP65</f>
        <v>3710</v>
      </c>
      <c r="N245" s="206">
        <v>23</v>
      </c>
      <c r="O245" s="56">
        <f>IFERROR(N245/N248,"-")</f>
        <v>0.8214285714285714</v>
      </c>
      <c r="P245" s="88">
        <f>IFERROR(N245/$AP$65,"-")</f>
        <v>6.1994609164420485E-3</v>
      </c>
      <c r="Q245" s="285">
        <f>AQ65</f>
        <v>3222</v>
      </c>
      <c r="R245" s="206">
        <v>27</v>
      </c>
      <c r="S245" s="56">
        <f>IFERROR(R245/R248,"-")</f>
        <v>0.81818181818181823</v>
      </c>
      <c r="T245" s="88">
        <f>IFERROR(R245/$AQ$65,"-")</f>
        <v>8.3798882681564244E-3</v>
      </c>
      <c r="U245" s="285">
        <f>AR65</f>
        <v>1937</v>
      </c>
      <c r="V245" s="206">
        <v>13</v>
      </c>
      <c r="W245" s="56">
        <f>IFERROR(V245/V248,"-")</f>
        <v>0.61904761904761907</v>
      </c>
      <c r="X245" s="88">
        <f>IFERROR(V245/$AR$65,"-")</f>
        <v>6.7114093959731542E-3</v>
      </c>
      <c r="Y245" s="285">
        <f>AS65</f>
        <v>834</v>
      </c>
      <c r="Z245" s="206">
        <v>1</v>
      </c>
      <c r="AA245" s="56">
        <f>IFERROR(Z245/Z248,"-")</f>
        <v>0.16666666666666666</v>
      </c>
      <c r="AB245" s="88">
        <f>IFERROR(Z245/$AS$65,"-")</f>
        <v>1.199040767386091E-3</v>
      </c>
      <c r="AC245" s="285">
        <f>AT65</f>
        <v>351</v>
      </c>
      <c r="AD245" s="206">
        <v>1</v>
      </c>
      <c r="AE245" s="56">
        <f>IFERROR(AD245/AD248,"-")</f>
        <v>0.33333333333333331</v>
      </c>
      <c r="AF245" s="88">
        <f>IFERROR(AD245/$AT$65,"-")</f>
        <v>2.8490028490028491E-3</v>
      </c>
      <c r="AG245" s="285">
        <f>AU65</f>
        <v>10060</v>
      </c>
      <c r="AH245" s="92">
        <f t="shared" si="51"/>
        <v>66</v>
      </c>
      <c r="AI245" s="56">
        <f>IFERROR(AH245/AH248,"-")</f>
        <v>0.71739130434782605</v>
      </c>
      <c r="AJ245" s="88">
        <f>IFERROR(AH245/$AU$65,"-")</f>
        <v>6.5606361829025845E-3</v>
      </c>
    </row>
    <row r="246" spans="2:36" ht="13.5" customHeight="1">
      <c r="B246" s="280"/>
      <c r="C246" s="305"/>
      <c r="D246" s="129" t="s">
        <v>102</v>
      </c>
      <c r="E246" s="286"/>
      <c r="F246" s="207">
        <v>0</v>
      </c>
      <c r="G246" s="58" t="str">
        <f>IFERROR(F246/F248,"-")</f>
        <v>-</v>
      </c>
      <c r="H246" s="116">
        <f t="shared" ref="H246:H248" si="64">IFERROR(F246/$AN$65,"-")</f>
        <v>0</v>
      </c>
      <c r="I246" s="286"/>
      <c r="J246" s="207">
        <v>1</v>
      </c>
      <c r="K246" s="58">
        <f>IFERROR(J246/J248,"-")</f>
        <v>1</v>
      </c>
      <c r="L246" s="82">
        <f>IFERROR(J246/$AO$65,"-")</f>
        <v>0.25</v>
      </c>
      <c r="M246" s="286"/>
      <c r="N246" s="207">
        <v>22</v>
      </c>
      <c r="O246" s="58">
        <f>IFERROR(N246/N248,"-")</f>
        <v>0.7857142857142857</v>
      </c>
      <c r="P246" s="82">
        <f>IFERROR(N246/$AP$65,"-")</f>
        <v>5.9299191374663071E-3</v>
      </c>
      <c r="Q246" s="286"/>
      <c r="R246" s="207">
        <v>19</v>
      </c>
      <c r="S246" s="58">
        <f>IFERROR(R246/R248,"-")</f>
        <v>0.5757575757575758</v>
      </c>
      <c r="T246" s="82">
        <f>IFERROR(R246/$AQ$65,"-")</f>
        <v>5.8969584109248912E-3</v>
      </c>
      <c r="U246" s="286"/>
      <c r="V246" s="207">
        <v>12</v>
      </c>
      <c r="W246" s="58">
        <f>IFERROR(V246/V248,"-")</f>
        <v>0.5714285714285714</v>
      </c>
      <c r="X246" s="82">
        <f>IFERROR(V246/$AR$65,"-")</f>
        <v>6.1951471347444498E-3</v>
      </c>
      <c r="Y246" s="286"/>
      <c r="Z246" s="207">
        <v>2</v>
      </c>
      <c r="AA246" s="58">
        <f>IFERROR(Z246/Z248,"-")</f>
        <v>0.33333333333333331</v>
      </c>
      <c r="AB246" s="82">
        <f>IFERROR(Z246/$AS$65,"-")</f>
        <v>2.3980815347721821E-3</v>
      </c>
      <c r="AC246" s="286"/>
      <c r="AD246" s="207">
        <v>2</v>
      </c>
      <c r="AE246" s="58">
        <f>IFERROR(AD246/AD248,"-")</f>
        <v>0.66666666666666663</v>
      </c>
      <c r="AF246" s="82">
        <f>IFERROR(AD246/$AT$65,"-")</f>
        <v>5.6980056980056983E-3</v>
      </c>
      <c r="AG246" s="286"/>
      <c r="AH246" s="93">
        <f t="shared" si="51"/>
        <v>58</v>
      </c>
      <c r="AI246" s="58">
        <f>IFERROR(AH246/AH248,"-")</f>
        <v>0.63043478260869568</v>
      </c>
      <c r="AJ246" s="82">
        <f>IFERROR(AH246/$AU$65,"-")</f>
        <v>5.7654075546719682E-3</v>
      </c>
    </row>
    <row r="247" spans="2:36" ht="13.5" customHeight="1">
      <c r="B247" s="280"/>
      <c r="C247" s="305"/>
      <c r="D247" s="132" t="s">
        <v>103</v>
      </c>
      <c r="E247" s="287"/>
      <c r="F247" s="211">
        <v>0</v>
      </c>
      <c r="G247" s="66" t="str">
        <f>IFERROR(F247/F248,"-")</f>
        <v>-</v>
      </c>
      <c r="H247" s="175">
        <f t="shared" si="64"/>
        <v>0</v>
      </c>
      <c r="I247" s="287"/>
      <c r="J247" s="211">
        <v>1</v>
      </c>
      <c r="K247" s="66">
        <f>IFERROR(J247/J248,"-")</f>
        <v>1</v>
      </c>
      <c r="L247" s="89">
        <f>IFERROR(J247/$AO$65,"-")</f>
        <v>0.25</v>
      </c>
      <c r="M247" s="287"/>
      <c r="N247" s="211">
        <v>27</v>
      </c>
      <c r="O247" s="66">
        <f>IFERROR(N247/N248,"-")</f>
        <v>0.9642857142857143</v>
      </c>
      <c r="P247" s="89">
        <f>IFERROR(N247/$AP$65,"-")</f>
        <v>7.2776280323450133E-3</v>
      </c>
      <c r="Q247" s="287"/>
      <c r="R247" s="211">
        <v>31</v>
      </c>
      <c r="S247" s="66">
        <f>IFERROR(R247/R248,"-")</f>
        <v>0.93939393939393945</v>
      </c>
      <c r="T247" s="89">
        <f>IFERROR(R247/$AQ$65,"-")</f>
        <v>9.6213531967721914E-3</v>
      </c>
      <c r="U247" s="287"/>
      <c r="V247" s="211">
        <v>21</v>
      </c>
      <c r="W247" s="66">
        <f>IFERROR(V247/V248,"-")</f>
        <v>1</v>
      </c>
      <c r="X247" s="89">
        <f>IFERROR(V247/$AR$65,"-")</f>
        <v>1.0841507485802787E-2</v>
      </c>
      <c r="Y247" s="287"/>
      <c r="Z247" s="211">
        <v>6</v>
      </c>
      <c r="AA247" s="66">
        <f>IFERROR(Z247/Z248,"-")</f>
        <v>1</v>
      </c>
      <c r="AB247" s="89">
        <f>IFERROR(Z247/$AS$65,"-")</f>
        <v>7.1942446043165471E-3</v>
      </c>
      <c r="AC247" s="287"/>
      <c r="AD247" s="211">
        <v>3</v>
      </c>
      <c r="AE247" s="66">
        <f>IFERROR(AD247/AD248,"-")</f>
        <v>1</v>
      </c>
      <c r="AF247" s="89">
        <f>IFERROR(AD247/$AT$65,"-")</f>
        <v>8.5470085470085479E-3</v>
      </c>
      <c r="AG247" s="287"/>
      <c r="AH247" s="95">
        <f t="shared" si="51"/>
        <v>89</v>
      </c>
      <c r="AI247" s="66">
        <f>IFERROR(AH247/AH248,"-")</f>
        <v>0.96739130434782605</v>
      </c>
      <c r="AJ247" s="89">
        <f>IFERROR(AH247/$AU$65,"-")</f>
        <v>8.8469184890656062E-3</v>
      </c>
    </row>
    <row r="248" spans="2:36" ht="13.5" customHeight="1">
      <c r="B248" s="281"/>
      <c r="C248" s="306"/>
      <c r="D248" s="190" t="s">
        <v>139</v>
      </c>
      <c r="E248" s="63" t="s">
        <v>93</v>
      </c>
      <c r="F248" s="217">
        <v>0</v>
      </c>
      <c r="G248" s="67" t="s">
        <v>143</v>
      </c>
      <c r="H248" s="88">
        <f t="shared" si="64"/>
        <v>0</v>
      </c>
      <c r="I248" s="63" t="s">
        <v>93</v>
      </c>
      <c r="J248" s="217">
        <v>1</v>
      </c>
      <c r="K248" s="67" t="s">
        <v>143</v>
      </c>
      <c r="L248" s="85">
        <f>IFERROR(J248/$AO$65,"-")</f>
        <v>0.25</v>
      </c>
      <c r="M248" s="63" t="s">
        <v>93</v>
      </c>
      <c r="N248" s="217">
        <v>28</v>
      </c>
      <c r="O248" s="67" t="s">
        <v>143</v>
      </c>
      <c r="P248" s="85">
        <f>IFERROR(N248/$AP$65,"-")</f>
        <v>7.5471698113207548E-3</v>
      </c>
      <c r="Q248" s="63" t="s">
        <v>93</v>
      </c>
      <c r="R248" s="217">
        <v>33</v>
      </c>
      <c r="S248" s="67" t="s">
        <v>143</v>
      </c>
      <c r="T248" s="85">
        <f>IFERROR(R248/$AQ$65,"-")</f>
        <v>1.0242085661080074E-2</v>
      </c>
      <c r="U248" s="63" t="s">
        <v>93</v>
      </c>
      <c r="V248" s="217">
        <v>21</v>
      </c>
      <c r="W248" s="67" t="s">
        <v>143</v>
      </c>
      <c r="X248" s="85">
        <f>IFERROR(V248/$AR$65,"-")</f>
        <v>1.0841507485802787E-2</v>
      </c>
      <c r="Y248" s="63" t="s">
        <v>93</v>
      </c>
      <c r="Z248" s="217">
        <v>6</v>
      </c>
      <c r="AA248" s="67" t="s">
        <v>143</v>
      </c>
      <c r="AB248" s="85">
        <f>IFERROR(Z248/$AS$65,"-")</f>
        <v>7.1942446043165471E-3</v>
      </c>
      <c r="AC248" s="63" t="s">
        <v>93</v>
      </c>
      <c r="AD248" s="217">
        <v>3</v>
      </c>
      <c r="AE248" s="67" t="s">
        <v>143</v>
      </c>
      <c r="AF248" s="85">
        <f>IFERROR(AD248/$AT$65,"-")</f>
        <v>8.5470085470085479E-3</v>
      </c>
      <c r="AG248" s="63" t="s">
        <v>93</v>
      </c>
      <c r="AH248" s="197">
        <f t="shared" si="51"/>
        <v>92</v>
      </c>
      <c r="AI248" s="67" t="s">
        <v>143</v>
      </c>
      <c r="AJ248" s="85">
        <f>IFERROR(AH248/$AU$65,"-")</f>
        <v>9.145129224652087E-3</v>
      </c>
    </row>
    <row r="249" spans="2:36" ht="13.5" customHeight="1">
      <c r="B249" s="279">
        <v>62</v>
      </c>
      <c r="C249" s="304" t="s">
        <v>16</v>
      </c>
      <c r="D249" s="128" t="s">
        <v>101</v>
      </c>
      <c r="E249" s="285">
        <f>AN66</f>
        <v>8</v>
      </c>
      <c r="F249" s="206">
        <v>0</v>
      </c>
      <c r="G249" s="56" t="str">
        <f>IFERROR(F249/F252,"-")</f>
        <v>-</v>
      </c>
      <c r="H249" s="178">
        <f>IFERROR(F249/$AN$66,"-")</f>
        <v>0</v>
      </c>
      <c r="I249" s="285">
        <f>AO66</f>
        <v>36</v>
      </c>
      <c r="J249" s="206">
        <v>7</v>
      </c>
      <c r="K249" s="56">
        <f>IFERROR(J249/J252,"-")</f>
        <v>0.77777777777777779</v>
      </c>
      <c r="L249" s="88">
        <f>IFERROR(J249/$AO$66,"-")</f>
        <v>0.19444444444444445</v>
      </c>
      <c r="M249" s="285">
        <f>AP66</f>
        <v>5397</v>
      </c>
      <c r="N249" s="206">
        <v>35</v>
      </c>
      <c r="O249" s="56">
        <f>IFERROR(N249/N252,"-")</f>
        <v>0.76086956521739135</v>
      </c>
      <c r="P249" s="88">
        <f>IFERROR(N249/$AP$66,"-")</f>
        <v>6.4850843060959796E-3</v>
      </c>
      <c r="Q249" s="285">
        <f>AQ66</f>
        <v>4724</v>
      </c>
      <c r="R249" s="206">
        <v>30</v>
      </c>
      <c r="S249" s="56">
        <f>IFERROR(R249/R252,"-")</f>
        <v>0.7142857142857143</v>
      </c>
      <c r="T249" s="88">
        <f>IFERROR(R249/$AQ$66,"-")</f>
        <v>6.3505503810330228E-3</v>
      </c>
      <c r="U249" s="285">
        <f>AR66</f>
        <v>2927</v>
      </c>
      <c r="V249" s="206">
        <v>11</v>
      </c>
      <c r="W249" s="56">
        <f>IFERROR(V249/V252,"-")</f>
        <v>0.52380952380952384</v>
      </c>
      <c r="X249" s="88">
        <f>IFERROR(V249/$AR$66,"-")</f>
        <v>3.7581141100102495E-3</v>
      </c>
      <c r="Y249" s="285">
        <f>AS66</f>
        <v>1314</v>
      </c>
      <c r="Z249" s="206">
        <v>2</v>
      </c>
      <c r="AA249" s="56">
        <f>IFERROR(Z249/Z252,"-")</f>
        <v>1</v>
      </c>
      <c r="AB249" s="88">
        <f>IFERROR(Z249/$AS$66,"-")</f>
        <v>1.5220700152207001E-3</v>
      </c>
      <c r="AC249" s="285">
        <f>AT66</f>
        <v>507</v>
      </c>
      <c r="AD249" s="206">
        <v>0</v>
      </c>
      <c r="AE249" s="56">
        <f>IFERROR(AD249/AD252,"-")</f>
        <v>0</v>
      </c>
      <c r="AF249" s="88">
        <f>IFERROR(AD249/$AT$66,"-")</f>
        <v>0</v>
      </c>
      <c r="AG249" s="285">
        <f>AU66</f>
        <v>14913</v>
      </c>
      <c r="AH249" s="92">
        <f t="shared" si="51"/>
        <v>85</v>
      </c>
      <c r="AI249" s="56">
        <f>IFERROR(AH249/AH252,"-")</f>
        <v>0.7024793388429752</v>
      </c>
      <c r="AJ249" s="88">
        <f>IFERROR(AH249/$AU$66,"-")</f>
        <v>5.6997250720847584E-3</v>
      </c>
    </row>
    <row r="250" spans="2:36" ht="13.5" customHeight="1">
      <c r="B250" s="280"/>
      <c r="C250" s="305"/>
      <c r="D250" s="129" t="s">
        <v>102</v>
      </c>
      <c r="E250" s="286"/>
      <c r="F250" s="207">
        <v>0</v>
      </c>
      <c r="G250" s="58" t="str">
        <f>IFERROR(F250/F252,"-")</f>
        <v>-</v>
      </c>
      <c r="H250" s="116">
        <f t="shared" ref="H250:H252" si="65">IFERROR(F250/$AN$66,"-")</f>
        <v>0</v>
      </c>
      <c r="I250" s="286"/>
      <c r="J250" s="207">
        <v>4</v>
      </c>
      <c r="K250" s="58">
        <f>IFERROR(J250/J252,"-")</f>
        <v>0.44444444444444442</v>
      </c>
      <c r="L250" s="82">
        <f>IFERROR(J250/$AO$66,"-")</f>
        <v>0.1111111111111111</v>
      </c>
      <c r="M250" s="286"/>
      <c r="N250" s="207">
        <v>34</v>
      </c>
      <c r="O250" s="58">
        <f>IFERROR(N250/N252,"-")</f>
        <v>0.73913043478260865</v>
      </c>
      <c r="P250" s="82">
        <f>IFERROR(N250/$AP$66,"-")</f>
        <v>6.2997961830646657E-3</v>
      </c>
      <c r="Q250" s="286"/>
      <c r="R250" s="207">
        <v>27</v>
      </c>
      <c r="S250" s="58">
        <f>IFERROR(R250/R252,"-")</f>
        <v>0.6428571428571429</v>
      </c>
      <c r="T250" s="82">
        <f>IFERROR(R250/$AQ$66,"-")</f>
        <v>5.7154953429297203E-3</v>
      </c>
      <c r="U250" s="286"/>
      <c r="V250" s="207">
        <v>11</v>
      </c>
      <c r="W250" s="58">
        <f>IFERROR(V250/V252,"-")</f>
        <v>0.52380952380952384</v>
      </c>
      <c r="X250" s="82">
        <f>IFERROR(V250/$AR$66,"-")</f>
        <v>3.7581141100102495E-3</v>
      </c>
      <c r="Y250" s="286"/>
      <c r="Z250" s="207">
        <v>0</v>
      </c>
      <c r="AA250" s="58">
        <f>IFERROR(Z250/Z252,"-")</f>
        <v>0</v>
      </c>
      <c r="AB250" s="82">
        <f>IFERROR(Z250/$AS$66,"-")</f>
        <v>0</v>
      </c>
      <c r="AC250" s="286"/>
      <c r="AD250" s="207">
        <v>0</v>
      </c>
      <c r="AE250" s="58">
        <f>IFERROR(AD250/AD252,"-")</f>
        <v>0</v>
      </c>
      <c r="AF250" s="82">
        <f>IFERROR(AD250/$AT$66,"-")</f>
        <v>0</v>
      </c>
      <c r="AG250" s="286"/>
      <c r="AH250" s="93">
        <f t="shared" si="51"/>
        <v>76</v>
      </c>
      <c r="AI250" s="58">
        <f>IFERROR(AH250/AH252,"-")</f>
        <v>0.62809917355371903</v>
      </c>
      <c r="AJ250" s="82">
        <f>IFERROR(AH250/$AU$66,"-")</f>
        <v>5.0962247703346076E-3</v>
      </c>
    </row>
    <row r="251" spans="2:36" ht="13.5" customHeight="1">
      <c r="B251" s="280"/>
      <c r="C251" s="305"/>
      <c r="D251" s="132" t="s">
        <v>103</v>
      </c>
      <c r="E251" s="287"/>
      <c r="F251" s="211">
        <v>0</v>
      </c>
      <c r="G251" s="66" t="str">
        <f>IFERROR(F251/F252,"-")</f>
        <v>-</v>
      </c>
      <c r="H251" s="175">
        <f t="shared" si="65"/>
        <v>0</v>
      </c>
      <c r="I251" s="287"/>
      <c r="J251" s="211">
        <v>9</v>
      </c>
      <c r="K251" s="66">
        <f>IFERROR(J251/J252,"-")</f>
        <v>1</v>
      </c>
      <c r="L251" s="89">
        <f>IFERROR(J251/$AO$66,"-")</f>
        <v>0.25</v>
      </c>
      <c r="M251" s="287"/>
      <c r="N251" s="211">
        <v>46</v>
      </c>
      <c r="O251" s="66">
        <f>IFERROR(N251/N252,"-")</f>
        <v>1</v>
      </c>
      <c r="P251" s="89">
        <f>IFERROR(N251/$AP$66,"-")</f>
        <v>8.5232536594404291E-3</v>
      </c>
      <c r="Q251" s="287"/>
      <c r="R251" s="211">
        <v>41</v>
      </c>
      <c r="S251" s="66">
        <f>IFERROR(R251/R252,"-")</f>
        <v>0.97619047619047616</v>
      </c>
      <c r="T251" s="89">
        <f>IFERROR(R251/$AQ$66,"-")</f>
        <v>8.6790855207451306E-3</v>
      </c>
      <c r="U251" s="287"/>
      <c r="V251" s="211">
        <v>21</v>
      </c>
      <c r="W251" s="66">
        <f>IFERROR(V251/V252,"-")</f>
        <v>1</v>
      </c>
      <c r="X251" s="89">
        <f>IFERROR(V251/$AR$66,"-")</f>
        <v>7.1745814827468401E-3</v>
      </c>
      <c r="Y251" s="287"/>
      <c r="Z251" s="211">
        <v>2</v>
      </c>
      <c r="AA251" s="66">
        <f>IFERROR(Z251/Z252,"-")</f>
        <v>1</v>
      </c>
      <c r="AB251" s="89">
        <f>IFERROR(Z251/$AS$66,"-")</f>
        <v>1.5220700152207001E-3</v>
      </c>
      <c r="AC251" s="287"/>
      <c r="AD251" s="211">
        <v>1</v>
      </c>
      <c r="AE251" s="66">
        <f>IFERROR(AD251/AD252,"-")</f>
        <v>1</v>
      </c>
      <c r="AF251" s="89">
        <f>IFERROR(AD251/$AT$66,"-")</f>
        <v>1.9723865877712033E-3</v>
      </c>
      <c r="AG251" s="287"/>
      <c r="AH251" s="95">
        <f t="shared" si="51"/>
        <v>120</v>
      </c>
      <c r="AI251" s="66">
        <f>IFERROR(AH251/AH252,"-")</f>
        <v>0.99173553719008267</v>
      </c>
      <c r="AJ251" s="89">
        <f>IFERROR(AH251/$AU$66,"-")</f>
        <v>8.0466706900020109E-3</v>
      </c>
    </row>
    <row r="252" spans="2:36" ht="13.5" customHeight="1">
      <c r="B252" s="281"/>
      <c r="C252" s="306"/>
      <c r="D252" s="190" t="s">
        <v>139</v>
      </c>
      <c r="E252" s="63" t="s">
        <v>93</v>
      </c>
      <c r="F252" s="217">
        <v>0</v>
      </c>
      <c r="G252" s="67" t="s">
        <v>143</v>
      </c>
      <c r="H252" s="88">
        <f t="shared" si="65"/>
        <v>0</v>
      </c>
      <c r="I252" s="63" t="s">
        <v>93</v>
      </c>
      <c r="J252" s="217">
        <v>9</v>
      </c>
      <c r="K252" s="67" t="s">
        <v>143</v>
      </c>
      <c r="L252" s="85">
        <f>IFERROR(J252/$AO$66,"-")</f>
        <v>0.25</v>
      </c>
      <c r="M252" s="63" t="s">
        <v>93</v>
      </c>
      <c r="N252" s="217">
        <v>46</v>
      </c>
      <c r="O252" s="67" t="s">
        <v>143</v>
      </c>
      <c r="P252" s="85">
        <f>IFERROR(N252/$AP$66,"-")</f>
        <v>8.5232536594404291E-3</v>
      </c>
      <c r="Q252" s="63" t="s">
        <v>93</v>
      </c>
      <c r="R252" s="217">
        <v>42</v>
      </c>
      <c r="S252" s="67" t="s">
        <v>143</v>
      </c>
      <c r="T252" s="85">
        <f>IFERROR(R252/$AQ$66,"-")</f>
        <v>8.8907705334462326E-3</v>
      </c>
      <c r="U252" s="63" t="s">
        <v>93</v>
      </c>
      <c r="V252" s="217">
        <v>21</v>
      </c>
      <c r="W252" s="67" t="s">
        <v>143</v>
      </c>
      <c r="X252" s="85">
        <f>IFERROR(V252/$AR$66,"-")</f>
        <v>7.1745814827468401E-3</v>
      </c>
      <c r="Y252" s="63" t="s">
        <v>93</v>
      </c>
      <c r="Z252" s="217">
        <v>2</v>
      </c>
      <c r="AA252" s="67" t="s">
        <v>143</v>
      </c>
      <c r="AB252" s="85">
        <f>IFERROR(Z252/$AS$66,"-")</f>
        <v>1.5220700152207001E-3</v>
      </c>
      <c r="AC252" s="63" t="s">
        <v>93</v>
      </c>
      <c r="AD252" s="217">
        <v>1</v>
      </c>
      <c r="AE252" s="67" t="s">
        <v>143</v>
      </c>
      <c r="AF252" s="85">
        <f>IFERROR(AD252/$AT$66,"-")</f>
        <v>1.9723865877712033E-3</v>
      </c>
      <c r="AG252" s="63" t="s">
        <v>93</v>
      </c>
      <c r="AH252" s="197">
        <f t="shared" si="51"/>
        <v>121</v>
      </c>
      <c r="AI252" s="67" t="s">
        <v>143</v>
      </c>
      <c r="AJ252" s="85">
        <f>IFERROR(AH252/$AU$66,"-")</f>
        <v>8.1137262790853624E-3</v>
      </c>
    </row>
    <row r="253" spans="2:36" ht="13.5" customHeight="1">
      <c r="B253" s="279">
        <v>63</v>
      </c>
      <c r="C253" s="304" t="s">
        <v>25</v>
      </c>
      <c r="D253" s="128" t="s">
        <v>101</v>
      </c>
      <c r="E253" s="285">
        <f>AN67</f>
        <v>9</v>
      </c>
      <c r="F253" s="206">
        <v>0</v>
      </c>
      <c r="G253" s="56" t="str">
        <f>IFERROR(F253/F256,"-")</f>
        <v>-</v>
      </c>
      <c r="H253" s="178">
        <f>IFERROR(F253/$AN$67,"-")</f>
        <v>0</v>
      </c>
      <c r="I253" s="285">
        <f>AO67</f>
        <v>9</v>
      </c>
      <c r="J253" s="206">
        <v>0</v>
      </c>
      <c r="K253" s="56" t="str">
        <f>IFERROR(J253/J256,"-")</f>
        <v>-</v>
      </c>
      <c r="L253" s="88">
        <f>IFERROR(J253/$AO$67,"-")</f>
        <v>0</v>
      </c>
      <c r="M253" s="285">
        <f>AP67</f>
        <v>3948</v>
      </c>
      <c r="N253" s="206">
        <v>24</v>
      </c>
      <c r="O253" s="56">
        <f>IFERROR(N253/N256,"-")</f>
        <v>0.75</v>
      </c>
      <c r="P253" s="88">
        <f>IFERROR(N253/$AP$67,"-")</f>
        <v>6.0790273556231003E-3</v>
      </c>
      <c r="Q253" s="285">
        <f>AQ67</f>
        <v>3275</v>
      </c>
      <c r="R253" s="206">
        <v>21</v>
      </c>
      <c r="S253" s="56">
        <f>IFERROR(R253/R256,"-")</f>
        <v>0.67741935483870963</v>
      </c>
      <c r="T253" s="88">
        <f>IFERROR(R253/$AQ$67,"-")</f>
        <v>6.4122137404580152E-3</v>
      </c>
      <c r="U253" s="285">
        <f>AR67</f>
        <v>2089</v>
      </c>
      <c r="V253" s="206">
        <v>11</v>
      </c>
      <c r="W253" s="56">
        <f>IFERROR(V253/V256,"-")</f>
        <v>0.57894736842105265</v>
      </c>
      <c r="X253" s="88">
        <f>IFERROR(V253/$AR$67,"-")</f>
        <v>5.2656773575873624E-3</v>
      </c>
      <c r="Y253" s="285">
        <f>AS67</f>
        <v>1179</v>
      </c>
      <c r="Z253" s="206">
        <v>6</v>
      </c>
      <c r="AA253" s="56">
        <f>IFERROR(Z253/Z256,"-")</f>
        <v>0.75</v>
      </c>
      <c r="AB253" s="88">
        <f>IFERROR(Z253/$AS$67,"-")</f>
        <v>5.0890585241730284E-3</v>
      </c>
      <c r="AC253" s="285">
        <f>AT67</f>
        <v>485</v>
      </c>
      <c r="AD253" s="206">
        <v>0</v>
      </c>
      <c r="AE253" s="56" t="str">
        <f>IFERROR(AD253/AD256,"-")</f>
        <v>-</v>
      </c>
      <c r="AF253" s="88">
        <f>IFERROR(AD253/$AT$67,"-")</f>
        <v>0</v>
      </c>
      <c r="AG253" s="285">
        <f>AU67</f>
        <v>10994</v>
      </c>
      <c r="AH253" s="92">
        <f t="shared" si="51"/>
        <v>62</v>
      </c>
      <c r="AI253" s="56">
        <f>IFERROR(AH253/AH256,"-")</f>
        <v>0.68888888888888888</v>
      </c>
      <c r="AJ253" s="88">
        <f>IFERROR(AH253/$AU$67,"-")</f>
        <v>5.639439694378752E-3</v>
      </c>
    </row>
    <row r="254" spans="2:36" ht="13.5" customHeight="1">
      <c r="B254" s="280"/>
      <c r="C254" s="305"/>
      <c r="D254" s="129" t="s">
        <v>102</v>
      </c>
      <c r="E254" s="286"/>
      <c r="F254" s="207">
        <v>0</v>
      </c>
      <c r="G254" s="58" t="str">
        <f>IFERROR(F254/F256,"-")</f>
        <v>-</v>
      </c>
      <c r="H254" s="116">
        <f t="shared" ref="H254:H255" si="66">IFERROR(F254/$AN$67,"-")</f>
        <v>0</v>
      </c>
      <c r="I254" s="286"/>
      <c r="J254" s="207">
        <v>0</v>
      </c>
      <c r="K254" s="58" t="str">
        <f>IFERROR(J254/J256,"-")</f>
        <v>-</v>
      </c>
      <c r="L254" s="82">
        <f>IFERROR(J254/$AO$67,"-")</f>
        <v>0</v>
      </c>
      <c r="M254" s="286"/>
      <c r="N254" s="207">
        <v>21</v>
      </c>
      <c r="O254" s="58">
        <f>IFERROR(N254/N256,"-")</f>
        <v>0.65625</v>
      </c>
      <c r="P254" s="82">
        <f>IFERROR(N254/$AP$67,"-")</f>
        <v>5.3191489361702126E-3</v>
      </c>
      <c r="Q254" s="286"/>
      <c r="R254" s="207">
        <v>21</v>
      </c>
      <c r="S254" s="58">
        <f>IFERROR(R254/R256,"-")</f>
        <v>0.67741935483870963</v>
      </c>
      <c r="T254" s="82">
        <f>IFERROR(R254/$AQ$67,"-")</f>
        <v>6.4122137404580152E-3</v>
      </c>
      <c r="U254" s="286"/>
      <c r="V254" s="207">
        <v>9</v>
      </c>
      <c r="W254" s="58">
        <f>IFERROR(V254/V256,"-")</f>
        <v>0.47368421052631576</v>
      </c>
      <c r="X254" s="82">
        <f>IFERROR(V254/$AR$67,"-")</f>
        <v>4.3082814743896601E-3</v>
      </c>
      <c r="Y254" s="286"/>
      <c r="Z254" s="207">
        <v>6</v>
      </c>
      <c r="AA254" s="58">
        <f>IFERROR(Z254/Z256,"-")</f>
        <v>0.75</v>
      </c>
      <c r="AB254" s="82">
        <f>IFERROR(Z254/$AS$67,"-")</f>
        <v>5.0890585241730284E-3</v>
      </c>
      <c r="AC254" s="286"/>
      <c r="AD254" s="207">
        <v>0</v>
      </c>
      <c r="AE254" s="58" t="str">
        <f>IFERROR(AD254/AD256,"-")</f>
        <v>-</v>
      </c>
      <c r="AF254" s="82">
        <f>IFERROR(AD254/$AT$67,"-")</f>
        <v>0</v>
      </c>
      <c r="AG254" s="286"/>
      <c r="AH254" s="93">
        <f t="shared" si="51"/>
        <v>57</v>
      </c>
      <c r="AI254" s="58">
        <f>IFERROR(AH254/AH256,"-")</f>
        <v>0.6333333333333333</v>
      </c>
      <c r="AJ254" s="82">
        <f>IFERROR(AH254/$AU$67,"-")</f>
        <v>5.1846461706385304E-3</v>
      </c>
    </row>
    <row r="255" spans="2:36" ht="13.5" customHeight="1">
      <c r="B255" s="280"/>
      <c r="C255" s="305"/>
      <c r="D255" s="132" t="s">
        <v>103</v>
      </c>
      <c r="E255" s="287"/>
      <c r="F255" s="211">
        <v>0</v>
      </c>
      <c r="G255" s="66" t="str">
        <f>IFERROR(F255/F256,"-")</f>
        <v>-</v>
      </c>
      <c r="H255" s="175">
        <f t="shared" si="66"/>
        <v>0</v>
      </c>
      <c r="I255" s="287"/>
      <c r="J255" s="211">
        <v>0</v>
      </c>
      <c r="K255" s="66" t="str">
        <f>IFERROR(J255/J256,"-")</f>
        <v>-</v>
      </c>
      <c r="L255" s="89">
        <f>IFERROR(J255/$AO$67,"-")</f>
        <v>0</v>
      </c>
      <c r="M255" s="287"/>
      <c r="N255" s="211">
        <v>31</v>
      </c>
      <c r="O255" s="66">
        <f>IFERROR(N255/N256,"-")</f>
        <v>0.96875</v>
      </c>
      <c r="P255" s="89">
        <f>IFERROR(N255/$AP$67,"-")</f>
        <v>7.8520770010131712E-3</v>
      </c>
      <c r="Q255" s="287"/>
      <c r="R255" s="211">
        <v>31</v>
      </c>
      <c r="S255" s="66">
        <f>IFERROR(R255/R256,"-")</f>
        <v>1</v>
      </c>
      <c r="T255" s="89">
        <f>IFERROR(R255/$AQ$67,"-")</f>
        <v>9.4656488549618324E-3</v>
      </c>
      <c r="U255" s="287"/>
      <c r="V255" s="211">
        <v>14</v>
      </c>
      <c r="W255" s="66">
        <f>IFERROR(V255/V256,"-")</f>
        <v>0.73684210526315785</v>
      </c>
      <c r="X255" s="89">
        <f>IFERROR(V255/$AR$67,"-")</f>
        <v>6.7017711823839157E-3</v>
      </c>
      <c r="Y255" s="287"/>
      <c r="Z255" s="211">
        <v>8</v>
      </c>
      <c r="AA255" s="66">
        <f>IFERROR(Z255/Z256,"-")</f>
        <v>1</v>
      </c>
      <c r="AB255" s="89">
        <f>IFERROR(Z255/$AS$67,"-")</f>
        <v>6.7854113655640372E-3</v>
      </c>
      <c r="AC255" s="287"/>
      <c r="AD255" s="211">
        <v>0</v>
      </c>
      <c r="AE255" s="66" t="str">
        <f>IFERROR(AD255/AD256,"-")</f>
        <v>-</v>
      </c>
      <c r="AF255" s="89">
        <f>IFERROR(AD255/$AT$67,"-")</f>
        <v>0</v>
      </c>
      <c r="AG255" s="287"/>
      <c r="AH255" s="95">
        <f t="shared" si="51"/>
        <v>84</v>
      </c>
      <c r="AI255" s="66">
        <f>IFERROR(AH255/AH256,"-")</f>
        <v>0.93333333333333335</v>
      </c>
      <c r="AJ255" s="89">
        <f>IFERROR(AH255/$AU$67,"-")</f>
        <v>7.6405311988357281E-3</v>
      </c>
    </row>
    <row r="256" spans="2:36" ht="13.5" customHeight="1">
      <c r="B256" s="281"/>
      <c r="C256" s="306"/>
      <c r="D256" s="190" t="s">
        <v>139</v>
      </c>
      <c r="E256" s="63" t="s">
        <v>93</v>
      </c>
      <c r="F256" s="217">
        <v>0</v>
      </c>
      <c r="G256" s="67" t="s">
        <v>143</v>
      </c>
      <c r="H256" s="88">
        <f>IFERROR(F256/$AN$67,"-")</f>
        <v>0</v>
      </c>
      <c r="I256" s="63" t="s">
        <v>93</v>
      </c>
      <c r="J256" s="217">
        <v>0</v>
      </c>
      <c r="K256" s="67" t="s">
        <v>143</v>
      </c>
      <c r="L256" s="85">
        <f>IFERROR(J256/$AO$67,"-")</f>
        <v>0</v>
      </c>
      <c r="M256" s="63" t="s">
        <v>93</v>
      </c>
      <c r="N256" s="217">
        <v>32</v>
      </c>
      <c r="O256" s="67" t="s">
        <v>143</v>
      </c>
      <c r="P256" s="85">
        <f>IFERROR(N256/$AP$67,"-")</f>
        <v>8.1053698074974676E-3</v>
      </c>
      <c r="Q256" s="63" t="s">
        <v>93</v>
      </c>
      <c r="R256" s="217">
        <v>31</v>
      </c>
      <c r="S256" s="67" t="s">
        <v>143</v>
      </c>
      <c r="T256" s="85">
        <f>IFERROR(R256/$AQ$67,"-")</f>
        <v>9.4656488549618324E-3</v>
      </c>
      <c r="U256" s="63" t="s">
        <v>93</v>
      </c>
      <c r="V256" s="217">
        <v>19</v>
      </c>
      <c r="W256" s="67" t="s">
        <v>143</v>
      </c>
      <c r="X256" s="85">
        <f>IFERROR(V256/$AR$67,"-")</f>
        <v>9.0952608903781713E-3</v>
      </c>
      <c r="Y256" s="63" t="s">
        <v>93</v>
      </c>
      <c r="Z256" s="217">
        <v>8</v>
      </c>
      <c r="AA256" s="67" t="s">
        <v>143</v>
      </c>
      <c r="AB256" s="85">
        <f>IFERROR(Z256/$AS$67,"-")</f>
        <v>6.7854113655640372E-3</v>
      </c>
      <c r="AC256" s="63" t="s">
        <v>93</v>
      </c>
      <c r="AD256" s="217">
        <v>0</v>
      </c>
      <c r="AE256" s="67" t="s">
        <v>143</v>
      </c>
      <c r="AF256" s="85">
        <f>IFERROR(AD256/$AT$67,"-")</f>
        <v>0</v>
      </c>
      <c r="AG256" s="63" t="s">
        <v>93</v>
      </c>
      <c r="AH256" s="197">
        <f t="shared" si="51"/>
        <v>90</v>
      </c>
      <c r="AI256" s="67" t="s">
        <v>143</v>
      </c>
      <c r="AJ256" s="85">
        <f>IFERROR(AH256/$AU$67,"-")</f>
        <v>8.1862834273239947E-3</v>
      </c>
    </row>
    <row r="257" spans="2:36" ht="13.5" customHeight="1">
      <c r="B257" s="279">
        <v>64</v>
      </c>
      <c r="C257" s="304" t="s">
        <v>44</v>
      </c>
      <c r="D257" s="128" t="s">
        <v>101</v>
      </c>
      <c r="E257" s="285">
        <f>AN68</f>
        <v>50</v>
      </c>
      <c r="F257" s="206">
        <v>6</v>
      </c>
      <c r="G257" s="56">
        <f>IFERROR(F257/F260,"-")</f>
        <v>1</v>
      </c>
      <c r="H257" s="178">
        <f>IFERROR(F257/$AN$68,"-")</f>
        <v>0.12</v>
      </c>
      <c r="I257" s="285">
        <f>AO68</f>
        <v>91</v>
      </c>
      <c r="J257" s="206">
        <v>9</v>
      </c>
      <c r="K257" s="56">
        <f>IFERROR(J257/J260,"-")</f>
        <v>0.81818181818181823</v>
      </c>
      <c r="L257" s="88">
        <f>IFERROR(J257/$AO$68,"-")</f>
        <v>9.8901098901098897E-2</v>
      </c>
      <c r="M257" s="285">
        <f>AP68</f>
        <v>4272</v>
      </c>
      <c r="N257" s="206">
        <v>22</v>
      </c>
      <c r="O257" s="56">
        <f>IFERROR(N257/N260,"-")</f>
        <v>0.81481481481481477</v>
      </c>
      <c r="P257" s="88">
        <f>IFERROR(N257/$AP$68,"-")</f>
        <v>5.1498127340823966E-3</v>
      </c>
      <c r="Q257" s="285">
        <f>AQ68</f>
        <v>3571</v>
      </c>
      <c r="R257" s="206">
        <v>32</v>
      </c>
      <c r="S257" s="56">
        <f>IFERROR(R257/R260,"-")</f>
        <v>0.78048780487804881</v>
      </c>
      <c r="T257" s="88">
        <f>IFERROR(R257/$AQ$68,"-")</f>
        <v>8.9610753290394855E-3</v>
      </c>
      <c r="U257" s="285">
        <f>AR68</f>
        <v>1999</v>
      </c>
      <c r="V257" s="206">
        <v>13</v>
      </c>
      <c r="W257" s="56">
        <f>IFERROR(V257/V260,"-")</f>
        <v>0.76470588235294112</v>
      </c>
      <c r="X257" s="88">
        <f>IFERROR(V257/$AR$68,"-")</f>
        <v>6.5032516258129065E-3</v>
      </c>
      <c r="Y257" s="285">
        <f>AS68</f>
        <v>997</v>
      </c>
      <c r="Z257" s="206">
        <v>7</v>
      </c>
      <c r="AA257" s="56">
        <f>IFERROR(Z257/Z260,"-")</f>
        <v>0.77777777777777779</v>
      </c>
      <c r="AB257" s="88">
        <f>IFERROR(Z257/$AS$68,"-")</f>
        <v>7.0210631895687063E-3</v>
      </c>
      <c r="AC257" s="285">
        <f>AT68</f>
        <v>453</v>
      </c>
      <c r="AD257" s="206">
        <v>0</v>
      </c>
      <c r="AE257" s="56" t="str">
        <f>IFERROR(AD257/AD260,"-")</f>
        <v>-</v>
      </c>
      <c r="AF257" s="88">
        <f>IFERROR(AD257/$AT$68,"-")</f>
        <v>0</v>
      </c>
      <c r="AG257" s="285">
        <f>AU68</f>
        <v>11433</v>
      </c>
      <c r="AH257" s="92">
        <f t="shared" si="51"/>
        <v>89</v>
      </c>
      <c r="AI257" s="56">
        <f>IFERROR(AH257/AH260,"-")</f>
        <v>0.80180180180180183</v>
      </c>
      <c r="AJ257" s="88">
        <f>IFERROR(AH257/$AU$68,"-")</f>
        <v>7.7844835126388524E-3</v>
      </c>
    </row>
    <row r="258" spans="2:36" ht="13.5" customHeight="1">
      <c r="B258" s="280"/>
      <c r="C258" s="305"/>
      <c r="D258" s="129" t="s">
        <v>102</v>
      </c>
      <c r="E258" s="286"/>
      <c r="F258" s="207">
        <v>3</v>
      </c>
      <c r="G258" s="58">
        <f>IFERROR(F258/F260,"-")</f>
        <v>0.5</v>
      </c>
      <c r="H258" s="116">
        <f t="shared" ref="H258:H260" si="67">IFERROR(F258/$AN$68,"-")</f>
        <v>0.06</v>
      </c>
      <c r="I258" s="286"/>
      <c r="J258" s="207">
        <v>8</v>
      </c>
      <c r="K258" s="58">
        <f>IFERROR(J258/J260,"-")</f>
        <v>0.72727272727272729</v>
      </c>
      <c r="L258" s="82">
        <f>IFERROR(J258/$AO$68,"-")</f>
        <v>8.7912087912087919E-2</v>
      </c>
      <c r="M258" s="286"/>
      <c r="N258" s="207">
        <v>19</v>
      </c>
      <c r="O258" s="58">
        <f>IFERROR(N258/N260,"-")</f>
        <v>0.70370370370370372</v>
      </c>
      <c r="P258" s="82">
        <f>IFERROR(N258/$AP$68,"-")</f>
        <v>4.4475655430711606E-3</v>
      </c>
      <c r="Q258" s="286"/>
      <c r="R258" s="207">
        <v>29</v>
      </c>
      <c r="S258" s="58">
        <f>IFERROR(R258/R260,"-")</f>
        <v>0.70731707317073167</v>
      </c>
      <c r="T258" s="82">
        <f>IFERROR(R258/$AQ$68,"-")</f>
        <v>8.1209745169420339E-3</v>
      </c>
      <c r="U258" s="286"/>
      <c r="V258" s="207">
        <v>14</v>
      </c>
      <c r="W258" s="58">
        <f>IFERROR(V258/V260,"-")</f>
        <v>0.82352941176470584</v>
      </c>
      <c r="X258" s="82">
        <f>IFERROR(V258/$AR$68,"-")</f>
        <v>7.0035017508754379E-3</v>
      </c>
      <c r="Y258" s="286"/>
      <c r="Z258" s="207">
        <v>4</v>
      </c>
      <c r="AA258" s="58">
        <f>IFERROR(Z258/Z260,"-")</f>
        <v>0.44444444444444442</v>
      </c>
      <c r="AB258" s="82">
        <f>IFERROR(Z258/$AS$68,"-")</f>
        <v>4.0120361083249749E-3</v>
      </c>
      <c r="AC258" s="286"/>
      <c r="AD258" s="207">
        <v>0</v>
      </c>
      <c r="AE258" s="58" t="str">
        <f>IFERROR(AD258/AD260,"-")</f>
        <v>-</v>
      </c>
      <c r="AF258" s="82">
        <f>IFERROR(AD258/$AT$68,"-")</f>
        <v>0</v>
      </c>
      <c r="AG258" s="286"/>
      <c r="AH258" s="93">
        <f t="shared" si="51"/>
        <v>77</v>
      </c>
      <c r="AI258" s="58">
        <f>IFERROR(AH258/AH260,"-")</f>
        <v>0.69369369369369371</v>
      </c>
      <c r="AJ258" s="82">
        <f>IFERROR(AH258/$AU$68,"-")</f>
        <v>6.7348902300358613E-3</v>
      </c>
    </row>
    <row r="259" spans="2:36" ht="13.5" customHeight="1">
      <c r="B259" s="280"/>
      <c r="C259" s="305"/>
      <c r="D259" s="132" t="s">
        <v>103</v>
      </c>
      <c r="E259" s="287"/>
      <c r="F259" s="211">
        <v>6</v>
      </c>
      <c r="G259" s="66">
        <f>IFERROR(F259/F260,"-")</f>
        <v>1</v>
      </c>
      <c r="H259" s="118">
        <f t="shared" si="67"/>
        <v>0.12</v>
      </c>
      <c r="I259" s="287"/>
      <c r="J259" s="211">
        <v>11</v>
      </c>
      <c r="K259" s="66">
        <f>IFERROR(J259/J260,"-")</f>
        <v>1</v>
      </c>
      <c r="L259" s="89">
        <f>IFERROR(J259/$AO$68,"-")</f>
        <v>0.12087912087912088</v>
      </c>
      <c r="M259" s="287"/>
      <c r="N259" s="211">
        <v>25</v>
      </c>
      <c r="O259" s="66">
        <f>IFERROR(N259/N260,"-")</f>
        <v>0.92592592592592593</v>
      </c>
      <c r="P259" s="89">
        <f>IFERROR(N259/$AP$68,"-")</f>
        <v>5.8520599250936334E-3</v>
      </c>
      <c r="Q259" s="287"/>
      <c r="R259" s="211">
        <v>39</v>
      </c>
      <c r="S259" s="66">
        <f>IFERROR(R259/R260,"-")</f>
        <v>0.95121951219512191</v>
      </c>
      <c r="T259" s="89">
        <f>IFERROR(R259/$AQ$68,"-")</f>
        <v>1.0921310557266872E-2</v>
      </c>
      <c r="U259" s="287"/>
      <c r="V259" s="211">
        <v>17</v>
      </c>
      <c r="W259" s="66">
        <f>IFERROR(V259/V260,"-")</f>
        <v>1</v>
      </c>
      <c r="X259" s="89">
        <f>IFERROR(V259/$AR$68,"-")</f>
        <v>8.5042521260630319E-3</v>
      </c>
      <c r="Y259" s="287"/>
      <c r="Z259" s="211">
        <v>8</v>
      </c>
      <c r="AA259" s="66">
        <f>IFERROR(Z259/Z260,"-")</f>
        <v>0.88888888888888884</v>
      </c>
      <c r="AB259" s="89">
        <f>IFERROR(Z259/$AS$68,"-")</f>
        <v>8.0240722166499499E-3</v>
      </c>
      <c r="AC259" s="287"/>
      <c r="AD259" s="211">
        <v>0</v>
      </c>
      <c r="AE259" s="66" t="str">
        <f>IFERROR(AD259/AD260,"-")</f>
        <v>-</v>
      </c>
      <c r="AF259" s="89">
        <f>IFERROR(AD259/$AT$68,"-")</f>
        <v>0</v>
      </c>
      <c r="AG259" s="287"/>
      <c r="AH259" s="95">
        <f t="shared" si="51"/>
        <v>106</v>
      </c>
      <c r="AI259" s="66">
        <f>IFERROR(AH259/AH260,"-")</f>
        <v>0.95495495495495497</v>
      </c>
      <c r="AJ259" s="89">
        <f>IFERROR(AH259/$AU$68,"-")</f>
        <v>9.2714073296597567E-3</v>
      </c>
    </row>
    <row r="260" spans="2:36" ht="13.5" customHeight="1">
      <c r="B260" s="281"/>
      <c r="C260" s="306"/>
      <c r="D260" s="190" t="s">
        <v>139</v>
      </c>
      <c r="E260" s="63" t="s">
        <v>93</v>
      </c>
      <c r="F260" s="217">
        <v>6</v>
      </c>
      <c r="G260" s="67" t="s">
        <v>143</v>
      </c>
      <c r="H260" s="177">
        <f t="shared" si="67"/>
        <v>0.12</v>
      </c>
      <c r="I260" s="63" t="s">
        <v>93</v>
      </c>
      <c r="J260" s="217">
        <v>11</v>
      </c>
      <c r="K260" s="67" t="s">
        <v>143</v>
      </c>
      <c r="L260" s="85">
        <f>IFERROR(J260/$AO$68,"-")</f>
        <v>0.12087912087912088</v>
      </c>
      <c r="M260" s="63" t="s">
        <v>93</v>
      </c>
      <c r="N260" s="217">
        <v>27</v>
      </c>
      <c r="O260" s="67" t="s">
        <v>143</v>
      </c>
      <c r="P260" s="85">
        <f>IFERROR(N260/$AP$68,"-")</f>
        <v>6.3202247191011234E-3</v>
      </c>
      <c r="Q260" s="63" t="s">
        <v>93</v>
      </c>
      <c r="R260" s="217">
        <v>41</v>
      </c>
      <c r="S260" s="67" t="s">
        <v>143</v>
      </c>
      <c r="T260" s="85">
        <f>IFERROR(R260/$AQ$68,"-")</f>
        <v>1.1481377765331841E-2</v>
      </c>
      <c r="U260" s="63" t="s">
        <v>93</v>
      </c>
      <c r="V260" s="217">
        <v>17</v>
      </c>
      <c r="W260" s="67" t="s">
        <v>143</v>
      </c>
      <c r="X260" s="85">
        <f>IFERROR(V260/$AR$68,"-")</f>
        <v>8.5042521260630319E-3</v>
      </c>
      <c r="Y260" s="63" t="s">
        <v>93</v>
      </c>
      <c r="Z260" s="217">
        <v>9</v>
      </c>
      <c r="AA260" s="67" t="s">
        <v>143</v>
      </c>
      <c r="AB260" s="85">
        <f>IFERROR(Z260/$AS$68,"-")</f>
        <v>9.0270812437311942E-3</v>
      </c>
      <c r="AC260" s="63" t="s">
        <v>93</v>
      </c>
      <c r="AD260" s="217">
        <v>0</v>
      </c>
      <c r="AE260" s="67" t="s">
        <v>143</v>
      </c>
      <c r="AF260" s="85">
        <f>IFERROR(AD260/$AT$68,"-")</f>
        <v>0</v>
      </c>
      <c r="AG260" s="63" t="s">
        <v>93</v>
      </c>
      <c r="AH260" s="197">
        <f t="shared" si="51"/>
        <v>111</v>
      </c>
      <c r="AI260" s="67" t="s">
        <v>143</v>
      </c>
      <c r="AJ260" s="85">
        <f>IFERROR(AH260/$AU$68,"-")</f>
        <v>9.7087378640776691E-3</v>
      </c>
    </row>
    <row r="261" spans="2:36" ht="13.5" customHeight="1">
      <c r="B261" s="279">
        <v>65</v>
      </c>
      <c r="C261" s="304" t="s">
        <v>9</v>
      </c>
      <c r="D261" s="128" t="s">
        <v>101</v>
      </c>
      <c r="E261" s="285">
        <f>AN69</f>
        <v>7</v>
      </c>
      <c r="F261" s="206">
        <v>0</v>
      </c>
      <c r="G261" s="56" t="str">
        <f>IFERROR(F261/F264,"-")</f>
        <v>-</v>
      </c>
      <c r="H261" s="88">
        <f>IFERROR(F261/$AN$69,"-")</f>
        <v>0</v>
      </c>
      <c r="I261" s="285">
        <f>AO69</f>
        <v>17</v>
      </c>
      <c r="J261" s="206">
        <v>2</v>
      </c>
      <c r="K261" s="56">
        <f>IFERROR(J261/J264,"-")</f>
        <v>1</v>
      </c>
      <c r="L261" s="88">
        <f>IFERROR(J261/$AO$69,"-")</f>
        <v>0.11764705882352941</v>
      </c>
      <c r="M261" s="285">
        <f>AP69</f>
        <v>2238</v>
      </c>
      <c r="N261" s="206">
        <v>5</v>
      </c>
      <c r="O261" s="56">
        <f>IFERROR(N261/N264,"-")</f>
        <v>0.55555555555555558</v>
      </c>
      <c r="P261" s="88">
        <f>IFERROR(N261/$AP$69,"-")</f>
        <v>2.2341376228775692E-3</v>
      </c>
      <c r="Q261" s="285">
        <f>AQ69</f>
        <v>1693</v>
      </c>
      <c r="R261" s="206">
        <v>9</v>
      </c>
      <c r="S261" s="56">
        <f>IFERROR(R261/R264,"-")</f>
        <v>0.6428571428571429</v>
      </c>
      <c r="T261" s="88">
        <f>IFERROR(R261/$AQ$69,"-")</f>
        <v>5.3160070880094506E-3</v>
      </c>
      <c r="U261" s="285">
        <f>AR69</f>
        <v>1043</v>
      </c>
      <c r="V261" s="206">
        <v>5</v>
      </c>
      <c r="W261" s="56">
        <f>IFERROR(V261/V264,"-")</f>
        <v>0.5</v>
      </c>
      <c r="X261" s="88">
        <f>IFERROR(V261/$AR$69,"-")</f>
        <v>4.7938638542665392E-3</v>
      </c>
      <c r="Y261" s="285">
        <f>AS69</f>
        <v>535</v>
      </c>
      <c r="Z261" s="206">
        <v>2</v>
      </c>
      <c r="AA261" s="56">
        <f>IFERROR(Z261/Z264,"-")</f>
        <v>0.4</v>
      </c>
      <c r="AB261" s="88">
        <f>IFERROR(Z261/$AS$69,"-")</f>
        <v>3.7383177570093459E-3</v>
      </c>
      <c r="AC261" s="285">
        <f>AT69</f>
        <v>269</v>
      </c>
      <c r="AD261" s="206">
        <v>0</v>
      </c>
      <c r="AE261" s="56" t="str">
        <f>IFERROR(AD261/AD264,"-")</f>
        <v>-</v>
      </c>
      <c r="AF261" s="88">
        <f>IFERROR(AD261/$AT$69,"-")</f>
        <v>0</v>
      </c>
      <c r="AG261" s="285">
        <f>AU69</f>
        <v>5802</v>
      </c>
      <c r="AH261" s="92">
        <f t="shared" ref="AH261:AH300" si="68">SUM(F261,J261,N261,R261,V261,Z261,AD261)</f>
        <v>23</v>
      </c>
      <c r="AI261" s="56">
        <f>IFERROR(AH261/AH264,"-")</f>
        <v>0.57499999999999996</v>
      </c>
      <c r="AJ261" s="88">
        <f>IFERROR(AH261/$AU$69,"-")</f>
        <v>3.9641502930024127E-3</v>
      </c>
    </row>
    <row r="262" spans="2:36" ht="13.5" customHeight="1">
      <c r="B262" s="280"/>
      <c r="C262" s="305"/>
      <c r="D262" s="129" t="s">
        <v>102</v>
      </c>
      <c r="E262" s="286"/>
      <c r="F262" s="207">
        <v>0</v>
      </c>
      <c r="G262" s="58" t="str">
        <f>IFERROR(F262/F264,"-")</f>
        <v>-</v>
      </c>
      <c r="H262" s="179">
        <f t="shared" ref="H262:H264" si="69">IFERROR(F262/$AN$69,"-")</f>
        <v>0</v>
      </c>
      <c r="I262" s="286"/>
      <c r="J262" s="207">
        <v>2</v>
      </c>
      <c r="K262" s="58">
        <f>IFERROR(J262/J264,"-")</f>
        <v>1</v>
      </c>
      <c r="L262" s="82">
        <f>IFERROR(J262/$AO$69,"-")</f>
        <v>0.11764705882352941</v>
      </c>
      <c r="M262" s="286"/>
      <c r="N262" s="207">
        <v>4</v>
      </c>
      <c r="O262" s="58">
        <f>IFERROR(N262/N264,"-")</f>
        <v>0.44444444444444442</v>
      </c>
      <c r="P262" s="82">
        <f>IFERROR(N262/$AP$69,"-")</f>
        <v>1.7873100983020554E-3</v>
      </c>
      <c r="Q262" s="286"/>
      <c r="R262" s="207">
        <v>9</v>
      </c>
      <c r="S262" s="58">
        <f>IFERROR(R262/R264,"-")</f>
        <v>0.6428571428571429</v>
      </c>
      <c r="T262" s="82">
        <f>IFERROR(R262/$AQ$69,"-")</f>
        <v>5.3160070880094506E-3</v>
      </c>
      <c r="U262" s="286"/>
      <c r="V262" s="207">
        <v>6</v>
      </c>
      <c r="W262" s="58">
        <f>IFERROR(V262/V264,"-")</f>
        <v>0.6</v>
      </c>
      <c r="X262" s="82">
        <f>IFERROR(V262/$AR$69,"-")</f>
        <v>5.7526366251198467E-3</v>
      </c>
      <c r="Y262" s="286"/>
      <c r="Z262" s="207">
        <v>1</v>
      </c>
      <c r="AA262" s="58">
        <f>IFERROR(Z262/Z264,"-")</f>
        <v>0.2</v>
      </c>
      <c r="AB262" s="82">
        <f>IFERROR(Z262/$AS$69,"-")</f>
        <v>1.869158878504673E-3</v>
      </c>
      <c r="AC262" s="286"/>
      <c r="AD262" s="207">
        <v>0</v>
      </c>
      <c r="AE262" s="58" t="str">
        <f>IFERROR(AD262/AD264,"-")</f>
        <v>-</v>
      </c>
      <c r="AF262" s="82">
        <f>IFERROR(AD262/$AT$69,"-")</f>
        <v>0</v>
      </c>
      <c r="AG262" s="286"/>
      <c r="AH262" s="93">
        <f t="shared" si="68"/>
        <v>22</v>
      </c>
      <c r="AI262" s="58">
        <f>IFERROR(AH262/AH264,"-")</f>
        <v>0.55000000000000004</v>
      </c>
      <c r="AJ262" s="82">
        <f>IFERROR(AH262/$AU$69,"-")</f>
        <v>3.7917959324370908E-3</v>
      </c>
    </row>
    <row r="263" spans="2:36" ht="13.5" customHeight="1">
      <c r="B263" s="280"/>
      <c r="C263" s="305"/>
      <c r="D263" s="132" t="s">
        <v>103</v>
      </c>
      <c r="E263" s="287"/>
      <c r="F263" s="211">
        <v>0</v>
      </c>
      <c r="G263" s="66" t="str">
        <f>IFERROR(F263/F264,"-")</f>
        <v>-</v>
      </c>
      <c r="H263" s="175">
        <f t="shared" si="69"/>
        <v>0</v>
      </c>
      <c r="I263" s="287"/>
      <c r="J263" s="211">
        <v>2</v>
      </c>
      <c r="K263" s="66">
        <f>IFERROR(J263/J264,"-")</f>
        <v>1</v>
      </c>
      <c r="L263" s="89">
        <f>IFERROR(J263/$AO$69,"-")</f>
        <v>0.11764705882352941</v>
      </c>
      <c r="M263" s="287"/>
      <c r="N263" s="211">
        <v>9</v>
      </c>
      <c r="O263" s="66">
        <f>IFERROR(N263/N264,"-")</f>
        <v>1</v>
      </c>
      <c r="P263" s="89">
        <f>IFERROR(N263/$AP$69,"-")</f>
        <v>4.0214477211796247E-3</v>
      </c>
      <c r="Q263" s="287"/>
      <c r="R263" s="211">
        <v>11</v>
      </c>
      <c r="S263" s="66">
        <f>IFERROR(R263/R264,"-")</f>
        <v>0.7857142857142857</v>
      </c>
      <c r="T263" s="89">
        <f>IFERROR(R263/$AQ$69,"-")</f>
        <v>6.4973419964559952E-3</v>
      </c>
      <c r="U263" s="287"/>
      <c r="V263" s="211">
        <v>10</v>
      </c>
      <c r="W263" s="66">
        <f>IFERROR(V263/V264,"-")</f>
        <v>1</v>
      </c>
      <c r="X263" s="89">
        <f>IFERROR(V263/$AR$69,"-")</f>
        <v>9.5877277085330784E-3</v>
      </c>
      <c r="Y263" s="287"/>
      <c r="Z263" s="211">
        <v>4</v>
      </c>
      <c r="AA263" s="66">
        <f>IFERROR(Z263/Z264,"-")</f>
        <v>0.8</v>
      </c>
      <c r="AB263" s="89">
        <f>IFERROR(Z263/$AS$69,"-")</f>
        <v>7.4766355140186919E-3</v>
      </c>
      <c r="AC263" s="287"/>
      <c r="AD263" s="211">
        <v>0</v>
      </c>
      <c r="AE263" s="66" t="str">
        <f>IFERROR(AD263/AD264,"-")</f>
        <v>-</v>
      </c>
      <c r="AF263" s="89">
        <f>IFERROR(AD263/$AT$69,"-")</f>
        <v>0</v>
      </c>
      <c r="AG263" s="287"/>
      <c r="AH263" s="95">
        <f t="shared" si="68"/>
        <v>36</v>
      </c>
      <c r="AI263" s="66">
        <f>IFERROR(AH263/AH264,"-")</f>
        <v>0.9</v>
      </c>
      <c r="AJ263" s="89">
        <f>IFERROR(AH263/$AU$69,"-")</f>
        <v>6.2047569803516025E-3</v>
      </c>
    </row>
    <row r="264" spans="2:36" ht="13.5" customHeight="1">
      <c r="B264" s="281"/>
      <c r="C264" s="306"/>
      <c r="D264" s="190" t="s">
        <v>139</v>
      </c>
      <c r="E264" s="63" t="s">
        <v>93</v>
      </c>
      <c r="F264" s="217">
        <v>0</v>
      </c>
      <c r="G264" s="67" t="s">
        <v>143</v>
      </c>
      <c r="H264" s="177">
        <f t="shared" si="69"/>
        <v>0</v>
      </c>
      <c r="I264" s="63" t="s">
        <v>93</v>
      </c>
      <c r="J264" s="217">
        <v>2</v>
      </c>
      <c r="K264" s="67" t="s">
        <v>143</v>
      </c>
      <c r="L264" s="85">
        <f>IFERROR(J264/$AO$69,"-")</f>
        <v>0.11764705882352941</v>
      </c>
      <c r="M264" s="63" t="s">
        <v>93</v>
      </c>
      <c r="N264" s="217">
        <v>9</v>
      </c>
      <c r="O264" s="67" t="s">
        <v>143</v>
      </c>
      <c r="P264" s="85">
        <f>IFERROR(N264/$AP$69,"-")</f>
        <v>4.0214477211796247E-3</v>
      </c>
      <c r="Q264" s="63" t="s">
        <v>93</v>
      </c>
      <c r="R264" s="217">
        <v>14</v>
      </c>
      <c r="S264" s="67" t="s">
        <v>143</v>
      </c>
      <c r="T264" s="85">
        <f>IFERROR(R264/$AQ$69,"-")</f>
        <v>8.2693443591258121E-3</v>
      </c>
      <c r="U264" s="63" t="s">
        <v>93</v>
      </c>
      <c r="V264" s="217">
        <v>10</v>
      </c>
      <c r="W264" s="67" t="s">
        <v>143</v>
      </c>
      <c r="X264" s="85">
        <f>IFERROR(V264/$AR$69,"-")</f>
        <v>9.5877277085330784E-3</v>
      </c>
      <c r="Y264" s="63" t="s">
        <v>93</v>
      </c>
      <c r="Z264" s="217">
        <v>5</v>
      </c>
      <c r="AA264" s="67" t="s">
        <v>143</v>
      </c>
      <c r="AB264" s="85">
        <f>IFERROR(Z264/$AS$69,"-")</f>
        <v>9.3457943925233638E-3</v>
      </c>
      <c r="AC264" s="63" t="s">
        <v>93</v>
      </c>
      <c r="AD264" s="217">
        <v>0</v>
      </c>
      <c r="AE264" s="67" t="s">
        <v>143</v>
      </c>
      <c r="AF264" s="85">
        <f>IFERROR(AD264/$AT$69,"-")</f>
        <v>0</v>
      </c>
      <c r="AG264" s="63" t="s">
        <v>93</v>
      </c>
      <c r="AH264" s="197">
        <f t="shared" si="68"/>
        <v>40</v>
      </c>
      <c r="AI264" s="67" t="s">
        <v>143</v>
      </c>
      <c r="AJ264" s="85">
        <f>IFERROR(AH264/$AU$69,"-")</f>
        <v>6.894174422612892E-3</v>
      </c>
    </row>
    <row r="265" spans="2:36" ht="13.5" customHeight="1">
      <c r="B265" s="279">
        <v>66</v>
      </c>
      <c r="C265" s="304" t="s">
        <v>4</v>
      </c>
      <c r="D265" s="128" t="s">
        <v>101</v>
      </c>
      <c r="E265" s="285">
        <f>AN70</f>
        <v>4</v>
      </c>
      <c r="F265" s="206">
        <v>0</v>
      </c>
      <c r="G265" s="56" t="str">
        <f>IFERROR(F265/F268,"-")</f>
        <v>-</v>
      </c>
      <c r="H265" s="178">
        <f>IFERROR(F265/$AN$70,"-")</f>
        <v>0</v>
      </c>
      <c r="I265" s="285">
        <f>AO70</f>
        <v>9</v>
      </c>
      <c r="J265" s="206">
        <v>0</v>
      </c>
      <c r="K265" s="56" t="str">
        <f>IFERROR(J265/J268,"-")</f>
        <v>-</v>
      </c>
      <c r="L265" s="88">
        <f>IFERROR(J265/$AO$70,"-")</f>
        <v>0</v>
      </c>
      <c r="M265" s="285">
        <f>AP70</f>
        <v>2345</v>
      </c>
      <c r="N265" s="206">
        <v>12</v>
      </c>
      <c r="O265" s="56">
        <f>IFERROR(N265/N268,"-")</f>
        <v>0.70588235294117652</v>
      </c>
      <c r="P265" s="88">
        <f>IFERROR(N265/$AP$70,"-")</f>
        <v>5.1172707889125804E-3</v>
      </c>
      <c r="Q265" s="285">
        <f>AQ70</f>
        <v>1805</v>
      </c>
      <c r="R265" s="206">
        <v>11</v>
      </c>
      <c r="S265" s="56">
        <f>IFERROR(R265/R268,"-")</f>
        <v>0.6875</v>
      </c>
      <c r="T265" s="88">
        <f>IFERROR(R265/$AQ$70,"-")</f>
        <v>6.0941828254847648E-3</v>
      </c>
      <c r="U265" s="285">
        <f>AR70</f>
        <v>1053</v>
      </c>
      <c r="V265" s="206">
        <v>4</v>
      </c>
      <c r="W265" s="56">
        <f>IFERROR(V265/V268,"-")</f>
        <v>1</v>
      </c>
      <c r="X265" s="88">
        <f>IFERROR(V265/$AR$70,"-")</f>
        <v>3.7986704653371322E-3</v>
      </c>
      <c r="Y265" s="285">
        <f>AS70</f>
        <v>519</v>
      </c>
      <c r="Z265" s="206">
        <v>0</v>
      </c>
      <c r="AA265" s="56" t="str">
        <f>IFERROR(Z265/Z268,"-")</f>
        <v>-</v>
      </c>
      <c r="AB265" s="88">
        <f>IFERROR(Z265/$AS$70,"-")</f>
        <v>0</v>
      </c>
      <c r="AC265" s="285">
        <f>AT70</f>
        <v>246</v>
      </c>
      <c r="AD265" s="206">
        <v>1</v>
      </c>
      <c r="AE265" s="56">
        <f>IFERROR(AD265/AD268,"-")</f>
        <v>1</v>
      </c>
      <c r="AF265" s="88">
        <f>IFERROR(AD265/$AT$70,"-")</f>
        <v>4.0650406504065045E-3</v>
      </c>
      <c r="AG265" s="285">
        <f>AU70</f>
        <v>5981</v>
      </c>
      <c r="AH265" s="92">
        <f t="shared" si="68"/>
        <v>28</v>
      </c>
      <c r="AI265" s="56">
        <f>IFERROR(AH265/AH268,"-")</f>
        <v>0.73684210526315785</v>
      </c>
      <c r="AJ265" s="88">
        <f>IFERROR(AH265/$AU$70,"-")</f>
        <v>4.6814913893997662E-3</v>
      </c>
    </row>
    <row r="266" spans="2:36" ht="13.5" customHeight="1">
      <c r="B266" s="280"/>
      <c r="C266" s="305"/>
      <c r="D266" s="129" t="s">
        <v>102</v>
      </c>
      <c r="E266" s="286"/>
      <c r="F266" s="207">
        <v>0</v>
      </c>
      <c r="G266" s="58" t="str">
        <f>IFERROR(F266/F268,"-")</f>
        <v>-</v>
      </c>
      <c r="H266" s="116">
        <f t="shared" ref="H266:H268" si="70">IFERROR(F266/$AN$70,"-")</f>
        <v>0</v>
      </c>
      <c r="I266" s="286"/>
      <c r="J266" s="207">
        <v>0</v>
      </c>
      <c r="K266" s="58" t="str">
        <f>IFERROR(J266/J268,"-")</f>
        <v>-</v>
      </c>
      <c r="L266" s="82">
        <f>IFERROR(J266/$AO$70,"-")</f>
        <v>0</v>
      </c>
      <c r="M266" s="286"/>
      <c r="N266" s="207">
        <v>12</v>
      </c>
      <c r="O266" s="58">
        <f>IFERROR(N266/N268,"-")</f>
        <v>0.70588235294117652</v>
      </c>
      <c r="P266" s="82">
        <f>IFERROR(N266/$AP$70,"-")</f>
        <v>5.1172707889125804E-3</v>
      </c>
      <c r="Q266" s="286"/>
      <c r="R266" s="207">
        <v>12</v>
      </c>
      <c r="S266" s="58">
        <f>IFERROR(R266/R268,"-")</f>
        <v>0.75</v>
      </c>
      <c r="T266" s="82">
        <f>IFERROR(R266/$AQ$70,"-")</f>
        <v>6.6481994459833792E-3</v>
      </c>
      <c r="U266" s="286"/>
      <c r="V266" s="207">
        <v>3</v>
      </c>
      <c r="W266" s="58">
        <f>IFERROR(V266/V268,"-")</f>
        <v>0.75</v>
      </c>
      <c r="X266" s="82">
        <f>IFERROR(V266/$AR$70,"-")</f>
        <v>2.8490028490028491E-3</v>
      </c>
      <c r="Y266" s="286"/>
      <c r="Z266" s="207">
        <v>0</v>
      </c>
      <c r="AA266" s="58" t="str">
        <f>IFERROR(Z266/Z268,"-")</f>
        <v>-</v>
      </c>
      <c r="AB266" s="82">
        <f>IFERROR(Z266/$AS$70,"-")</f>
        <v>0</v>
      </c>
      <c r="AC266" s="286"/>
      <c r="AD266" s="207">
        <v>1</v>
      </c>
      <c r="AE266" s="58">
        <f>IFERROR(AD266/AD268,"-")</f>
        <v>1</v>
      </c>
      <c r="AF266" s="82">
        <f>IFERROR(AD266/$AT$70,"-")</f>
        <v>4.0650406504065045E-3</v>
      </c>
      <c r="AG266" s="286"/>
      <c r="AH266" s="93">
        <f t="shared" si="68"/>
        <v>28</v>
      </c>
      <c r="AI266" s="58">
        <f>IFERROR(AH266/AH268,"-")</f>
        <v>0.73684210526315785</v>
      </c>
      <c r="AJ266" s="82">
        <f>IFERROR(AH266/$AU$70,"-")</f>
        <v>4.6814913893997662E-3</v>
      </c>
    </row>
    <row r="267" spans="2:36" ht="13.5" customHeight="1">
      <c r="B267" s="280"/>
      <c r="C267" s="305"/>
      <c r="D267" s="132" t="s">
        <v>103</v>
      </c>
      <c r="E267" s="287"/>
      <c r="F267" s="211">
        <v>0</v>
      </c>
      <c r="G267" s="66" t="str">
        <f>IFERROR(F267/F268,"-")</f>
        <v>-</v>
      </c>
      <c r="H267" s="175">
        <f t="shared" si="70"/>
        <v>0</v>
      </c>
      <c r="I267" s="287"/>
      <c r="J267" s="211">
        <v>0</v>
      </c>
      <c r="K267" s="66" t="str">
        <f>IFERROR(J267/J268,"-")</f>
        <v>-</v>
      </c>
      <c r="L267" s="89">
        <f>IFERROR(J267/$AO$70,"-")</f>
        <v>0</v>
      </c>
      <c r="M267" s="287"/>
      <c r="N267" s="211">
        <v>17</v>
      </c>
      <c r="O267" s="66">
        <f>IFERROR(N267/N268,"-")</f>
        <v>1</v>
      </c>
      <c r="P267" s="89">
        <f>IFERROR(N267/$AP$70,"-")</f>
        <v>7.2494669509594887E-3</v>
      </c>
      <c r="Q267" s="287"/>
      <c r="R267" s="211">
        <v>16</v>
      </c>
      <c r="S267" s="66">
        <f>IFERROR(R267/R268,"-")</f>
        <v>1</v>
      </c>
      <c r="T267" s="89">
        <f>IFERROR(R267/$AQ$70,"-")</f>
        <v>8.86426592797784E-3</v>
      </c>
      <c r="U267" s="287"/>
      <c r="V267" s="211">
        <v>4</v>
      </c>
      <c r="W267" s="66">
        <f>IFERROR(V267/V268,"-")</f>
        <v>1</v>
      </c>
      <c r="X267" s="89">
        <f>IFERROR(V267/$AR$70,"-")</f>
        <v>3.7986704653371322E-3</v>
      </c>
      <c r="Y267" s="287"/>
      <c r="Z267" s="211">
        <v>0</v>
      </c>
      <c r="AA267" s="66" t="str">
        <f>IFERROR(Z267/Z268,"-")</f>
        <v>-</v>
      </c>
      <c r="AB267" s="89">
        <f>IFERROR(Z267/$AS$70,"-")</f>
        <v>0</v>
      </c>
      <c r="AC267" s="287"/>
      <c r="AD267" s="211">
        <v>1</v>
      </c>
      <c r="AE267" s="66">
        <f>IFERROR(AD267/AD268,"-")</f>
        <v>1</v>
      </c>
      <c r="AF267" s="89">
        <f>IFERROR(AD267/$AT$70,"-")</f>
        <v>4.0650406504065045E-3</v>
      </c>
      <c r="AG267" s="287"/>
      <c r="AH267" s="95">
        <f t="shared" si="68"/>
        <v>38</v>
      </c>
      <c r="AI267" s="66">
        <f>IFERROR(AH267/AH268,"-")</f>
        <v>1</v>
      </c>
      <c r="AJ267" s="89">
        <f>IFERROR(AH267/$AU$70,"-")</f>
        <v>6.3534525998996819E-3</v>
      </c>
    </row>
    <row r="268" spans="2:36" ht="13.5" customHeight="1">
      <c r="B268" s="281"/>
      <c r="C268" s="306"/>
      <c r="D268" s="190" t="s">
        <v>139</v>
      </c>
      <c r="E268" s="63" t="s">
        <v>93</v>
      </c>
      <c r="F268" s="217">
        <v>0</v>
      </c>
      <c r="G268" s="67" t="s">
        <v>143</v>
      </c>
      <c r="H268" s="88">
        <f t="shared" si="70"/>
        <v>0</v>
      </c>
      <c r="I268" s="63" t="s">
        <v>93</v>
      </c>
      <c r="J268" s="217">
        <v>0</v>
      </c>
      <c r="K268" s="67" t="s">
        <v>143</v>
      </c>
      <c r="L268" s="85">
        <f>IFERROR(J268/$AO$70,"-")</f>
        <v>0</v>
      </c>
      <c r="M268" s="63" t="s">
        <v>93</v>
      </c>
      <c r="N268" s="217">
        <v>17</v>
      </c>
      <c r="O268" s="67" t="s">
        <v>143</v>
      </c>
      <c r="P268" s="85">
        <f>IFERROR(N268/$AP$70,"-")</f>
        <v>7.2494669509594887E-3</v>
      </c>
      <c r="Q268" s="63" t="s">
        <v>93</v>
      </c>
      <c r="R268" s="217">
        <v>16</v>
      </c>
      <c r="S268" s="67" t="s">
        <v>143</v>
      </c>
      <c r="T268" s="85">
        <f>IFERROR(R268/$AQ$70,"-")</f>
        <v>8.86426592797784E-3</v>
      </c>
      <c r="U268" s="63" t="s">
        <v>93</v>
      </c>
      <c r="V268" s="217">
        <v>4</v>
      </c>
      <c r="W268" s="67" t="s">
        <v>143</v>
      </c>
      <c r="X268" s="85">
        <f>IFERROR(V268/$AR$70,"-")</f>
        <v>3.7986704653371322E-3</v>
      </c>
      <c r="Y268" s="63" t="s">
        <v>93</v>
      </c>
      <c r="Z268" s="217">
        <v>0</v>
      </c>
      <c r="AA268" s="67" t="s">
        <v>143</v>
      </c>
      <c r="AB268" s="85">
        <f>IFERROR(Z268/$AS$70,"-")</f>
        <v>0</v>
      </c>
      <c r="AC268" s="63" t="s">
        <v>93</v>
      </c>
      <c r="AD268" s="217">
        <v>1</v>
      </c>
      <c r="AE268" s="67" t="s">
        <v>143</v>
      </c>
      <c r="AF268" s="85">
        <f>IFERROR(AD268/$AT$70,"-")</f>
        <v>4.0650406504065045E-3</v>
      </c>
      <c r="AG268" s="63" t="s">
        <v>93</v>
      </c>
      <c r="AH268" s="197">
        <f t="shared" si="68"/>
        <v>38</v>
      </c>
      <c r="AI268" s="67" t="s">
        <v>143</v>
      </c>
      <c r="AJ268" s="85">
        <f>IFERROR(AH268/$AU$70,"-")</f>
        <v>6.3534525998996819E-3</v>
      </c>
    </row>
    <row r="269" spans="2:36" ht="13.5" customHeight="1">
      <c r="B269" s="279">
        <v>67</v>
      </c>
      <c r="C269" s="304" t="s">
        <v>5</v>
      </c>
      <c r="D269" s="128" t="s">
        <v>101</v>
      </c>
      <c r="E269" s="285">
        <f>AN71</f>
        <v>6</v>
      </c>
      <c r="F269" s="206">
        <v>1</v>
      </c>
      <c r="G269" s="56">
        <f>IFERROR(F269/F272,"-")</f>
        <v>1</v>
      </c>
      <c r="H269" s="178">
        <f>IFERROR(F269/$AN$71,"-")</f>
        <v>0.16666666666666666</v>
      </c>
      <c r="I269" s="285">
        <f>AO71</f>
        <v>25</v>
      </c>
      <c r="J269" s="206">
        <v>3</v>
      </c>
      <c r="K269" s="56">
        <f>IFERROR(J269/J272,"-")</f>
        <v>1</v>
      </c>
      <c r="L269" s="88">
        <f>IFERROR(J269/$AO$71,"-")</f>
        <v>0.12</v>
      </c>
      <c r="M269" s="285">
        <f>AP71</f>
        <v>1011</v>
      </c>
      <c r="N269" s="206">
        <v>9</v>
      </c>
      <c r="O269" s="56">
        <f>IFERROR(N269/N272,"-")</f>
        <v>0.81818181818181823</v>
      </c>
      <c r="P269" s="88">
        <f>IFERROR(N269/$AP$71,"-")</f>
        <v>8.9020771513353119E-3</v>
      </c>
      <c r="Q269" s="285">
        <f>AQ71</f>
        <v>657</v>
      </c>
      <c r="R269" s="206">
        <v>5</v>
      </c>
      <c r="S269" s="56">
        <f>IFERROR(R269/R272,"-")</f>
        <v>0.7142857142857143</v>
      </c>
      <c r="T269" s="88">
        <f>IFERROR(R269/$AQ$71,"-")</f>
        <v>7.6103500761035003E-3</v>
      </c>
      <c r="U269" s="285">
        <f>AR71</f>
        <v>429</v>
      </c>
      <c r="V269" s="206">
        <v>0</v>
      </c>
      <c r="W269" s="56">
        <f>IFERROR(V269/V272,"-")</f>
        <v>0</v>
      </c>
      <c r="X269" s="88">
        <f>IFERROR(V269/$AR$71,"-")</f>
        <v>0</v>
      </c>
      <c r="Y269" s="285">
        <f>AS71</f>
        <v>272</v>
      </c>
      <c r="Z269" s="206">
        <v>1</v>
      </c>
      <c r="AA269" s="56">
        <f>IFERROR(Z269/Z272,"-")</f>
        <v>0.5</v>
      </c>
      <c r="AB269" s="88">
        <f>IFERROR(Z269/$AS$71,"-")</f>
        <v>3.6764705882352941E-3</v>
      </c>
      <c r="AC269" s="285">
        <f>AT71</f>
        <v>138</v>
      </c>
      <c r="AD269" s="206">
        <v>0</v>
      </c>
      <c r="AE269" s="56">
        <f>IFERROR(AD269/AD272,"-")</f>
        <v>0</v>
      </c>
      <c r="AF269" s="88">
        <f>IFERROR(AD269/$AT$71,"-")</f>
        <v>0</v>
      </c>
      <c r="AG269" s="285">
        <f>AU71</f>
        <v>2538</v>
      </c>
      <c r="AH269" s="92">
        <f t="shared" si="68"/>
        <v>19</v>
      </c>
      <c r="AI269" s="56">
        <f>IFERROR(AH269/AH272,"-")</f>
        <v>0.70370370370370372</v>
      </c>
      <c r="AJ269" s="88">
        <f>IFERROR(AH269/$AU$71,"-")</f>
        <v>7.4862096138691887E-3</v>
      </c>
    </row>
    <row r="270" spans="2:36" ht="13.5" customHeight="1">
      <c r="B270" s="280"/>
      <c r="C270" s="305"/>
      <c r="D270" s="129" t="s">
        <v>102</v>
      </c>
      <c r="E270" s="286"/>
      <c r="F270" s="207">
        <v>1</v>
      </c>
      <c r="G270" s="58">
        <f>IFERROR(F270/F272,"-")</f>
        <v>1</v>
      </c>
      <c r="H270" s="116">
        <f t="shared" ref="H270:H272" si="71">IFERROR(F270/$AN$71,"-")</f>
        <v>0.16666666666666666</v>
      </c>
      <c r="I270" s="286"/>
      <c r="J270" s="207">
        <v>1</v>
      </c>
      <c r="K270" s="58">
        <f>IFERROR(J270/J272,"-")</f>
        <v>0.33333333333333331</v>
      </c>
      <c r="L270" s="82">
        <f>IFERROR(J270/$AO$71,"-")</f>
        <v>0.04</v>
      </c>
      <c r="M270" s="286"/>
      <c r="N270" s="207">
        <v>7</v>
      </c>
      <c r="O270" s="58">
        <f>IFERROR(N270/N272,"-")</f>
        <v>0.63636363636363635</v>
      </c>
      <c r="P270" s="82">
        <f>IFERROR(N270/$AP$71,"-")</f>
        <v>6.923837784371909E-3</v>
      </c>
      <c r="Q270" s="286"/>
      <c r="R270" s="207">
        <v>3</v>
      </c>
      <c r="S270" s="58">
        <f>IFERROR(R270/R272,"-")</f>
        <v>0.42857142857142855</v>
      </c>
      <c r="T270" s="82">
        <f>IFERROR(R270/$AQ$71,"-")</f>
        <v>4.5662100456621002E-3</v>
      </c>
      <c r="U270" s="286"/>
      <c r="V270" s="207">
        <v>1</v>
      </c>
      <c r="W270" s="58">
        <f>IFERROR(V270/V272,"-")</f>
        <v>0.5</v>
      </c>
      <c r="X270" s="82">
        <f>IFERROR(V270/$AR$71,"-")</f>
        <v>2.331002331002331E-3</v>
      </c>
      <c r="Y270" s="286"/>
      <c r="Z270" s="207">
        <v>1</v>
      </c>
      <c r="AA270" s="58">
        <f>IFERROR(Z270/Z272,"-")</f>
        <v>0.5</v>
      </c>
      <c r="AB270" s="82">
        <f>IFERROR(Z270/$AS$71,"-")</f>
        <v>3.6764705882352941E-3</v>
      </c>
      <c r="AC270" s="286"/>
      <c r="AD270" s="207">
        <v>0</v>
      </c>
      <c r="AE270" s="58">
        <f>IFERROR(AD270/AD272,"-")</f>
        <v>0</v>
      </c>
      <c r="AF270" s="82">
        <f>IFERROR(AD270/$AT$71,"-")</f>
        <v>0</v>
      </c>
      <c r="AG270" s="286"/>
      <c r="AH270" s="93">
        <f t="shared" si="68"/>
        <v>14</v>
      </c>
      <c r="AI270" s="58">
        <f>IFERROR(AH270/AH272,"-")</f>
        <v>0.51851851851851849</v>
      </c>
      <c r="AJ270" s="82">
        <f>IFERROR(AH270/$AU$71,"-")</f>
        <v>5.5161544523246652E-3</v>
      </c>
    </row>
    <row r="271" spans="2:36" ht="13.5" customHeight="1">
      <c r="B271" s="280"/>
      <c r="C271" s="305"/>
      <c r="D271" s="132" t="s">
        <v>103</v>
      </c>
      <c r="E271" s="287"/>
      <c r="F271" s="211">
        <v>1</v>
      </c>
      <c r="G271" s="66">
        <f>IFERROR(F271/F272,"-")</f>
        <v>1</v>
      </c>
      <c r="H271" s="118">
        <f t="shared" si="71"/>
        <v>0.16666666666666666</v>
      </c>
      <c r="I271" s="287"/>
      <c r="J271" s="211">
        <v>3</v>
      </c>
      <c r="K271" s="66">
        <f>IFERROR(J271/J272,"-")</f>
        <v>1</v>
      </c>
      <c r="L271" s="89">
        <f>IFERROR(J271/$AO$71,"-")</f>
        <v>0.12</v>
      </c>
      <c r="M271" s="287"/>
      <c r="N271" s="211">
        <v>11</v>
      </c>
      <c r="O271" s="66">
        <f>IFERROR(N271/N272,"-")</f>
        <v>1</v>
      </c>
      <c r="P271" s="89">
        <f>IFERROR(N271/$AP$71,"-")</f>
        <v>1.0880316518298714E-2</v>
      </c>
      <c r="Q271" s="287"/>
      <c r="R271" s="211">
        <v>7</v>
      </c>
      <c r="S271" s="66">
        <f>IFERROR(R271/R272,"-")</f>
        <v>1</v>
      </c>
      <c r="T271" s="89">
        <f>IFERROR(R271/$AQ$71,"-")</f>
        <v>1.06544901065449E-2</v>
      </c>
      <c r="U271" s="287"/>
      <c r="V271" s="211">
        <v>1</v>
      </c>
      <c r="W271" s="66">
        <f>IFERROR(V271/V272,"-")</f>
        <v>0.5</v>
      </c>
      <c r="X271" s="89">
        <f>IFERROR(V271/$AR$71,"-")</f>
        <v>2.331002331002331E-3</v>
      </c>
      <c r="Y271" s="287"/>
      <c r="Z271" s="211">
        <v>2</v>
      </c>
      <c r="AA271" s="66">
        <f>IFERROR(Z271/Z272,"-")</f>
        <v>1</v>
      </c>
      <c r="AB271" s="89">
        <f>IFERROR(Z271/$AS$71,"-")</f>
        <v>7.3529411764705881E-3</v>
      </c>
      <c r="AC271" s="287"/>
      <c r="AD271" s="211">
        <v>1</v>
      </c>
      <c r="AE271" s="66">
        <f>IFERROR(AD271/AD272,"-")</f>
        <v>1</v>
      </c>
      <c r="AF271" s="89">
        <f>IFERROR(AD271/$AT$71,"-")</f>
        <v>7.246376811594203E-3</v>
      </c>
      <c r="AG271" s="287"/>
      <c r="AH271" s="95">
        <f t="shared" si="68"/>
        <v>26</v>
      </c>
      <c r="AI271" s="66">
        <f>IFERROR(AH271/AH272,"-")</f>
        <v>0.96296296296296291</v>
      </c>
      <c r="AJ271" s="89">
        <f>IFERROR(AH271/$AU$71,"-")</f>
        <v>1.024428684003152E-2</v>
      </c>
    </row>
    <row r="272" spans="2:36" ht="13.5" customHeight="1">
      <c r="B272" s="281"/>
      <c r="C272" s="306"/>
      <c r="D272" s="190" t="s">
        <v>139</v>
      </c>
      <c r="E272" s="63" t="s">
        <v>93</v>
      </c>
      <c r="F272" s="217">
        <v>1</v>
      </c>
      <c r="G272" s="67" t="s">
        <v>143</v>
      </c>
      <c r="H272" s="88">
        <f t="shared" si="71"/>
        <v>0.16666666666666666</v>
      </c>
      <c r="I272" s="63" t="s">
        <v>93</v>
      </c>
      <c r="J272" s="217">
        <v>3</v>
      </c>
      <c r="K272" s="67" t="s">
        <v>143</v>
      </c>
      <c r="L272" s="85">
        <f>IFERROR(J272/$AO$71,"-")</f>
        <v>0.12</v>
      </c>
      <c r="M272" s="63" t="s">
        <v>93</v>
      </c>
      <c r="N272" s="217">
        <v>11</v>
      </c>
      <c r="O272" s="67" t="s">
        <v>143</v>
      </c>
      <c r="P272" s="85">
        <f>IFERROR(N272/$AP$71,"-")</f>
        <v>1.0880316518298714E-2</v>
      </c>
      <c r="Q272" s="63" t="s">
        <v>93</v>
      </c>
      <c r="R272" s="217">
        <v>7</v>
      </c>
      <c r="S272" s="67" t="s">
        <v>143</v>
      </c>
      <c r="T272" s="85">
        <f>IFERROR(R272/$AQ$71,"-")</f>
        <v>1.06544901065449E-2</v>
      </c>
      <c r="U272" s="63" t="s">
        <v>93</v>
      </c>
      <c r="V272" s="217">
        <v>2</v>
      </c>
      <c r="W272" s="67" t="s">
        <v>143</v>
      </c>
      <c r="X272" s="85">
        <f>IFERROR(V272/$AR$71,"-")</f>
        <v>4.662004662004662E-3</v>
      </c>
      <c r="Y272" s="63" t="s">
        <v>93</v>
      </c>
      <c r="Z272" s="217">
        <v>2</v>
      </c>
      <c r="AA272" s="67" t="s">
        <v>143</v>
      </c>
      <c r="AB272" s="85">
        <f>IFERROR(Z272/$AS$71,"-")</f>
        <v>7.3529411764705881E-3</v>
      </c>
      <c r="AC272" s="63" t="s">
        <v>93</v>
      </c>
      <c r="AD272" s="217">
        <v>1</v>
      </c>
      <c r="AE272" s="67" t="s">
        <v>143</v>
      </c>
      <c r="AF272" s="85">
        <f>IFERROR(AD272/$AT$71,"-")</f>
        <v>7.246376811594203E-3</v>
      </c>
      <c r="AG272" s="63" t="s">
        <v>93</v>
      </c>
      <c r="AH272" s="197">
        <f t="shared" si="68"/>
        <v>27</v>
      </c>
      <c r="AI272" s="67" t="s">
        <v>143</v>
      </c>
      <c r="AJ272" s="85">
        <f>IFERROR(AH272/$AU$71,"-")</f>
        <v>1.0638297872340425E-2</v>
      </c>
    </row>
    <row r="273" spans="2:36" ht="13.5" customHeight="1">
      <c r="B273" s="279">
        <v>68</v>
      </c>
      <c r="C273" s="304" t="s">
        <v>45</v>
      </c>
      <c r="D273" s="128" t="s">
        <v>101</v>
      </c>
      <c r="E273" s="285">
        <f>AN72</f>
        <v>9</v>
      </c>
      <c r="F273" s="206">
        <v>0</v>
      </c>
      <c r="G273" s="56" t="str">
        <f>IFERROR(F273/F276,"-")</f>
        <v>-</v>
      </c>
      <c r="H273" s="178">
        <f>IFERROR(F273/$AN$72,"-")</f>
        <v>0</v>
      </c>
      <c r="I273" s="285">
        <f>AO72</f>
        <v>17</v>
      </c>
      <c r="J273" s="206">
        <v>2</v>
      </c>
      <c r="K273" s="56">
        <f>IFERROR(J273/J276,"-")</f>
        <v>1</v>
      </c>
      <c r="L273" s="88">
        <f>IFERROR(J273/$AO$72,"-")</f>
        <v>0.11764705882352941</v>
      </c>
      <c r="M273" s="285">
        <f>AP72</f>
        <v>1114</v>
      </c>
      <c r="N273" s="206">
        <v>6</v>
      </c>
      <c r="O273" s="56">
        <f>IFERROR(N273/N276,"-")</f>
        <v>0.42857142857142855</v>
      </c>
      <c r="P273" s="88">
        <f>IFERROR(N273/$AP$72,"-")</f>
        <v>5.3859964093357273E-3</v>
      </c>
      <c r="Q273" s="285">
        <f>AQ72</f>
        <v>919</v>
      </c>
      <c r="R273" s="206">
        <v>2</v>
      </c>
      <c r="S273" s="56">
        <f>IFERROR(R273/R276,"-")</f>
        <v>0.2857142857142857</v>
      </c>
      <c r="T273" s="88">
        <f>IFERROR(R273/$AQ$72,"-")</f>
        <v>2.176278563656148E-3</v>
      </c>
      <c r="U273" s="285">
        <f>AR72</f>
        <v>675</v>
      </c>
      <c r="V273" s="206">
        <v>3</v>
      </c>
      <c r="W273" s="56">
        <f>IFERROR(V273/V276,"-")</f>
        <v>1</v>
      </c>
      <c r="X273" s="88">
        <f>IFERROR(V273/$AR$72,"-")</f>
        <v>4.4444444444444444E-3</v>
      </c>
      <c r="Y273" s="285">
        <f>AS72</f>
        <v>335</v>
      </c>
      <c r="Z273" s="206">
        <v>2</v>
      </c>
      <c r="AA273" s="56">
        <f>IFERROR(Z273/Z276,"-")</f>
        <v>0.66666666666666663</v>
      </c>
      <c r="AB273" s="88">
        <f>IFERROR(Z273/$AS$72,"-")</f>
        <v>5.9701492537313433E-3</v>
      </c>
      <c r="AC273" s="285">
        <f>AT72</f>
        <v>198</v>
      </c>
      <c r="AD273" s="206">
        <v>0</v>
      </c>
      <c r="AE273" s="56" t="str">
        <f>IFERROR(AD273/AD276,"-")</f>
        <v>-</v>
      </c>
      <c r="AF273" s="88">
        <f>IFERROR(AD273/$AT$72,"-")</f>
        <v>0</v>
      </c>
      <c r="AG273" s="285">
        <f>AU72</f>
        <v>3267</v>
      </c>
      <c r="AH273" s="92">
        <f t="shared" si="68"/>
        <v>15</v>
      </c>
      <c r="AI273" s="56">
        <f>IFERROR(AH273/AH276,"-")</f>
        <v>0.51724137931034486</v>
      </c>
      <c r="AJ273" s="88">
        <f>IFERROR(AH273/$AU$72,"-")</f>
        <v>4.5913682277318639E-3</v>
      </c>
    </row>
    <row r="274" spans="2:36" ht="13.5" customHeight="1">
      <c r="B274" s="280"/>
      <c r="C274" s="305"/>
      <c r="D274" s="129" t="s">
        <v>102</v>
      </c>
      <c r="E274" s="286"/>
      <c r="F274" s="207">
        <v>0</v>
      </c>
      <c r="G274" s="58" t="str">
        <f>IFERROR(F274/F276,"-")</f>
        <v>-</v>
      </c>
      <c r="H274" s="116">
        <f t="shared" ref="H274:H276" si="72">IFERROR(F274/$AN$72,"-")</f>
        <v>0</v>
      </c>
      <c r="I274" s="286"/>
      <c r="J274" s="207">
        <v>2</v>
      </c>
      <c r="K274" s="58">
        <f>IFERROR(J274/J276,"-")</f>
        <v>1</v>
      </c>
      <c r="L274" s="82">
        <f>IFERROR(J274/$AO$72,"-")</f>
        <v>0.11764705882352941</v>
      </c>
      <c r="M274" s="286"/>
      <c r="N274" s="207">
        <v>5</v>
      </c>
      <c r="O274" s="58">
        <f>IFERROR(N274/N276,"-")</f>
        <v>0.35714285714285715</v>
      </c>
      <c r="P274" s="82">
        <f>IFERROR(N274/$AP$72,"-")</f>
        <v>4.4883303411131061E-3</v>
      </c>
      <c r="Q274" s="286"/>
      <c r="R274" s="207">
        <v>2</v>
      </c>
      <c r="S274" s="58">
        <f>IFERROR(R274/R276,"-")</f>
        <v>0.2857142857142857</v>
      </c>
      <c r="T274" s="82">
        <f>IFERROR(R274/$AQ$72,"-")</f>
        <v>2.176278563656148E-3</v>
      </c>
      <c r="U274" s="286"/>
      <c r="V274" s="207">
        <v>3</v>
      </c>
      <c r="W274" s="58">
        <f>IFERROR(V274/V276,"-")</f>
        <v>1</v>
      </c>
      <c r="X274" s="82">
        <f>IFERROR(V274/$AR$72,"-")</f>
        <v>4.4444444444444444E-3</v>
      </c>
      <c r="Y274" s="286"/>
      <c r="Z274" s="207">
        <v>1</v>
      </c>
      <c r="AA274" s="58">
        <f>IFERROR(Z274/Z276,"-")</f>
        <v>0.33333333333333331</v>
      </c>
      <c r="AB274" s="82">
        <f>IFERROR(Z274/$AS$72,"-")</f>
        <v>2.9850746268656717E-3</v>
      </c>
      <c r="AC274" s="286"/>
      <c r="AD274" s="207">
        <v>0</v>
      </c>
      <c r="AE274" s="58" t="str">
        <f>IFERROR(AD274/AD276,"-")</f>
        <v>-</v>
      </c>
      <c r="AF274" s="82">
        <f>IFERROR(AD274/$AT$72,"-")</f>
        <v>0</v>
      </c>
      <c r="AG274" s="286"/>
      <c r="AH274" s="93">
        <f t="shared" si="68"/>
        <v>13</v>
      </c>
      <c r="AI274" s="58">
        <f>IFERROR(AH274/AH276,"-")</f>
        <v>0.44827586206896552</v>
      </c>
      <c r="AJ274" s="82">
        <f>IFERROR(AH274/$AU$72,"-")</f>
        <v>3.9791857973676152E-3</v>
      </c>
    </row>
    <row r="275" spans="2:36" ht="13.5" customHeight="1">
      <c r="B275" s="280"/>
      <c r="C275" s="305"/>
      <c r="D275" s="132" t="s">
        <v>103</v>
      </c>
      <c r="E275" s="287"/>
      <c r="F275" s="211">
        <v>0</v>
      </c>
      <c r="G275" s="66" t="str">
        <f>IFERROR(F275/F276,"-")</f>
        <v>-</v>
      </c>
      <c r="H275" s="175">
        <f t="shared" si="72"/>
        <v>0</v>
      </c>
      <c r="I275" s="287"/>
      <c r="J275" s="211">
        <v>2</v>
      </c>
      <c r="K275" s="66">
        <f>IFERROR(J275/J276,"-")</f>
        <v>1</v>
      </c>
      <c r="L275" s="89">
        <f>IFERROR(J275/$AO$72,"-")</f>
        <v>0.11764705882352941</v>
      </c>
      <c r="M275" s="287"/>
      <c r="N275" s="211">
        <v>14</v>
      </c>
      <c r="O275" s="66">
        <f>IFERROR(N275/N276,"-")</f>
        <v>1</v>
      </c>
      <c r="P275" s="89">
        <f>IFERROR(N275/$AP$72,"-")</f>
        <v>1.2567324955116697E-2</v>
      </c>
      <c r="Q275" s="287"/>
      <c r="R275" s="211">
        <v>7</v>
      </c>
      <c r="S275" s="66">
        <f>IFERROR(R275/R276,"-")</f>
        <v>1</v>
      </c>
      <c r="T275" s="89">
        <f>IFERROR(R275/$AQ$72,"-")</f>
        <v>7.6169749727965181E-3</v>
      </c>
      <c r="U275" s="287"/>
      <c r="V275" s="211">
        <v>3</v>
      </c>
      <c r="W275" s="66">
        <f>IFERROR(V275/V276,"-")</f>
        <v>1</v>
      </c>
      <c r="X275" s="89">
        <f>IFERROR(V275/$AR$72,"-")</f>
        <v>4.4444444444444444E-3</v>
      </c>
      <c r="Y275" s="287"/>
      <c r="Z275" s="211">
        <v>3</v>
      </c>
      <c r="AA275" s="66">
        <f>IFERROR(Z275/Z276,"-")</f>
        <v>1</v>
      </c>
      <c r="AB275" s="89">
        <f>IFERROR(Z275/$AS$72,"-")</f>
        <v>8.9552238805970154E-3</v>
      </c>
      <c r="AC275" s="287"/>
      <c r="AD275" s="211">
        <v>0</v>
      </c>
      <c r="AE275" s="66" t="str">
        <f>IFERROR(AD275/AD276,"-")</f>
        <v>-</v>
      </c>
      <c r="AF275" s="89">
        <f>IFERROR(AD275/$AT$72,"-")</f>
        <v>0</v>
      </c>
      <c r="AG275" s="287"/>
      <c r="AH275" s="95">
        <f t="shared" si="68"/>
        <v>29</v>
      </c>
      <c r="AI275" s="66">
        <f>IFERROR(AH275/AH276,"-")</f>
        <v>1</v>
      </c>
      <c r="AJ275" s="89">
        <f>IFERROR(AH275/$AU$72,"-")</f>
        <v>8.8766452402816044E-3</v>
      </c>
    </row>
    <row r="276" spans="2:36" ht="13.5" customHeight="1">
      <c r="B276" s="281"/>
      <c r="C276" s="306"/>
      <c r="D276" s="190" t="s">
        <v>139</v>
      </c>
      <c r="E276" s="63" t="s">
        <v>93</v>
      </c>
      <c r="F276" s="217">
        <v>0</v>
      </c>
      <c r="G276" s="67" t="s">
        <v>143</v>
      </c>
      <c r="H276" s="88">
        <f t="shared" si="72"/>
        <v>0</v>
      </c>
      <c r="I276" s="63" t="s">
        <v>93</v>
      </c>
      <c r="J276" s="217">
        <v>2</v>
      </c>
      <c r="K276" s="67" t="s">
        <v>143</v>
      </c>
      <c r="L276" s="85">
        <f>IFERROR(J276/$AO$72,"-")</f>
        <v>0.11764705882352941</v>
      </c>
      <c r="M276" s="63" t="s">
        <v>93</v>
      </c>
      <c r="N276" s="217">
        <v>14</v>
      </c>
      <c r="O276" s="67" t="s">
        <v>143</v>
      </c>
      <c r="P276" s="85">
        <f>IFERROR(N276/$AP$72,"-")</f>
        <v>1.2567324955116697E-2</v>
      </c>
      <c r="Q276" s="63" t="s">
        <v>93</v>
      </c>
      <c r="R276" s="217">
        <v>7</v>
      </c>
      <c r="S276" s="67" t="s">
        <v>143</v>
      </c>
      <c r="T276" s="85">
        <f>IFERROR(R276/$AQ$72,"-")</f>
        <v>7.6169749727965181E-3</v>
      </c>
      <c r="U276" s="63" t="s">
        <v>93</v>
      </c>
      <c r="V276" s="217">
        <v>3</v>
      </c>
      <c r="W276" s="67" t="s">
        <v>143</v>
      </c>
      <c r="X276" s="85">
        <f>IFERROR(V276/$AR$72,"-")</f>
        <v>4.4444444444444444E-3</v>
      </c>
      <c r="Y276" s="63" t="s">
        <v>93</v>
      </c>
      <c r="Z276" s="217">
        <v>3</v>
      </c>
      <c r="AA276" s="67" t="s">
        <v>143</v>
      </c>
      <c r="AB276" s="85">
        <f>IFERROR(Z276/$AS$72,"-")</f>
        <v>8.9552238805970154E-3</v>
      </c>
      <c r="AC276" s="63" t="s">
        <v>93</v>
      </c>
      <c r="AD276" s="217">
        <v>0</v>
      </c>
      <c r="AE276" s="67" t="s">
        <v>143</v>
      </c>
      <c r="AF276" s="85">
        <f>IFERROR(AD276/$AT$72,"-")</f>
        <v>0</v>
      </c>
      <c r="AG276" s="63" t="s">
        <v>93</v>
      </c>
      <c r="AH276" s="197">
        <f t="shared" si="68"/>
        <v>29</v>
      </c>
      <c r="AI276" s="67" t="s">
        <v>143</v>
      </c>
      <c r="AJ276" s="85">
        <f>IFERROR(AH276/$AU$72,"-")</f>
        <v>8.8766452402816044E-3</v>
      </c>
    </row>
    <row r="277" spans="2:36" ht="13.5" customHeight="1">
      <c r="B277" s="279">
        <v>69</v>
      </c>
      <c r="C277" s="304" t="s">
        <v>46</v>
      </c>
      <c r="D277" s="128" t="s">
        <v>101</v>
      </c>
      <c r="E277" s="285">
        <f>AN73</f>
        <v>12</v>
      </c>
      <c r="F277" s="206">
        <v>0</v>
      </c>
      <c r="G277" s="56" t="str">
        <f>IFERROR(F277/F280,"-")</f>
        <v>-</v>
      </c>
      <c r="H277" s="178">
        <f>IFERROR(F277/$AN$73,"-")</f>
        <v>0</v>
      </c>
      <c r="I277" s="285">
        <f>AO73</f>
        <v>36</v>
      </c>
      <c r="J277" s="206">
        <v>2</v>
      </c>
      <c r="K277" s="56">
        <f>IFERROR(J277/J280,"-")</f>
        <v>1</v>
      </c>
      <c r="L277" s="88">
        <f>IFERROR(J277/$AO$73,"-")</f>
        <v>5.5555555555555552E-2</v>
      </c>
      <c r="M277" s="285">
        <f>AP73</f>
        <v>3328</v>
      </c>
      <c r="N277" s="206">
        <v>18</v>
      </c>
      <c r="O277" s="56">
        <f>IFERROR(N277/N280,"-")</f>
        <v>0.81818181818181823</v>
      </c>
      <c r="P277" s="88">
        <f>IFERROR(N277/$AP$73,"-")</f>
        <v>5.408653846153846E-3</v>
      </c>
      <c r="Q277" s="285">
        <f>AQ73</f>
        <v>2476</v>
      </c>
      <c r="R277" s="206">
        <v>13</v>
      </c>
      <c r="S277" s="56">
        <f>IFERROR(R277/R280,"-")</f>
        <v>0.72222222222222221</v>
      </c>
      <c r="T277" s="88">
        <f>IFERROR(R277/$AQ$73,"-")</f>
        <v>5.2504038772213249E-3</v>
      </c>
      <c r="U277" s="285">
        <f>AR73</f>
        <v>1416</v>
      </c>
      <c r="V277" s="206">
        <v>8</v>
      </c>
      <c r="W277" s="56">
        <f>IFERROR(V277/V280,"-")</f>
        <v>0.8</v>
      </c>
      <c r="X277" s="88">
        <f>IFERROR(V277/$AR$73,"-")</f>
        <v>5.6497175141242938E-3</v>
      </c>
      <c r="Y277" s="285">
        <f>AS73</f>
        <v>684</v>
      </c>
      <c r="Z277" s="206">
        <v>4</v>
      </c>
      <c r="AA277" s="56">
        <f>IFERROR(Z277/Z280,"-")</f>
        <v>1</v>
      </c>
      <c r="AB277" s="88">
        <f>IFERROR(Z277/$AS$73,"-")</f>
        <v>5.8479532163742687E-3</v>
      </c>
      <c r="AC277" s="285">
        <f>AT73</f>
        <v>333</v>
      </c>
      <c r="AD277" s="206">
        <v>0</v>
      </c>
      <c r="AE277" s="56">
        <f>IFERROR(AD277/AD280,"-")</f>
        <v>0</v>
      </c>
      <c r="AF277" s="88">
        <f>IFERROR(AD277/$AT$73,"-")</f>
        <v>0</v>
      </c>
      <c r="AG277" s="285">
        <f>AU73</f>
        <v>8285</v>
      </c>
      <c r="AH277" s="92">
        <f t="shared" si="68"/>
        <v>45</v>
      </c>
      <c r="AI277" s="56">
        <f>IFERROR(AH277/AH280,"-")</f>
        <v>0.78947368421052633</v>
      </c>
      <c r="AJ277" s="88">
        <f>IFERROR(AH277/$AU$73,"-")</f>
        <v>5.4315027157513579E-3</v>
      </c>
    </row>
    <row r="278" spans="2:36" ht="13.5" customHeight="1">
      <c r="B278" s="280"/>
      <c r="C278" s="305"/>
      <c r="D278" s="129" t="s">
        <v>102</v>
      </c>
      <c r="E278" s="286"/>
      <c r="F278" s="207">
        <v>0</v>
      </c>
      <c r="G278" s="58" t="str">
        <f>IFERROR(F278/F280,"-")</f>
        <v>-</v>
      </c>
      <c r="H278" s="116">
        <f t="shared" ref="H278:H280" si="73">IFERROR(F278/$AN$73,"-")</f>
        <v>0</v>
      </c>
      <c r="I278" s="286"/>
      <c r="J278" s="207">
        <v>1</v>
      </c>
      <c r="K278" s="58">
        <f>IFERROR(J278/J280,"-")</f>
        <v>0.5</v>
      </c>
      <c r="L278" s="82">
        <f>IFERROR(J278/$AO$73,"-")</f>
        <v>2.7777777777777776E-2</v>
      </c>
      <c r="M278" s="286"/>
      <c r="N278" s="207">
        <v>16</v>
      </c>
      <c r="O278" s="58">
        <f>IFERROR(N278/N280,"-")</f>
        <v>0.72727272727272729</v>
      </c>
      <c r="P278" s="82">
        <f>IFERROR(N278/$AP$73,"-")</f>
        <v>4.807692307692308E-3</v>
      </c>
      <c r="Q278" s="286"/>
      <c r="R278" s="207">
        <v>10</v>
      </c>
      <c r="S278" s="58">
        <f>IFERROR(R278/R280,"-")</f>
        <v>0.55555555555555558</v>
      </c>
      <c r="T278" s="82">
        <f>IFERROR(R278/$AQ$73,"-")</f>
        <v>4.0387722132471729E-3</v>
      </c>
      <c r="U278" s="286"/>
      <c r="V278" s="207">
        <v>4</v>
      </c>
      <c r="W278" s="58">
        <f>IFERROR(V278/V280,"-")</f>
        <v>0.4</v>
      </c>
      <c r="X278" s="82">
        <f>IFERROR(V278/$AR$73,"-")</f>
        <v>2.8248587570621469E-3</v>
      </c>
      <c r="Y278" s="286"/>
      <c r="Z278" s="207">
        <v>2</v>
      </c>
      <c r="AA278" s="58">
        <f>IFERROR(Z278/Z280,"-")</f>
        <v>0.5</v>
      </c>
      <c r="AB278" s="82">
        <f>IFERROR(Z278/$AS$73,"-")</f>
        <v>2.9239766081871343E-3</v>
      </c>
      <c r="AC278" s="286"/>
      <c r="AD278" s="207">
        <v>1</v>
      </c>
      <c r="AE278" s="58">
        <f>IFERROR(AD278/AD280,"-")</f>
        <v>1</v>
      </c>
      <c r="AF278" s="82">
        <f>IFERROR(AD278/$AT$73,"-")</f>
        <v>3.003003003003003E-3</v>
      </c>
      <c r="AG278" s="286"/>
      <c r="AH278" s="93">
        <f t="shared" si="68"/>
        <v>34</v>
      </c>
      <c r="AI278" s="58">
        <f>IFERROR(AH278/AH280,"-")</f>
        <v>0.59649122807017541</v>
      </c>
      <c r="AJ278" s="82">
        <f>IFERROR(AH278/$AU$73,"-")</f>
        <v>4.1038020519010262E-3</v>
      </c>
    </row>
    <row r="279" spans="2:36" ht="13.5" customHeight="1">
      <c r="B279" s="280"/>
      <c r="C279" s="305"/>
      <c r="D279" s="132" t="s">
        <v>103</v>
      </c>
      <c r="E279" s="287"/>
      <c r="F279" s="211">
        <v>0</v>
      </c>
      <c r="G279" s="66" t="str">
        <f>IFERROR(F279/F280,"-")</f>
        <v>-</v>
      </c>
      <c r="H279" s="175">
        <f t="shared" si="73"/>
        <v>0</v>
      </c>
      <c r="I279" s="287"/>
      <c r="J279" s="211">
        <v>1</v>
      </c>
      <c r="K279" s="66">
        <f>IFERROR(J279/J280,"-")</f>
        <v>0.5</v>
      </c>
      <c r="L279" s="89">
        <f>IFERROR(J279/$AO$73,"-")</f>
        <v>2.7777777777777776E-2</v>
      </c>
      <c r="M279" s="287"/>
      <c r="N279" s="211">
        <v>20</v>
      </c>
      <c r="O279" s="66">
        <f>IFERROR(N279/N280,"-")</f>
        <v>0.90909090909090906</v>
      </c>
      <c r="P279" s="89">
        <f>IFERROR(N279/$AP$73,"-")</f>
        <v>6.0096153846153849E-3</v>
      </c>
      <c r="Q279" s="287"/>
      <c r="R279" s="211">
        <v>17</v>
      </c>
      <c r="S279" s="66">
        <f>IFERROR(R279/R280,"-")</f>
        <v>0.94444444444444442</v>
      </c>
      <c r="T279" s="89">
        <f>IFERROR(R279/$AQ$73,"-")</f>
        <v>6.8659127625201937E-3</v>
      </c>
      <c r="U279" s="287"/>
      <c r="V279" s="211">
        <v>9</v>
      </c>
      <c r="W279" s="66">
        <f>IFERROR(V279/V280,"-")</f>
        <v>0.9</v>
      </c>
      <c r="X279" s="89">
        <f>IFERROR(V279/$AR$73,"-")</f>
        <v>6.3559322033898309E-3</v>
      </c>
      <c r="Y279" s="287"/>
      <c r="Z279" s="211">
        <v>4</v>
      </c>
      <c r="AA279" s="66">
        <f>IFERROR(Z279/Z280,"-")</f>
        <v>1</v>
      </c>
      <c r="AB279" s="89">
        <f>IFERROR(Z279/$AS$73,"-")</f>
        <v>5.8479532163742687E-3</v>
      </c>
      <c r="AC279" s="287"/>
      <c r="AD279" s="211">
        <v>1</v>
      </c>
      <c r="AE279" s="66">
        <f>IFERROR(AD279/AD280,"-")</f>
        <v>1</v>
      </c>
      <c r="AF279" s="89">
        <f>IFERROR(AD279/$AT$73,"-")</f>
        <v>3.003003003003003E-3</v>
      </c>
      <c r="AG279" s="287"/>
      <c r="AH279" s="95">
        <f t="shared" si="68"/>
        <v>52</v>
      </c>
      <c r="AI279" s="66">
        <f>IFERROR(AH279/AH280,"-")</f>
        <v>0.91228070175438591</v>
      </c>
      <c r="AJ279" s="89">
        <f>IFERROR(AH279/$AU$73,"-")</f>
        <v>6.276403138201569E-3</v>
      </c>
    </row>
    <row r="280" spans="2:36" ht="13.5" customHeight="1">
      <c r="B280" s="281"/>
      <c r="C280" s="306"/>
      <c r="D280" s="190" t="s">
        <v>139</v>
      </c>
      <c r="E280" s="63" t="s">
        <v>93</v>
      </c>
      <c r="F280" s="217">
        <v>0</v>
      </c>
      <c r="G280" s="67" t="s">
        <v>143</v>
      </c>
      <c r="H280" s="88">
        <f t="shared" si="73"/>
        <v>0</v>
      </c>
      <c r="I280" s="63" t="s">
        <v>93</v>
      </c>
      <c r="J280" s="217">
        <v>2</v>
      </c>
      <c r="K280" s="67" t="s">
        <v>143</v>
      </c>
      <c r="L280" s="85">
        <f>IFERROR(J280/$AO$73,"-")</f>
        <v>5.5555555555555552E-2</v>
      </c>
      <c r="M280" s="63" t="s">
        <v>93</v>
      </c>
      <c r="N280" s="217">
        <v>22</v>
      </c>
      <c r="O280" s="67" t="s">
        <v>143</v>
      </c>
      <c r="P280" s="85">
        <f>IFERROR(N280/$AP$73,"-")</f>
        <v>6.610576923076923E-3</v>
      </c>
      <c r="Q280" s="63" t="s">
        <v>93</v>
      </c>
      <c r="R280" s="217">
        <v>18</v>
      </c>
      <c r="S280" s="67" t="s">
        <v>143</v>
      </c>
      <c r="T280" s="85">
        <f>IFERROR(R280/$AQ$73,"-")</f>
        <v>7.2697899838449114E-3</v>
      </c>
      <c r="U280" s="63" t="s">
        <v>93</v>
      </c>
      <c r="V280" s="217">
        <v>10</v>
      </c>
      <c r="W280" s="67" t="s">
        <v>143</v>
      </c>
      <c r="X280" s="85">
        <f>IFERROR(V280/$AR$73,"-")</f>
        <v>7.0621468926553672E-3</v>
      </c>
      <c r="Y280" s="63" t="s">
        <v>93</v>
      </c>
      <c r="Z280" s="217">
        <v>4</v>
      </c>
      <c r="AA280" s="67" t="s">
        <v>143</v>
      </c>
      <c r="AB280" s="85">
        <f>IFERROR(Z280/$AS$73,"-")</f>
        <v>5.8479532163742687E-3</v>
      </c>
      <c r="AC280" s="63" t="s">
        <v>93</v>
      </c>
      <c r="AD280" s="217">
        <v>1</v>
      </c>
      <c r="AE280" s="67" t="s">
        <v>143</v>
      </c>
      <c r="AF280" s="85">
        <f>IFERROR(AD280/$AT$73,"-")</f>
        <v>3.003003003003003E-3</v>
      </c>
      <c r="AG280" s="63" t="s">
        <v>93</v>
      </c>
      <c r="AH280" s="197">
        <f t="shared" si="68"/>
        <v>57</v>
      </c>
      <c r="AI280" s="67" t="s">
        <v>143</v>
      </c>
      <c r="AJ280" s="85">
        <f>IFERROR(AH280/$AU$73,"-")</f>
        <v>6.8799034399517197E-3</v>
      </c>
    </row>
    <row r="281" spans="2:36" ht="13.5" customHeight="1">
      <c r="B281" s="279">
        <v>70</v>
      </c>
      <c r="C281" s="304" t="s">
        <v>47</v>
      </c>
      <c r="D281" s="128" t="s">
        <v>101</v>
      </c>
      <c r="E281" s="285">
        <f>AN74</f>
        <v>0</v>
      </c>
      <c r="F281" s="206">
        <v>0</v>
      </c>
      <c r="G281" s="56" t="str">
        <f>IFERROR(F281/F284,"-")</f>
        <v>-</v>
      </c>
      <c r="H281" s="178" t="str">
        <f>IFERROR(F281/$AN$74,"-")</f>
        <v>-</v>
      </c>
      <c r="I281" s="285">
        <f>AO74</f>
        <v>6</v>
      </c>
      <c r="J281" s="206">
        <v>0</v>
      </c>
      <c r="K281" s="56" t="str">
        <f>IFERROR(J281/J284,"-")</f>
        <v>-</v>
      </c>
      <c r="L281" s="88">
        <f>IFERROR(J281/$AO$74,"-")</f>
        <v>0</v>
      </c>
      <c r="M281" s="285">
        <f>AP74</f>
        <v>459</v>
      </c>
      <c r="N281" s="206">
        <v>1</v>
      </c>
      <c r="O281" s="56">
        <f>IFERROR(N281/N284,"-")</f>
        <v>0.5</v>
      </c>
      <c r="P281" s="88">
        <f>IFERROR(N281/$AP$74,"-")</f>
        <v>2.1786492374727671E-3</v>
      </c>
      <c r="Q281" s="285">
        <f>AQ74</f>
        <v>404</v>
      </c>
      <c r="R281" s="206">
        <v>3</v>
      </c>
      <c r="S281" s="56">
        <f>IFERROR(R281/R284,"-")</f>
        <v>1</v>
      </c>
      <c r="T281" s="88">
        <f>IFERROR(R281/$AQ$74,"-")</f>
        <v>7.4257425742574254E-3</v>
      </c>
      <c r="U281" s="285">
        <f>AR74</f>
        <v>247</v>
      </c>
      <c r="V281" s="206">
        <v>0</v>
      </c>
      <c r="W281" s="56" t="str">
        <f>IFERROR(V281/V284,"-")</f>
        <v>-</v>
      </c>
      <c r="X281" s="88">
        <f>IFERROR(V281/$AR$74,"-")</f>
        <v>0</v>
      </c>
      <c r="Y281" s="285">
        <f>AS74</f>
        <v>167</v>
      </c>
      <c r="Z281" s="206">
        <v>0</v>
      </c>
      <c r="AA281" s="56" t="str">
        <f>IFERROR(Z281/Z284,"-")</f>
        <v>-</v>
      </c>
      <c r="AB281" s="88">
        <f>IFERROR(Z281/$AS$74,"-")</f>
        <v>0</v>
      </c>
      <c r="AC281" s="285">
        <f>AT74</f>
        <v>62</v>
      </c>
      <c r="AD281" s="206">
        <v>0</v>
      </c>
      <c r="AE281" s="56" t="str">
        <f>IFERROR(AD281/AD284,"-")</f>
        <v>-</v>
      </c>
      <c r="AF281" s="88">
        <f>IFERROR(AD281/$AT$74,"-")</f>
        <v>0</v>
      </c>
      <c r="AG281" s="285">
        <f>AU74</f>
        <v>1345</v>
      </c>
      <c r="AH281" s="92">
        <f t="shared" si="68"/>
        <v>4</v>
      </c>
      <c r="AI281" s="56">
        <f>IFERROR(AH281/AH284,"-")</f>
        <v>0.8</v>
      </c>
      <c r="AJ281" s="88">
        <f>IFERROR(AH281/$AU$74,"-")</f>
        <v>2.9739776951672862E-3</v>
      </c>
    </row>
    <row r="282" spans="2:36" ht="13.5" customHeight="1">
      <c r="B282" s="280"/>
      <c r="C282" s="305"/>
      <c r="D282" s="129" t="s">
        <v>102</v>
      </c>
      <c r="E282" s="286"/>
      <c r="F282" s="207">
        <v>0</v>
      </c>
      <c r="G282" s="58" t="str">
        <f>IFERROR(F282/F284,"-")</f>
        <v>-</v>
      </c>
      <c r="H282" s="116" t="str">
        <f t="shared" ref="H282:H284" si="74">IFERROR(F282/$AN$74,"-")</f>
        <v>-</v>
      </c>
      <c r="I282" s="286"/>
      <c r="J282" s="207">
        <v>0</v>
      </c>
      <c r="K282" s="58" t="str">
        <f>IFERROR(J282/J284,"-")</f>
        <v>-</v>
      </c>
      <c r="L282" s="82">
        <f>IFERROR(J282/$AO$74,"-")</f>
        <v>0</v>
      </c>
      <c r="M282" s="286"/>
      <c r="N282" s="207">
        <v>2</v>
      </c>
      <c r="O282" s="58">
        <f>IFERROR(N282/N284,"-")</f>
        <v>1</v>
      </c>
      <c r="P282" s="82">
        <f>IFERROR(N282/$AP$74,"-")</f>
        <v>4.3572984749455342E-3</v>
      </c>
      <c r="Q282" s="286"/>
      <c r="R282" s="207">
        <v>3</v>
      </c>
      <c r="S282" s="58">
        <f>IFERROR(R282/R284,"-")</f>
        <v>1</v>
      </c>
      <c r="T282" s="82">
        <f>IFERROR(R282/$AQ$74,"-")</f>
        <v>7.4257425742574254E-3</v>
      </c>
      <c r="U282" s="286"/>
      <c r="V282" s="207">
        <v>0</v>
      </c>
      <c r="W282" s="58" t="str">
        <f>IFERROR(V282/V284,"-")</f>
        <v>-</v>
      </c>
      <c r="X282" s="82">
        <f>IFERROR(V282/$AR$74,"-")</f>
        <v>0</v>
      </c>
      <c r="Y282" s="286"/>
      <c r="Z282" s="207">
        <v>0</v>
      </c>
      <c r="AA282" s="58" t="str">
        <f>IFERROR(Z282/Z284,"-")</f>
        <v>-</v>
      </c>
      <c r="AB282" s="82">
        <f>IFERROR(Z282/$AS$74,"-")</f>
        <v>0</v>
      </c>
      <c r="AC282" s="286"/>
      <c r="AD282" s="207">
        <v>0</v>
      </c>
      <c r="AE282" s="58" t="str">
        <f>IFERROR(AD282/AD284,"-")</f>
        <v>-</v>
      </c>
      <c r="AF282" s="82">
        <f>IFERROR(AD282/$AT$74,"-")</f>
        <v>0</v>
      </c>
      <c r="AG282" s="286"/>
      <c r="AH282" s="93">
        <f t="shared" si="68"/>
        <v>5</v>
      </c>
      <c r="AI282" s="58">
        <f>IFERROR(AH282/AH284,"-")</f>
        <v>1</v>
      </c>
      <c r="AJ282" s="82">
        <f>IFERROR(AH282/$AU$74,"-")</f>
        <v>3.7174721189591076E-3</v>
      </c>
    </row>
    <row r="283" spans="2:36" ht="13.5" customHeight="1">
      <c r="B283" s="280"/>
      <c r="C283" s="305"/>
      <c r="D283" s="132" t="s">
        <v>103</v>
      </c>
      <c r="E283" s="287"/>
      <c r="F283" s="211">
        <v>0</v>
      </c>
      <c r="G283" s="66" t="str">
        <f>IFERROR(F283/F284,"-")</f>
        <v>-</v>
      </c>
      <c r="H283" s="118" t="str">
        <f t="shared" si="74"/>
        <v>-</v>
      </c>
      <c r="I283" s="287"/>
      <c r="J283" s="211">
        <v>0</v>
      </c>
      <c r="K283" s="66" t="str">
        <f>IFERROR(J283/J284,"-")</f>
        <v>-</v>
      </c>
      <c r="L283" s="89">
        <f>IFERROR(J283/$AO$74,"-")</f>
        <v>0</v>
      </c>
      <c r="M283" s="287"/>
      <c r="N283" s="211">
        <v>2</v>
      </c>
      <c r="O283" s="66">
        <f>IFERROR(N283/N284,"-")</f>
        <v>1</v>
      </c>
      <c r="P283" s="89">
        <f>IFERROR(N283/$AP$74,"-")</f>
        <v>4.3572984749455342E-3</v>
      </c>
      <c r="Q283" s="287"/>
      <c r="R283" s="211">
        <v>3</v>
      </c>
      <c r="S283" s="66">
        <f>IFERROR(R283/R284,"-")</f>
        <v>1</v>
      </c>
      <c r="T283" s="89">
        <f>IFERROR(R283/$AQ$74,"-")</f>
        <v>7.4257425742574254E-3</v>
      </c>
      <c r="U283" s="287"/>
      <c r="V283" s="211">
        <v>0</v>
      </c>
      <c r="W283" s="66" t="str">
        <f>IFERROR(V283/V284,"-")</f>
        <v>-</v>
      </c>
      <c r="X283" s="89">
        <f>IFERROR(V283/$AR$74,"-")</f>
        <v>0</v>
      </c>
      <c r="Y283" s="287"/>
      <c r="Z283" s="211">
        <v>0</v>
      </c>
      <c r="AA283" s="66" t="str">
        <f>IFERROR(Z283/Z284,"-")</f>
        <v>-</v>
      </c>
      <c r="AB283" s="89">
        <f>IFERROR(Z283/$AS$74,"-")</f>
        <v>0</v>
      </c>
      <c r="AC283" s="287"/>
      <c r="AD283" s="211">
        <v>0</v>
      </c>
      <c r="AE283" s="66" t="str">
        <f>IFERROR(AD283/AD284,"-")</f>
        <v>-</v>
      </c>
      <c r="AF283" s="89">
        <f>IFERROR(AD283/$AT$74,"-")</f>
        <v>0</v>
      </c>
      <c r="AG283" s="287"/>
      <c r="AH283" s="95">
        <f t="shared" si="68"/>
        <v>5</v>
      </c>
      <c r="AI283" s="66">
        <f>IFERROR(AH283/AH284,"-")</f>
        <v>1</v>
      </c>
      <c r="AJ283" s="89">
        <f>IFERROR(AH283/$AU$74,"-")</f>
        <v>3.7174721189591076E-3</v>
      </c>
    </row>
    <row r="284" spans="2:36" ht="13.5" customHeight="1">
      <c r="B284" s="281"/>
      <c r="C284" s="306"/>
      <c r="D284" s="190" t="s">
        <v>139</v>
      </c>
      <c r="E284" s="63" t="s">
        <v>93</v>
      </c>
      <c r="F284" s="217">
        <v>0</v>
      </c>
      <c r="G284" s="67" t="s">
        <v>143</v>
      </c>
      <c r="H284" s="88" t="str">
        <f t="shared" si="74"/>
        <v>-</v>
      </c>
      <c r="I284" s="63" t="s">
        <v>93</v>
      </c>
      <c r="J284" s="217">
        <v>0</v>
      </c>
      <c r="K284" s="67" t="s">
        <v>143</v>
      </c>
      <c r="L284" s="85">
        <f>IFERROR(J284/$AO$74,"-")</f>
        <v>0</v>
      </c>
      <c r="M284" s="63" t="s">
        <v>93</v>
      </c>
      <c r="N284" s="217">
        <v>2</v>
      </c>
      <c r="O284" s="67" t="s">
        <v>143</v>
      </c>
      <c r="P284" s="85">
        <f>IFERROR(N284/$AP$74,"-")</f>
        <v>4.3572984749455342E-3</v>
      </c>
      <c r="Q284" s="63" t="s">
        <v>93</v>
      </c>
      <c r="R284" s="217">
        <v>3</v>
      </c>
      <c r="S284" s="67" t="s">
        <v>143</v>
      </c>
      <c r="T284" s="85">
        <f>IFERROR(R284/$AQ$74,"-")</f>
        <v>7.4257425742574254E-3</v>
      </c>
      <c r="U284" s="63" t="s">
        <v>93</v>
      </c>
      <c r="V284" s="217">
        <v>0</v>
      </c>
      <c r="W284" s="67" t="s">
        <v>143</v>
      </c>
      <c r="X284" s="85">
        <f>IFERROR(V284/$AR$74,"-")</f>
        <v>0</v>
      </c>
      <c r="Y284" s="63" t="s">
        <v>93</v>
      </c>
      <c r="Z284" s="217">
        <v>0</v>
      </c>
      <c r="AA284" s="67" t="s">
        <v>143</v>
      </c>
      <c r="AB284" s="85">
        <f>IFERROR(Z284/$AS$74,"-")</f>
        <v>0</v>
      </c>
      <c r="AC284" s="63" t="s">
        <v>93</v>
      </c>
      <c r="AD284" s="217">
        <v>0</v>
      </c>
      <c r="AE284" s="67" t="s">
        <v>143</v>
      </c>
      <c r="AF284" s="85">
        <f>IFERROR(AD284/$AT$74,"-")</f>
        <v>0</v>
      </c>
      <c r="AG284" s="63" t="s">
        <v>93</v>
      </c>
      <c r="AH284" s="197">
        <f t="shared" si="68"/>
        <v>5</v>
      </c>
      <c r="AI284" s="67" t="s">
        <v>143</v>
      </c>
      <c r="AJ284" s="85">
        <f>IFERROR(AH284/$AU$74,"-")</f>
        <v>3.7174721189591076E-3</v>
      </c>
    </row>
    <row r="285" spans="2:36" ht="13.5" customHeight="1">
      <c r="B285" s="279">
        <v>71</v>
      </c>
      <c r="C285" s="304" t="s">
        <v>48</v>
      </c>
      <c r="D285" s="128" t="s">
        <v>101</v>
      </c>
      <c r="E285" s="285">
        <f>AN75</f>
        <v>4</v>
      </c>
      <c r="F285" s="206">
        <v>0</v>
      </c>
      <c r="G285" s="56" t="str">
        <f>IFERROR(F285/F288,"-")</f>
        <v>-</v>
      </c>
      <c r="H285" s="178">
        <f>IFERROR(F285/$AN$75,"-")</f>
        <v>0</v>
      </c>
      <c r="I285" s="285">
        <f>AO75</f>
        <v>5</v>
      </c>
      <c r="J285" s="206">
        <v>0</v>
      </c>
      <c r="K285" s="56" t="str">
        <f>IFERROR(J285/J288,"-")</f>
        <v>-</v>
      </c>
      <c r="L285" s="88">
        <f>IFERROR(J285/$AO$75,"-")</f>
        <v>0</v>
      </c>
      <c r="M285" s="285">
        <f>AP75</f>
        <v>1371</v>
      </c>
      <c r="N285" s="206">
        <v>9</v>
      </c>
      <c r="O285" s="56">
        <f>IFERROR(N285/N288,"-")</f>
        <v>1</v>
      </c>
      <c r="P285" s="88">
        <f>IFERROR(N285/$AP$75,"-")</f>
        <v>6.5645514223194746E-3</v>
      </c>
      <c r="Q285" s="285">
        <f>AQ75</f>
        <v>1213</v>
      </c>
      <c r="R285" s="206">
        <v>6</v>
      </c>
      <c r="S285" s="56">
        <f>IFERROR(R285/R288,"-")</f>
        <v>0.66666666666666663</v>
      </c>
      <c r="T285" s="88">
        <f>IFERROR(R285/$AQ$75,"-")</f>
        <v>4.9464138499587798E-3</v>
      </c>
      <c r="U285" s="285">
        <f>AR75</f>
        <v>725</v>
      </c>
      <c r="V285" s="206">
        <v>6</v>
      </c>
      <c r="W285" s="56">
        <f>IFERROR(V285/V288,"-")</f>
        <v>0.8571428571428571</v>
      </c>
      <c r="X285" s="88">
        <f>IFERROR(V285/$AR$75,"-")</f>
        <v>8.2758620689655175E-3</v>
      </c>
      <c r="Y285" s="285">
        <f>AS75</f>
        <v>466</v>
      </c>
      <c r="Z285" s="206">
        <v>5</v>
      </c>
      <c r="AA285" s="56">
        <f>IFERROR(Z285/Z288,"-")</f>
        <v>1</v>
      </c>
      <c r="AB285" s="88">
        <f>IFERROR(Z285/$AS$75,"-")</f>
        <v>1.0729613733905579E-2</v>
      </c>
      <c r="AC285" s="285">
        <f>AT75</f>
        <v>182</v>
      </c>
      <c r="AD285" s="206">
        <v>0</v>
      </c>
      <c r="AE285" s="56">
        <f>IFERROR(AD285/AD288,"-")</f>
        <v>0</v>
      </c>
      <c r="AF285" s="88">
        <f>IFERROR(AD285/$AT$75,"-")</f>
        <v>0</v>
      </c>
      <c r="AG285" s="285">
        <f>AU75</f>
        <v>3966</v>
      </c>
      <c r="AH285" s="92">
        <f t="shared" si="68"/>
        <v>26</v>
      </c>
      <c r="AI285" s="56">
        <f>IFERROR(AH285/AH288,"-")</f>
        <v>0.8125</v>
      </c>
      <c r="AJ285" s="88">
        <f>IFERROR(AH285/$AU$75,"-")</f>
        <v>6.5557236510337871E-3</v>
      </c>
    </row>
    <row r="286" spans="2:36" ht="13.5" customHeight="1">
      <c r="B286" s="280"/>
      <c r="C286" s="305"/>
      <c r="D286" s="129" t="s">
        <v>102</v>
      </c>
      <c r="E286" s="286"/>
      <c r="F286" s="207">
        <v>0</v>
      </c>
      <c r="G286" s="58" t="str">
        <f>IFERROR(F286/F288,"-")</f>
        <v>-</v>
      </c>
      <c r="H286" s="116">
        <f t="shared" ref="H286:H287" si="75">IFERROR(F286/$AN$75,"-")</f>
        <v>0</v>
      </c>
      <c r="I286" s="286"/>
      <c r="J286" s="207">
        <v>0</v>
      </c>
      <c r="K286" s="58" t="str">
        <f>IFERROR(J286/J288,"-")</f>
        <v>-</v>
      </c>
      <c r="L286" s="82">
        <f>IFERROR(J286/$AO$75,"-")</f>
        <v>0</v>
      </c>
      <c r="M286" s="286"/>
      <c r="N286" s="207">
        <v>4</v>
      </c>
      <c r="O286" s="58">
        <f>IFERROR(N286/N288,"-")</f>
        <v>0.44444444444444442</v>
      </c>
      <c r="P286" s="82">
        <f>IFERROR(N286/$AP$75,"-")</f>
        <v>2.9175784099197666E-3</v>
      </c>
      <c r="Q286" s="286"/>
      <c r="R286" s="207">
        <v>4</v>
      </c>
      <c r="S286" s="58">
        <f>IFERROR(R286/R288,"-")</f>
        <v>0.44444444444444442</v>
      </c>
      <c r="T286" s="82">
        <f>IFERROR(R286/$AQ$75,"-")</f>
        <v>3.2976092333058533E-3</v>
      </c>
      <c r="U286" s="286"/>
      <c r="V286" s="207">
        <v>4</v>
      </c>
      <c r="W286" s="58">
        <f>IFERROR(V286/V288,"-")</f>
        <v>0.5714285714285714</v>
      </c>
      <c r="X286" s="82">
        <f>IFERROR(V286/$AR$75,"-")</f>
        <v>5.5172413793103444E-3</v>
      </c>
      <c r="Y286" s="286"/>
      <c r="Z286" s="207">
        <v>5</v>
      </c>
      <c r="AA286" s="58">
        <f>IFERROR(Z286/Z288,"-")</f>
        <v>1</v>
      </c>
      <c r="AB286" s="82">
        <f>IFERROR(Z286/$AS$75,"-")</f>
        <v>1.0729613733905579E-2</v>
      </c>
      <c r="AC286" s="286"/>
      <c r="AD286" s="207">
        <v>0</v>
      </c>
      <c r="AE286" s="58">
        <f>IFERROR(AD286/AD288,"-")</f>
        <v>0</v>
      </c>
      <c r="AF286" s="82">
        <f>IFERROR(AD286/$AT$75,"-")</f>
        <v>0</v>
      </c>
      <c r="AG286" s="286"/>
      <c r="AH286" s="93">
        <f t="shared" si="68"/>
        <v>17</v>
      </c>
      <c r="AI286" s="58">
        <f>IFERROR(AH286/AH288,"-")</f>
        <v>0.53125</v>
      </c>
      <c r="AJ286" s="82">
        <f>IFERROR(AH286/$AU$75,"-")</f>
        <v>4.2864346949067073E-3</v>
      </c>
    </row>
    <row r="287" spans="2:36" ht="13.5" customHeight="1">
      <c r="B287" s="280"/>
      <c r="C287" s="305"/>
      <c r="D287" s="132" t="s">
        <v>103</v>
      </c>
      <c r="E287" s="287"/>
      <c r="F287" s="211">
        <v>0</v>
      </c>
      <c r="G287" s="66" t="str">
        <f>IFERROR(F287/F288,"-")</f>
        <v>-</v>
      </c>
      <c r="H287" s="175">
        <f t="shared" si="75"/>
        <v>0</v>
      </c>
      <c r="I287" s="287"/>
      <c r="J287" s="211">
        <v>0</v>
      </c>
      <c r="K287" s="66" t="str">
        <f>IFERROR(J287/J288,"-")</f>
        <v>-</v>
      </c>
      <c r="L287" s="89">
        <f>IFERROR(J287/$AO$75,"-")</f>
        <v>0</v>
      </c>
      <c r="M287" s="287"/>
      <c r="N287" s="211">
        <v>9</v>
      </c>
      <c r="O287" s="66">
        <f>IFERROR(N287/N288,"-")</f>
        <v>1</v>
      </c>
      <c r="P287" s="89">
        <f>IFERROR(N287/$AP$75,"-")</f>
        <v>6.5645514223194746E-3</v>
      </c>
      <c r="Q287" s="287"/>
      <c r="R287" s="211">
        <v>9</v>
      </c>
      <c r="S287" s="66">
        <f>IFERROR(R287/R288,"-")</f>
        <v>1</v>
      </c>
      <c r="T287" s="89">
        <f>IFERROR(R287/$AQ$75,"-")</f>
        <v>7.4196207749381701E-3</v>
      </c>
      <c r="U287" s="287"/>
      <c r="V287" s="211">
        <v>6</v>
      </c>
      <c r="W287" s="66">
        <f>IFERROR(V287/V288,"-")</f>
        <v>0.8571428571428571</v>
      </c>
      <c r="X287" s="89">
        <f>IFERROR(V287/$AR$75,"-")</f>
        <v>8.2758620689655175E-3</v>
      </c>
      <c r="Y287" s="287"/>
      <c r="Z287" s="211">
        <v>5</v>
      </c>
      <c r="AA287" s="66">
        <f>IFERROR(Z287/Z288,"-")</f>
        <v>1</v>
      </c>
      <c r="AB287" s="89">
        <f>IFERROR(Z287/$AS$75,"-")</f>
        <v>1.0729613733905579E-2</v>
      </c>
      <c r="AC287" s="287"/>
      <c r="AD287" s="211">
        <v>2</v>
      </c>
      <c r="AE287" s="66">
        <f>IFERROR(AD287/AD288,"-")</f>
        <v>1</v>
      </c>
      <c r="AF287" s="89">
        <f>IFERROR(AD287/$AT$75,"-")</f>
        <v>1.098901098901099E-2</v>
      </c>
      <c r="AG287" s="287"/>
      <c r="AH287" s="95">
        <f t="shared" si="68"/>
        <v>31</v>
      </c>
      <c r="AI287" s="66">
        <f>IFERROR(AH287/AH288,"-")</f>
        <v>0.96875</v>
      </c>
      <c r="AJ287" s="89">
        <f>IFERROR(AH287/$AU$75,"-")</f>
        <v>7.816439737771054E-3</v>
      </c>
    </row>
    <row r="288" spans="2:36" ht="13.5" customHeight="1">
      <c r="B288" s="281"/>
      <c r="C288" s="306"/>
      <c r="D288" s="190" t="s">
        <v>139</v>
      </c>
      <c r="E288" s="63" t="s">
        <v>93</v>
      </c>
      <c r="F288" s="217">
        <v>0</v>
      </c>
      <c r="G288" s="67" t="s">
        <v>143</v>
      </c>
      <c r="H288" s="88">
        <f>IFERROR(F288/$AN$75,"-")</f>
        <v>0</v>
      </c>
      <c r="I288" s="63" t="s">
        <v>93</v>
      </c>
      <c r="J288" s="217">
        <v>0</v>
      </c>
      <c r="K288" s="67" t="s">
        <v>143</v>
      </c>
      <c r="L288" s="85">
        <f>IFERROR(J288/$AO$75,"-")</f>
        <v>0</v>
      </c>
      <c r="M288" s="63" t="s">
        <v>93</v>
      </c>
      <c r="N288" s="217">
        <v>9</v>
      </c>
      <c r="O288" s="67" t="s">
        <v>143</v>
      </c>
      <c r="P288" s="85">
        <f>IFERROR(N288/$AP$75,"-")</f>
        <v>6.5645514223194746E-3</v>
      </c>
      <c r="Q288" s="63" t="s">
        <v>93</v>
      </c>
      <c r="R288" s="217">
        <v>9</v>
      </c>
      <c r="S288" s="67" t="s">
        <v>143</v>
      </c>
      <c r="T288" s="85">
        <f>IFERROR(R288/$AQ$75,"-")</f>
        <v>7.4196207749381701E-3</v>
      </c>
      <c r="U288" s="63" t="s">
        <v>93</v>
      </c>
      <c r="V288" s="217">
        <v>7</v>
      </c>
      <c r="W288" s="67" t="s">
        <v>143</v>
      </c>
      <c r="X288" s="85">
        <f>IFERROR(V288/$AR$75,"-")</f>
        <v>9.655172413793104E-3</v>
      </c>
      <c r="Y288" s="63" t="s">
        <v>93</v>
      </c>
      <c r="Z288" s="217">
        <v>5</v>
      </c>
      <c r="AA288" s="67" t="s">
        <v>143</v>
      </c>
      <c r="AB288" s="85">
        <f>IFERROR(Z288/$AS$75,"-")</f>
        <v>1.0729613733905579E-2</v>
      </c>
      <c r="AC288" s="63" t="s">
        <v>93</v>
      </c>
      <c r="AD288" s="217">
        <v>2</v>
      </c>
      <c r="AE288" s="67" t="s">
        <v>143</v>
      </c>
      <c r="AF288" s="85">
        <f>IFERROR(AD288/$AT$75,"-")</f>
        <v>1.098901098901099E-2</v>
      </c>
      <c r="AG288" s="63" t="s">
        <v>93</v>
      </c>
      <c r="AH288" s="197">
        <f t="shared" si="68"/>
        <v>32</v>
      </c>
      <c r="AI288" s="67" t="s">
        <v>143</v>
      </c>
      <c r="AJ288" s="85">
        <f>IFERROR(AH288/$AU$75,"-")</f>
        <v>8.0685829551185081E-3</v>
      </c>
    </row>
    <row r="289" spans="2:36" ht="13.5" customHeight="1">
      <c r="B289" s="279">
        <v>72</v>
      </c>
      <c r="C289" s="304" t="s">
        <v>26</v>
      </c>
      <c r="D289" s="128" t="s">
        <v>101</v>
      </c>
      <c r="E289" s="285">
        <f>AN76</f>
        <v>2</v>
      </c>
      <c r="F289" s="206">
        <v>0</v>
      </c>
      <c r="G289" s="56" t="str">
        <f>IFERROR(F289/F292,"-")</f>
        <v>-</v>
      </c>
      <c r="H289" s="178">
        <f>IFERROR(F289/$AN$76,"-")</f>
        <v>0</v>
      </c>
      <c r="I289" s="285">
        <f>AO76</f>
        <v>8</v>
      </c>
      <c r="J289" s="206">
        <v>1</v>
      </c>
      <c r="K289" s="56">
        <f>IFERROR(J289/J292,"-")</f>
        <v>1</v>
      </c>
      <c r="L289" s="88">
        <f>IFERROR(J289/$AO$76,"-")</f>
        <v>0.125</v>
      </c>
      <c r="M289" s="285">
        <f>AP76</f>
        <v>962</v>
      </c>
      <c r="N289" s="206">
        <v>2</v>
      </c>
      <c r="O289" s="56">
        <f>IFERROR(N289/N292,"-")</f>
        <v>0.66666666666666663</v>
      </c>
      <c r="P289" s="88">
        <f>IFERROR(N289/$AP$76,"-")</f>
        <v>2.0790020790020791E-3</v>
      </c>
      <c r="Q289" s="285">
        <f>AQ76</f>
        <v>766</v>
      </c>
      <c r="R289" s="206">
        <v>1</v>
      </c>
      <c r="S289" s="56">
        <f>IFERROR(R289/R292,"-")</f>
        <v>0.25</v>
      </c>
      <c r="T289" s="88">
        <f>IFERROR(R289/$AQ$76,"-")</f>
        <v>1.3054830287206266E-3</v>
      </c>
      <c r="U289" s="285">
        <f>AR76</f>
        <v>450</v>
      </c>
      <c r="V289" s="206">
        <v>0</v>
      </c>
      <c r="W289" s="56">
        <f>IFERROR(V289/V292,"-")</f>
        <v>0</v>
      </c>
      <c r="X289" s="88">
        <f>IFERROR(V289/$AR$76,"-")</f>
        <v>0</v>
      </c>
      <c r="Y289" s="285">
        <f>AS76</f>
        <v>252</v>
      </c>
      <c r="Z289" s="206">
        <v>1</v>
      </c>
      <c r="AA289" s="56">
        <f>IFERROR(Z289/Z292,"-")</f>
        <v>1</v>
      </c>
      <c r="AB289" s="88">
        <f>IFERROR(Z289/$AS$76,"-")</f>
        <v>3.968253968253968E-3</v>
      </c>
      <c r="AC289" s="285">
        <f>AT76</f>
        <v>119</v>
      </c>
      <c r="AD289" s="206">
        <v>0</v>
      </c>
      <c r="AE289" s="56" t="str">
        <f>IFERROR(AD289/AD292,"-")</f>
        <v>-</v>
      </c>
      <c r="AF289" s="88">
        <f>IFERROR(AD289/$AT$76,"-")</f>
        <v>0</v>
      </c>
      <c r="AG289" s="285">
        <f>AU76</f>
        <v>2559</v>
      </c>
      <c r="AH289" s="92">
        <f t="shared" si="68"/>
        <v>5</v>
      </c>
      <c r="AI289" s="56">
        <f>IFERROR(AH289/AH292,"-")</f>
        <v>0.5</v>
      </c>
      <c r="AJ289" s="88">
        <f>IFERROR(AH289/$AU$76,"-")</f>
        <v>1.9538882375928096E-3</v>
      </c>
    </row>
    <row r="290" spans="2:36" ht="13.5" customHeight="1">
      <c r="B290" s="280"/>
      <c r="C290" s="305"/>
      <c r="D290" s="129" t="s">
        <v>102</v>
      </c>
      <c r="E290" s="286"/>
      <c r="F290" s="207">
        <v>0</v>
      </c>
      <c r="G290" s="58" t="str">
        <f>IFERROR(F290/F292,"-")</f>
        <v>-</v>
      </c>
      <c r="H290" s="116">
        <f t="shared" ref="H290:H292" si="76">IFERROR(F290/$AN$76,"-")</f>
        <v>0</v>
      </c>
      <c r="I290" s="286"/>
      <c r="J290" s="207">
        <v>0</v>
      </c>
      <c r="K290" s="58">
        <f>IFERROR(J290/J292,"-")</f>
        <v>0</v>
      </c>
      <c r="L290" s="82">
        <f>IFERROR(J290/$AO$76,"-")</f>
        <v>0</v>
      </c>
      <c r="M290" s="286"/>
      <c r="N290" s="207">
        <v>3</v>
      </c>
      <c r="O290" s="58">
        <f>IFERROR(N290/N292,"-")</f>
        <v>1</v>
      </c>
      <c r="P290" s="82">
        <f>IFERROR(N290/$AP$76,"-")</f>
        <v>3.1185031185031187E-3</v>
      </c>
      <c r="Q290" s="286"/>
      <c r="R290" s="207">
        <v>1</v>
      </c>
      <c r="S290" s="58">
        <f>IFERROR(R290/R292,"-")</f>
        <v>0.25</v>
      </c>
      <c r="T290" s="82">
        <f>IFERROR(R290/$AQ$76,"-")</f>
        <v>1.3054830287206266E-3</v>
      </c>
      <c r="U290" s="286"/>
      <c r="V290" s="207">
        <v>0</v>
      </c>
      <c r="W290" s="58">
        <f>IFERROR(V290/V292,"-")</f>
        <v>0</v>
      </c>
      <c r="X290" s="82">
        <f>IFERROR(V290/$AR$76,"-")</f>
        <v>0</v>
      </c>
      <c r="Y290" s="286"/>
      <c r="Z290" s="207">
        <v>1</v>
      </c>
      <c r="AA290" s="58">
        <f>IFERROR(Z290/Z292,"-")</f>
        <v>1</v>
      </c>
      <c r="AB290" s="82">
        <f>IFERROR(Z290/$AS$76,"-")</f>
        <v>3.968253968253968E-3</v>
      </c>
      <c r="AC290" s="286"/>
      <c r="AD290" s="207">
        <v>0</v>
      </c>
      <c r="AE290" s="58" t="str">
        <f>IFERROR(AD290/AD292,"-")</f>
        <v>-</v>
      </c>
      <c r="AF290" s="82">
        <f>IFERROR(AD290/$AT$76,"-")</f>
        <v>0</v>
      </c>
      <c r="AG290" s="286"/>
      <c r="AH290" s="93">
        <f t="shared" si="68"/>
        <v>5</v>
      </c>
      <c r="AI290" s="58">
        <f>IFERROR(AH290/AH292,"-")</f>
        <v>0.5</v>
      </c>
      <c r="AJ290" s="82">
        <f>IFERROR(AH290/$AU$76,"-")</f>
        <v>1.9538882375928096E-3</v>
      </c>
    </row>
    <row r="291" spans="2:36" ht="13.5" customHeight="1">
      <c r="B291" s="280"/>
      <c r="C291" s="305"/>
      <c r="D291" s="132" t="s">
        <v>103</v>
      </c>
      <c r="E291" s="287"/>
      <c r="F291" s="211">
        <v>0</v>
      </c>
      <c r="G291" s="66" t="str">
        <f>IFERROR(F291/F292,"-")</f>
        <v>-</v>
      </c>
      <c r="H291" s="118">
        <f t="shared" si="76"/>
        <v>0</v>
      </c>
      <c r="I291" s="287"/>
      <c r="J291" s="211">
        <v>1</v>
      </c>
      <c r="K291" s="66">
        <f>IFERROR(J291/J292,"-")</f>
        <v>1</v>
      </c>
      <c r="L291" s="89">
        <f>IFERROR(J291/$AO$76,"-")</f>
        <v>0.125</v>
      </c>
      <c r="M291" s="287"/>
      <c r="N291" s="211">
        <v>3</v>
      </c>
      <c r="O291" s="66">
        <f>IFERROR(N291/N292,"-")</f>
        <v>1</v>
      </c>
      <c r="P291" s="89">
        <f>IFERROR(N291/$AP$76,"-")</f>
        <v>3.1185031185031187E-3</v>
      </c>
      <c r="Q291" s="287"/>
      <c r="R291" s="211">
        <v>4</v>
      </c>
      <c r="S291" s="66">
        <f>IFERROR(R291/R292,"-")</f>
        <v>1</v>
      </c>
      <c r="T291" s="89">
        <f>IFERROR(R291/$AQ$76,"-")</f>
        <v>5.2219321148825066E-3</v>
      </c>
      <c r="U291" s="287"/>
      <c r="V291" s="211">
        <v>1</v>
      </c>
      <c r="W291" s="66">
        <f>IFERROR(V291/V292,"-")</f>
        <v>1</v>
      </c>
      <c r="X291" s="89">
        <f>IFERROR(V291/$AR$76,"-")</f>
        <v>2.2222222222222222E-3</v>
      </c>
      <c r="Y291" s="287"/>
      <c r="Z291" s="211">
        <v>1</v>
      </c>
      <c r="AA291" s="66">
        <f>IFERROR(Z291/Z292,"-")</f>
        <v>1</v>
      </c>
      <c r="AB291" s="89">
        <f>IFERROR(Z291/$AS$76,"-")</f>
        <v>3.968253968253968E-3</v>
      </c>
      <c r="AC291" s="287"/>
      <c r="AD291" s="211">
        <v>0</v>
      </c>
      <c r="AE291" s="66" t="str">
        <f>IFERROR(AD291/AD292,"-")</f>
        <v>-</v>
      </c>
      <c r="AF291" s="89">
        <f>IFERROR(AD291/$AT$76,"-")</f>
        <v>0</v>
      </c>
      <c r="AG291" s="287"/>
      <c r="AH291" s="95">
        <f t="shared" si="68"/>
        <v>10</v>
      </c>
      <c r="AI291" s="66">
        <f>IFERROR(AH291/AH292,"-")</f>
        <v>1</v>
      </c>
      <c r="AJ291" s="89">
        <f>IFERROR(AH291/$AU$76,"-")</f>
        <v>3.9077764751856191E-3</v>
      </c>
    </row>
    <row r="292" spans="2:36" ht="13.5" customHeight="1">
      <c r="B292" s="281"/>
      <c r="C292" s="306"/>
      <c r="D292" s="190" t="s">
        <v>139</v>
      </c>
      <c r="E292" s="63" t="s">
        <v>93</v>
      </c>
      <c r="F292" s="217">
        <v>0</v>
      </c>
      <c r="G292" s="67" t="s">
        <v>143</v>
      </c>
      <c r="H292" s="88">
        <f t="shared" si="76"/>
        <v>0</v>
      </c>
      <c r="I292" s="63" t="s">
        <v>93</v>
      </c>
      <c r="J292" s="217">
        <v>1</v>
      </c>
      <c r="K292" s="67" t="s">
        <v>143</v>
      </c>
      <c r="L292" s="85">
        <f>IFERROR(J292/$AO$76,"-")</f>
        <v>0.125</v>
      </c>
      <c r="M292" s="63" t="s">
        <v>93</v>
      </c>
      <c r="N292" s="217">
        <v>3</v>
      </c>
      <c r="O292" s="67" t="s">
        <v>143</v>
      </c>
      <c r="P292" s="85">
        <f>IFERROR(N292/$AP$76,"-")</f>
        <v>3.1185031185031187E-3</v>
      </c>
      <c r="Q292" s="63" t="s">
        <v>93</v>
      </c>
      <c r="R292" s="217">
        <v>4</v>
      </c>
      <c r="S292" s="67" t="s">
        <v>143</v>
      </c>
      <c r="T292" s="85">
        <f>IFERROR(R292/$AQ$76,"-")</f>
        <v>5.2219321148825066E-3</v>
      </c>
      <c r="U292" s="63" t="s">
        <v>93</v>
      </c>
      <c r="V292" s="217">
        <v>1</v>
      </c>
      <c r="W292" s="67" t="s">
        <v>143</v>
      </c>
      <c r="X292" s="85">
        <f>IFERROR(V292/$AR$76,"-")</f>
        <v>2.2222222222222222E-3</v>
      </c>
      <c r="Y292" s="63" t="s">
        <v>93</v>
      </c>
      <c r="Z292" s="217">
        <v>1</v>
      </c>
      <c r="AA292" s="67" t="s">
        <v>143</v>
      </c>
      <c r="AB292" s="85">
        <f>IFERROR(Z292/$AS$76,"-")</f>
        <v>3.968253968253968E-3</v>
      </c>
      <c r="AC292" s="63" t="s">
        <v>93</v>
      </c>
      <c r="AD292" s="217">
        <v>0</v>
      </c>
      <c r="AE292" s="67" t="s">
        <v>143</v>
      </c>
      <c r="AF292" s="85">
        <f>IFERROR(AD292/$AT$76,"-")</f>
        <v>0</v>
      </c>
      <c r="AG292" s="63" t="s">
        <v>93</v>
      </c>
      <c r="AH292" s="197">
        <f t="shared" si="68"/>
        <v>10</v>
      </c>
      <c r="AI292" s="67" t="s">
        <v>143</v>
      </c>
      <c r="AJ292" s="85">
        <f>IFERROR(AH292/$AU$76,"-")</f>
        <v>3.9077764751856191E-3</v>
      </c>
    </row>
    <row r="293" spans="2:36" ht="13.5" customHeight="1">
      <c r="B293" s="279">
        <v>73</v>
      </c>
      <c r="C293" s="304" t="s">
        <v>27</v>
      </c>
      <c r="D293" s="128" t="s">
        <v>101</v>
      </c>
      <c r="E293" s="285">
        <f>AN77</f>
        <v>1</v>
      </c>
      <c r="F293" s="206">
        <v>0</v>
      </c>
      <c r="G293" s="56" t="str">
        <f>IFERROR(F293/F296,"-")</f>
        <v>-</v>
      </c>
      <c r="H293" s="88">
        <f>IFERROR(F293/$AN$77,"-")</f>
        <v>0</v>
      </c>
      <c r="I293" s="285">
        <f>AO77</f>
        <v>2</v>
      </c>
      <c r="J293" s="206">
        <v>0</v>
      </c>
      <c r="K293" s="56">
        <f>IFERROR(J293/J296,"-")</f>
        <v>0</v>
      </c>
      <c r="L293" s="88">
        <f>IFERROR(J293/$AO$77,"-")</f>
        <v>0</v>
      </c>
      <c r="M293" s="285">
        <f>AP77</f>
        <v>1158</v>
      </c>
      <c r="N293" s="206">
        <v>5</v>
      </c>
      <c r="O293" s="56">
        <f>IFERROR(N293/N296,"-")</f>
        <v>0.625</v>
      </c>
      <c r="P293" s="88">
        <f>IFERROR(N293/$AP$77,"-")</f>
        <v>4.3177892918825561E-3</v>
      </c>
      <c r="Q293" s="285">
        <f>AQ77</f>
        <v>1027</v>
      </c>
      <c r="R293" s="206">
        <v>5</v>
      </c>
      <c r="S293" s="56">
        <f>IFERROR(R293/R296,"-")</f>
        <v>0.7142857142857143</v>
      </c>
      <c r="T293" s="88">
        <f>IFERROR(R293/$AQ$77,"-")</f>
        <v>4.8685491723466411E-3</v>
      </c>
      <c r="U293" s="285">
        <f>AR77</f>
        <v>706</v>
      </c>
      <c r="V293" s="206">
        <v>4</v>
      </c>
      <c r="W293" s="56">
        <f>IFERROR(V293/V296,"-")</f>
        <v>0.5</v>
      </c>
      <c r="X293" s="88">
        <f>IFERROR(V293/$AR$77,"-")</f>
        <v>5.6657223796033997E-3</v>
      </c>
      <c r="Y293" s="285">
        <f>AS77</f>
        <v>377</v>
      </c>
      <c r="Z293" s="206">
        <v>1</v>
      </c>
      <c r="AA293" s="56">
        <f>IFERROR(Z293/Z296,"-")</f>
        <v>0.5</v>
      </c>
      <c r="AB293" s="88">
        <f>IFERROR(Z293/$AS$77,"-")</f>
        <v>2.6525198938992041E-3</v>
      </c>
      <c r="AC293" s="285">
        <f>AT77</f>
        <v>157</v>
      </c>
      <c r="AD293" s="206">
        <v>0</v>
      </c>
      <c r="AE293" s="56" t="str">
        <f>IFERROR(AD293/AD296,"-")</f>
        <v>-</v>
      </c>
      <c r="AF293" s="88">
        <f>IFERROR(AD293/$AT$77,"-")</f>
        <v>0</v>
      </c>
      <c r="AG293" s="285">
        <f>AU77</f>
        <v>3428</v>
      </c>
      <c r="AH293" s="92">
        <f t="shared" si="68"/>
        <v>15</v>
      </c>
      <c r="AI293" s="56">
        <f>IFERROR(AH293/AH296,"-")</f>
        <v>0.57692307692307687</v>
      </c>
      <c r="AJ293" s="88">
        <f>IFERROR(AH293/$AU$77,"-")</f>
        <v>4.3757292882147022E-3</v>
      </c>
    </row>
    <row r="294" spans="2:36" ht="13.5" customHeight="1">
      <c r="B294" s="280"/>
      <c r="C294" s="305"/>
      <c r="D294" s="129" t="s">
        <v>102</v>
      </c>
      <c r="E294" s="286"/>
      <c r="F294" s="207">
        <v>0</v>
      </c>
      <c r="G294" s="58" t="str">
        <f>IFERROR(F294/F296,"-")</f>
        <v>-</v>
      </c>
      <c r="H294" s="179">
        <f t="shared" ref="H294:H296" si="77">IFERROR(F294/$AN$77,"-")</f>
        <v>0</v>
      </c>
      <c r="I294" s="286"/>
      <c r="J294" s="207">
        <v>1</v>
      </c>
      <c r="K294" s="58">
        <f>IFERROR(J294/J296,"-")</f>
        <v>1</v>
      </c>
      <c r="L294" s="82">
        <f>IFERROR(J294/$AO$77,"-")</f>
        <v>0.5</v>
      </c>
      <c r="M294" s="286"/>
      <c r="N294" s="207">
        <v>3</v>
      </c>
      <c r="O294" s="58">
        <f>IFERROR(N294/N296,"-")</f>
        <v>0.375</v>
      </c>
      <c r="P294" s="82">
        <f>IFERROR(N294/$AP$77,"-")</f>
        <v>2.5906735751295338E-3</v>
      </c>
      <c r="Q294" s="286"/>
      <c r="R294" s="207">
        <v>5</v>
      </c>
      <c r="S294" s="58">
        <f>IFERROR(R294/R296,"-")</f>
        <v>0.7142857142857143</v>
      </c>
      <c r="T294" s="82">
        <f>IFERROR(R294/$AQ$77,"-")</f>
        <v>4.8685491723466411E-3</v>
      </c>
      <c r="U294" s="286"/>
      <c r="V294" s="207">
        <v>3</v>
      </c>
      <c r="W294" s="58">
        <f>IFERROR(V294/V296,"-")</f>
        <v>0.375</v>
      </c>
      <c r="X294" s="82">
        <f>IFERROR(V294/$AR$77,"-")</f>
        <v>4.24929178470255E-3</v>
      </c>
      <c r="Y294" s="286"/>
      <c r="Z294" s="207">
        <v>1</v>
      </c>
      <c r="AA294" s="58">
        <f>IFERROR(Z294/Z296,"-")</f>
        <v>0.5</v>
      </c>
      <c r="AB294" s="82">
        <f>IFERROR(Z294/$AS$77,"-")</f>
        <v>2.6525198938992041E-3</v>
      </c>
      <c r="AC294" s="286"/>
      <c r="AD294" s="207">
        <v>0</v>
      </c>
      <c r="AE294" s="58" t="str">
        <f>IFERROR(AD294/AD296,"-")</f>
        <v>-</v>
      </c>
      <c r="AF294" s="82">
        <f>IFERROR(AD294/$AT$77,"-")</f>
        <v>0</v>
      </c>
      <c r="AG294" s="286"/>
      <c r="AH294" s="93">
        <f t="shared" si="68"/>
        <v>13</v>
      </c>
      <c r="AI294" s="58">
        <f>IFERROR(AH294/AH296,"-")</f>
        <v>0.5</v>
      </c>
      <c r="AJ294" s="82">
        <f>IFERROR(AH294/$AU$77,"-")</f>
        <v>3.7922987164527421E-3</v>
      </c>
    </row>
    <row r="295" spans="2:36" ht="13.5" customHeight="1">
      <c r="B295" s="280"/>
      <c r="C295" s="305"/>
      <c r="D295" s="132" t="s">
        <v>103</v>
      </c>
      <c r="E295" s="287"/>
      <c r="F295" s="211">
        <v>0</v>
      </c>
      <c r="G295" s="66" t="str">
        <f>IFERROR(F295/F296,"-")</f>
        <v>-</v>
      </c>
      <c r="H295" s="175">
        <f t="shared" si="77"/>
        <v>0</v>
      </c>
      <c r="I295" s="287"/>
      <c r="J295" s="211">
        <v>1</v>
      </c>
      <c r="K295" s="66">
        <f>IFERROR(J295/J296,"-")</f>
        <v>1</v>
      </c>
      <c r="L295" s="89">
        <f>IFERROR(J295/$AO$77,"-")</f>
        <v>0.5</v>
      </c>
      <c r="M295" s="287"/>
      <c r="N295" s="211">
        <v>7</v>
      </c>
      <c r="O295" s="66">
        <f>IFERROR(N295/N296,"-")</f>
        <v>0.875</v>
      </c>
      <c r="P295" s="89">
        <f>IFERROR(N295/$AP$77,"-")</f>
        <v>6.044905008635579E-3</v>
      </c>
      <c r="Q295" s="287"/>
      <c r="R295" s="211">
        <v>7</v>
      </c>
      <c r="S295" s="66">
        <f>IFERROR(R295/R296,"-")</f>
        <v>1</v>
      </c>
      <c r="T295" s="89">
        <f>IFERROR(R295/$AQ$77,"-")</f>
        <v>6.815968841285297E-3</v>
      </c>
      <c r="U295" s="287"/>
      <c r="V295" s="211">
        <v>7</v>
      </c>
      <c r="W295" s="66">
        <f>IFERROR(V295/V296,"-")</f>
        <v>0.875</v>
      </c>
      <c r="X295" s="89">
        <f>IFERROR(V295/$AR$77,"-")</f>
        <v>9.9150141643059488E-3</v>
      </c>
      <c r="Y295" s="287"/>
      <c r="Z295" s="211">
        <v>2</v>
      </c>
      <c r="AA295" s="66">
        <f>IFERROR(Z295/Z296,"-")</f>
        <v>1</v>
      </c>
      <c r="AB295" s="89">
        <f>IFERROR(Z295/$AS$77,"-")</f>
        <v>5.3050397877984082E-3</v>
      </c>
      <c r="AC295" s="287"/>
      <c r="AD295" s="211">
        <v>0</v>
      </c>
      <c r="AE295" s="66" t="str">
        <f>IFERROR(AD295/AD296,"-")</f>
        <v>-</v>
      </c>
      <c r="AF295" s="89">
        <f>IFERROR(AD295/$AT$77,"-")</f>
        <v>0</v>
      </c>
      <c r="AG295" s="287"/>
      <c r="AH295" s="95">
        <f t="shared" si="68"/>
        <v>24</v>
      </c>
      <c r="AI295" s="66">
        <f>IFERROR(AH295/AH296,"-")</f>
        <v>0.92307692307692313</v>
      </c>
      <c r="AJ295" s="89">
        <f>IFERROR(AH295/$AU$77,"-")</f>
        <v>7.0011668611435242E-3</v>
      </c>
    </row>
    <row r="296" spans="2:36" ht="13.5" customHeight="1">
      <c r="B296" s="281"/>
      <c r="C296" s="306"/>
      <c r="D296" s="190" t="s">
        <v>139</v>
      </c>
      <c r="E296" s="63" t="s">
        <v>93</v>
      </c>
      <c r="F296" s="217">
        <v>0</v>
      </c>
      <c r="G296" s="67" t="s">
        <v>143</v>
      </c>
      <c r="H296" s="88">
        <f t="shared" si="77"/>
        <v>0</v>
      </c>
      <c r="I296" s="63" t="s">
        <v>93</v>
      </c>
      <c r="J296" s="217">
        <v>1</v>
      </c>
      <c r="K296" s="67" t="s">
        <v>143</v>
      </c>
      <c r="L296" s="85">
        <f>IFERROR(J296/$AO$77,"-")</f>
        <v>0.5</v>
      </c>
      <c r="M296" s="63" t="s">
        <v>93</v>
      </c>
      <c r="N296" s="217">
        <v>8</v>
      </c>
      <c r="O296" s="67" t="s">
        <v>143</v>
      </c>
      <c r="P296" s="85">
        <f>IFERROR(N296/$AP$77,"-")</f>
        <v>6.9084628670120895E-3</v>
      </c>
      <c r="Q296" s="63" t="s">
        <v>93</v>
      </c>
      <c r="R296" s="217">
        <v>7</v>
      </c>
      <c r="S296" s="67" t="s">
        <v>143</v>
      </c>
      <c r="T296" s="85">
        <f>IFERROR(R296/$AQ$77,"-")</f>
        <v>6.815968841285297E-3</v>
      </c>
      <c r="U296" s="63" t="s">
        <v>93</v>
      </c>
      <c r="V296" s="217">
        <v>8</v>
      </c>
      <c r="W296" s="67" t="s">
        <v>143</v>
      </c>
      <c r="X296" s="85">
        <f>IFERROR(V296/$AR$77,"-")</f>
        <v>1.1331444759206799E-2</v>
      </c>
      <c r="Y296" s="63" t="s">
        <v>93</v>
      </c>
      <c r="Z296" s="217">
        <v>2</v>
      </c>
      <c r="AA296" s="67" t="s">
        <v>143</v>
      </c>
      <c r="AB296" s="85">
        <f>IFERROR(Z296/$AS$77,"-")</f>
        <v>5.3050397877984082E-3</v>
      </c>
      <c r="AC296" s="63" t="s">
        <v>93</v>
      </c>
      <c r="AD296" s="217">
        <v>0</v>
      </c>
      <c r="AE296" s="67" t="s">
        <v>143</v>
      </c>
      <c r="AF296" s="85">
        <f>IFERROR(AD296/$AT$77,"-")</f>
        <v>0</v>
      </c>
      <c r="AG296" s="63" t="s">
        <v>93</v>
      </c>
      <c r="AH296" s="197">
        <f t="shared" si="68"/>
        <v>26</v>
      </c>
      <c r="AI296" s="67" t="s">
        <v>143</v>
      </c>
      <c r="AJ296" s="85">
        <f>IFERROR(AH296/$AU$77,"-")</f>
        <v>7.5845974329054842E-3</v>
      </c>
    </row>
    <row r="297" spans="2:36" ht="13.5" customHeight="1">
      <c r="B297" s="279">
        <v>74</v>
      </c>
      <c r="C297" s="304" t="s">
        <v>28</v>
      </c>
      <c r="D297" s="128" t="s">
        <v>101</v>
      </c>
      <c r="E297" s="285">
        <f>AN78</f>
        <v>2</v>
      </c>
      <c r="F297" s="206">
        <v>0</v>
      </c>
      <c r="G297" s="56" t="str">
        <f>IFERROR(F297/F300,"-")</f>
        <v>-</v>
      </c>
      <c r="H297" s="178">
        <f>IFERROR(F297/$AN$78,"-")</f>
        <v>0</v>
      </c>
      <c r="I297" s="285">
        <f>AO78</f>
        <v>2</v>
      </c>
      <c r="J297" s="206">
        <v>0</v>
      </c>
      <c r="K297" s="56" t="str">
        <f>IFERROR(J297/J300,"-")</f>
        <v>-</v>
      </c>
      <c r="L297" s="88">
        <f>IFERROR(J297/$AO$78,"-")</f>
        <v>0</v>
      </c>
      <c r="M297" s="285">
        <f>AP78</f>
        <v>620</v>
      </c>
      <c r="N297" s="206">
        <v>2</v>
      </c>
      <c r="O297" s="56">
        <f>IFERROR(N297/N300,"-")</f>
        <v>0.5</v>
      </c>
      <c r="P297" s="88">
        <f>IFERROR(N297/$AP$78,"-")</f>
        <v>3.2258064516129032E-3</v>
      </c>
      <c r="Q297" s="285">
        <f>AQ78</f>
        <v>486</v>
      </c>
      <c r="R297" s="206">
        <v>4</v>
      </c>
      <c r="S297" s="56">
        <f>IFERROR(R297/R300,"-")</f>
        <v>1</v>
      </c>
      <c r="T297" s="88">
        <f>IFERROR(R297/$AQ$78,"-")</f>
        <v>8.23045267489712E-3</v>
      </c>
      <c r="U297" s="285">
        <f>AR78</f>
        <v>269</v>
      </c>
      <c r="V297" s="206">
        <v>0</v>
      </c>
      <c r="W297" s="56">
        <f>IFERROR(V297/V300,"-")</f>
        <v>0</v>
      </c>
      <c r="X297" s="88">
        <f>IFERROR(V297/$AR$78,"-")</f>
        <v>0</v>
      </c>
      <c r="Y297" s="285">
        <f>AS78</f>
        <v>148</v>
      </c>
      <c r="Z297" s="206">
        <v>1</v>
      </c>
      <c r="AA297" s="56">
        <f>IFERROR(Z297/Z300,"-")</f>
        <v>0.5</v>
      </c>
      <c r="AB297" s="88">
        <f>IFERROR(Z297/$AS$78,"-")</f>
        <v>6.7567567567567571E-3</v>
      </c>
      <c r="AC297" s="285">
        <f>AT78</f>
        <v>79</v>
      </c>
      <c r="AD297" s="206">
        <v>0</v>
      </c>
      <c r="AE297" s="56" t="str">
        <f>IFERROR(AD297/AD300,"-")</f>
        <v>-</v>
      </c>
      <c r="AF297" s="88">
        <f>IFERROR(AD297/$AT$78,"-")</f>
        <v>0</v>
      </c>
      <c r="AG297" s="285">
        <f>AU78</f>
        <v>1606</v>
      </c>
      <c r="AH297" s="92">
        <f t="shared" si="68"/>
        <v>7</v>
      </c>
      <c r="AI297" s="56">
        <f>IFERROR(AH297/AH300,"-")</f>
        <v>0.63636363636363635</v>
      </c>
      <c r="AJ297" s="88">
        <f>IFERROR(AH297/$AU$78,"-")</f>
        <v>4.3586550435865505E-3</v>
      </c>
    </row>
    <row r="298" spans="2:36" ht="13.5" customHeight="1">
      <c r="B298" s="280"/>
      <c r="C298" s="305"/>
      <c r="D298" s="129" t="s">
        <v>102</v>
      </c>
      <c r="E298" s="286"/>
      <c r="F298" s="207">
        <v>0</v>
      </c>
      <c r="G298" s="58" t="str">
        <f>IFERROR(F298/F300,"-")</f>
        <v>-</v>
      </c>
      <c r="H298" s="116">
        <f t="shared" ref="H298:H300" si="78">IFERROR(F298/$AN$78,"-")</f>
        <v>0</v>
      </c>
      <c r="I298" s="286"/>
      <c r="J298" s="207">
        <v>0</v>
      </c>
      <c r="K298" s="58" t="str">
        <f>IFERROR(J298/J300,"-")</f>
        <v>-</v>
      </c>
      <c r="L298" s="82">
        <f>IFERROR(J298/$AO$78,"-")</f>
        <v>0</v>
      </c>
      <c r="M298" s="286"/>
      <c r="N298" s="207">
        <v>3</v>
      </c>
      <c r="O298" s="58">
        <f>IFERROR(N298/N300,"-")</f>
        <v>0.75</v>
      </c>
      <c r="P298" s="82">
        <f>IFERROR(N298/$AP$78,"-")</f>
        <v>4.8387096774193551E-3</v>
      </c>
      <c r="Q298" s="286"/>
      <c r="R298" s="207">
        <v>3</v>
      </c>
      <c r="S298" s="58">
        <f>IFERROR(R298/R300,"-")</f>
        <v>0.75</v>
      </c>
      <c r="T298" s="82">
        <f>IFERROR(R298/$AQ$78,"-")</f>
        <v>6.1728395061728392E-3</v>
      </c>
      <c r="U298" s="286"/>
      <c r="V298" s="207">
        <v>1</v>
      </c>
      <c r="W298" s="58">
        <f>IFERROR(V298/V300,"-")</f>
        <v>1</v>
      </c>
      <c r="X298" s="82">
        <f>IFERROR(V298/$AR$78,"-")</f>
        <v>3.7174721189591076E-3</v>
      </c>
      <c r="Y298" s="286"/>
      <c r="Z298" s="207">
        <v>2</v>
      </c>
      <c r="AA298" s="58">
        <f>IFERROR(Z298/Z300,"-")</f>
        <v>1</v>
      </c>
      <c r="AB298" s="82">
        <f>IFERROR(Z298/$AS$78,"-")</f>
        <v>1.3513513513513514E-2</v>
      </c>
      <c r="AC298" s="286"/>
      <c r="AD298" s="207">
        <v>0</v>
      </c>
      <c r="AE298" s="58" t="str">
        <f>IFERROR(AD298/AD300,"-")</f>
        <v>-</v>
      </c>
      <c r="AF298" s="82">
        <f>IFERROR(AD298/$AT$78,"-")</f>
        <v>0</v>
      </c>
      <c r="AG298" s="286"/>
      <c r="AH298" s="93">
        <f t="shared" si="68"/>
        <v>9</v>
      </c>
      <c r="AI298" s="58">
        <f>IFERROR(AH298/AH300,"-")</f>
        <v>0.81818181818181823</v>
      </c>
      <c r="AJ298" s="82">
        <f>IFERROR(AH298/$AU$78,"-")</f>
        <v>5.6039850560398504E-3</v>
      </c>
    </row>
    <row r="299" spans="2:36" ht="13.5" customHeight="1">
      <c r="B299" s="280"/>
      <c r="C299" s="305"/>
      <c r="D299" s="132" t="s">
        <v>103</v>
      </c>
      <c r="E299" s="287"/>
      <c r="F299" s="211">
        <v>0</v>
      </c>
      <c r="G299" s="66" t="str">
        <f>IFERROR(F299/F300,"-")</f>
        <v>-</v>
      </c>
      <c r="H299" s="175">
        <f t="shared" si="78"/>
        <v>0</v>
      </c>
      <c r="I299" s="287"/>
      <c r="J299" s="211">
        <v>0</v>
      </c>
      <c r="K299" s="66" t="str">
        <f>IFERROR(J299/J300,"-")</f>
        <v>-</v>
      </c>
      <c r="L299" s="89">
        <f>IFERROR(J299/$AO$78,"-")</f>
        <v>0</v>
      </c>
      <c r="M299" s="287"/>
      <c r="N299" s="211">
        <v>4</v>
      </c>
      <c r="O299" s="66">
        <f>IFERROR(N299/N300,"-")</f>
        <v>1</v>
      </c>
      <c r="P299" s="89">
        <f>IFERROR(N299/$AP$78,"-")</f>
        <v>6.4516129032258064E-3</v>
      </c>
      <c r="Q299" s="287"/>
      <c r="R299" s="211">
        <v>3</v>
      </c>
      <c r="S299" s="66">
        <f>IFERROR(R299/R300,"-")</f>
        <v>0.75</v>
      </c>
      <c r="T299" s="89">
        <f>IFERROR(R299/$AQ$78,"-")</f>
        <v>6.1728395061728392E-3</v>
      </c>
      <c r="U299" s="287"/>
      <c r="V299" s="211">
        <v>1</v>
      </c>
      <c r="W299" s="66">
        <f>IFERROR(V299/V300,"-")</f>
        <v>1</v>
      </c>
      <c r="X299" s="89">
        <f>IFERROR(V299/$AR$78,"-")</f>
        <v>3.7174721189591076E-3</v>
      </c>
      <c r="Y299" s="287"/>
      <c r="Z299" s="211">
        <v>2</v>
      </c>
      <c r="AA299" s="66">
        <f>IFERROR(Z299/Z300,"-")</f>
        <v>1</v>
      </c>
      <c r="AB299" s="89">
        <f>IFERROR(Z299/$AS$78,"-")</f>
        <v>1.3513513513513514E-2</v>
      </c>
      <c r="AC299" s="287"/>
      <c r="AD299" s="211">
        <v>0</v>
      </c>
      <c r="AE299" s="66" t="str">
        <f>IFERROR(AD299/AD300,"-")</f>
        <v>-</v>
      </c>
      <c r="AF299" s="89">
        <f>IFERROR(AD299/$AT$78,"-")</f>
        <v>0</v>
      </c>
      <c r="AG299" s="287"/>
      <c r="AH299" s="95">
        <f t="shared" si="68"/>
        <v>10</v>
      </c>
      <c r="AI299" s="66">
        <f>IFERROR(AH299/AH300,"-")</f>
        <v>0.90909090909090906</v>
      </c>
      <c r="AJ299" s="89">
        <f>IFERROR(AH299/$AU$78,"-")</f>
        <v>6.2266500622665004E-3</v>
      </c>
    </row>
    <row r="300" spans="2:36" ht="13.5" customHeight="1" thickBot="1">
      <c r="B300" s="280"/>
      <c r="C300" s="305"/>
      <c r="D300" s="190" t="s">
        <v>139</v>
      </c>
      <c r="E300" s="64" t="s">
        <v>93</v>
      </c>
      <c r="F300" s="217">
        <v>0</v>
      </c>
      <c r="G300" s="67" t="s">
        <v>288</v>
      </c>
      <c r="H300" s="88">
        <f t="shared" si="78"/>
        <v>0</v>
      </c>
      <c r="I300" s="64" t="s">
        <v>93</v>
      </c>
      <c r="J300" s="217">
        <v>0</v>
      </c>
      <c r="K300" s="67" t="s">
        <v>143</v>
      </c>
      <c r="L300" s="85">
        <f>IFERROR(J300/$AO$78,"-")</f>
        <v>0</v>
      </c>
      <c r="M300" s="64" t="s">
        <v>93</v>
      </c>
      <c r="N300" s="217">
        <v>4</v>
      </c>
      <c r="O300" s="67" t="s">
        <v>143</v>
      </c>
      <c r="P300" s="85">
        <f>IFERROR(N300/$AP$78,"-")</f>
        <v>6.4516129032258064E-3</v>
      </c>
      <c r="Q300" s="64" t="s">
        <v>93</v>
      </c>
      <c r="R300" s="217">
        <v>4</v>
      </c>
      <c r="S300" s="67" t="s">
        <v>143</v>
      </c>
      <c r="T300" s="85">
        <f>IFERROR(R300/$AQ$78,"-")</f>
        <v>8.23045267489712E-3</v>
      </c>
      <c r="U300" s="64" t="s">
        <v>93</v>
      </c>
      <c r="V300" s="217">
        <v>1</v>
      </c>
      <c r="W300" s="67" t="s">
        <v>143</v>
      </c>
      <c r="X300" s="85">
        <f>IFERROR(V300/$AR$78,"-")</f>
        <v>3.7174721189591076E-3</v>
      </c>
      <c r="Y300" s="64" t="s">
        <v>93</v>
      </c>
      <c r="Z300" s="217">
        <v>2</v>
      </c>
      <c r="AA300" s="67" t="s">
        <v>143</v>
      </c>
      <c r="AB300" s="85">
        <f>IFERROR(Z300/$AS$78,"-")</f>
        <v>1.3513513513513514E-2</v>
      </c>
      <c r="AC300" s="64" t="s">
        <v>93</v>
      </c>
      <c r="AD300" s="217">
        <v>0</v>
      </c>
      <c r="AE300" s="67" t="s">
        <v>143</v>
      </c>
      <c r="AF300" s="85">
        <f>IFERROR(AD300/$AT$78,"-")</f>
        <v>0</v>
      </c>
      <c r="AG300" s="64" t="s">
        <v>93</v>
      </c>
      <c r="AH300" s="197">
        <f t="shared" si="68"/>
        <v>11</v>
      </c>
      <c r="AI300" s="67" t="s">
        <v>143</v>
      </c>
      <c r="AJ300" s="85">
        <f>IFERROR(AH300/$AU$78,"-")</f>
        <v>6.8493150684931503E-3</v>
      </c>
    </row>
    <row r="301" spans="2:36" ht="13.5" customHeight="1" thickTop="1">
      <c r="B301" s="302" t="s">
        <v>136</v>
      </c>
      <c r="C301" s="302"/>
      <c r="D301" s="131" t="s">
        <v>101</v>
      </c>
      <c r="E301" s="294">
        <f>AN79</f>
        <v>1780</v>
      </c>
      <c r="F301" s="214">
        <v>98</v>
      </c>
      <c r="G301" s="65">
        <v>0.7</v>
      </c>
      <c r="H301" s="232">
        <v>5.5056179775280899E-2</v>
      </c>
      <c r="I301" s="294">
        <f>AO79</f>
        <v>4899</v>
      </c>
      <c r="J301" s="214">
        <v>386</v>
      </c>
      <c r="K301" s="65">
        <v>0.75390625</v>
      </c>
      <c r="L301" s="65">
        <v>7.8791590120432742E-2</v>
      </c>
      <c r="M301" s="294">
        <f>AP79</f>
        <v>537035</v>
      </c>
      <c r="N301" s="214">
        <v>3163</v>
      </c>
      <c r="O301" s="65">
        <v>0.74757740486882529</v>
      </c>
      <c r="P301" s="65">
        <v>5.8897464783487109E-3</v>
      </c>
      <c r="Q301" s="294">
        <f>AQ79</f>
        <v>435003</v>
      </c>
      <c r="R301" s="214">
        <v>2748</v>
      </c>
      <c r="S301" s="65">
        <v>0.73280000000000001</v>
      </c>
      <c r="T301" s="65">
        <v>6.3171978124288795E-3</v>
      </c>
      <c r="U301" s="294">
        <f>AR79</f>
        <v>284781</v>
      </c>
      <c r="V301" s="214">
        <v>1722</v>
      </c>
      <c r="W301" s="65">
        <v>0.71809841534612173</v>
      </c>
      <c r="X301" s="65">
        <v>6.0467517144753334E-3</v>
      </c>
      <c r="Y301" s="294">
        <f>AS79</f>
        <v>147513</v>
      </c>
      <c r="Z301" s="214">
        <v>649</v>
      </c>
      <c r="AA301" s="65">
        <v>0.67323651452282163</v>
      </c>
      <c r="AB301" s="65">
        <v>4.3996122375655027E-3</v>
      </c>
      <c r="AC301" s="294">
        <f>AT79</f>
        <v>62346</v>
      </c>
      <c r="AD301" s="214">
        <v>79</v>
      </c>
      <c r="AE301" s="65">
        <v>0.54109589041095896</v>
      </c>
      <c r="AF301" s="65">
        <v>1.2671221890738779E-3</v>
      </c>
      <c r="AG301" s="294">
        <f>AU79</f>
        <v>1473357</v>
      </c>
      <c r="AH301" s="214">
        <v>8845</v>
      </c>
      <c r="AI301" s="65">
        <v>0.72852318589901988</v>
      </c>
      <c r="AJ301" s="65">
        <v>6.0032972321032848E-3</v>
      </c>
    </row>
    <row r="302" spans="2:36" ht="13.5" customHeight="1">
      <c r="B302" s="303"/>
      <c r="C302" s="303"/>
      <c r="D302" s="129" t="s">
        <v>102</v>
      </c>
      <c r="E302" s="293"/>
      <c r="F302" s="207">
        <v>83</v>
      </c>
      <c r="G302" s="58">
        <v>0.59285714285714286</v>
      </c>
      <c r="H302" s="116">
        <v>4.6629213483146068E-2</v>
      </c>
      <c r="I302" s="293"/>
      <c r="J302" s="207">
        <v>323</v>
      </c>
      <c r="K302" s="58">
        <v>0.630859375</v>
      </c>
      <c r="L302" s="82">
        <v>6.5931822820983879E-2</v>
      </c>
      <c r="M302" s="293"/>
      <c r="N302" s="207">
        <v>2792</v>
      </c>
      <c r="O302" s="58">
        <v>0.65989127865752772</v>
      </c>
      <c r="P302" s="82">
        <v>5.1989162717513753E-3</v>
      </c>
      <c r="Q302" s="293"/>
      <c r="R302" s="207">
        <v>2477</v>
      </c>
      <c r="S302" s="58">
        <v>0.66053333333333331</v>
      </c>
      <c r="T302" s="82">
        <v>5.6942136031245764E-3</v>
      </c>
      <c r="U302" s="293"/>
      <c r="V302" s="207">
        <v>1526</v>
      </c>
      <c r="W302" s="58">
        <v>0.63636363636363635</v>
      </c>
      <c r="X302" s="82">
        <v>5.3585035518521253E-3</v>
      </c>
      <c r="Y302" s="293"/>
      <c r="Z302" s="207">
        <v>567</v>
      </c>
      <c r="AA302" s="58">
        <v>0.58817427385892118</v>
      </c>
      <c r="AB302" s="82">
        <v>3.8437290272721725E-3</v>
      </c>
      <c r="AC302" s="293"/>
      <c r="AD302" s="207">
        <v>72</v>
      </c>
      <c r="AE302" s="58">
        <v>0.49315068493150682</v>
      </c>
      <c r="AF302" s="82">
        <v>1.154845539409104E-3</v>
      </c>
      <c r="AG302" s="293"/>
      <c r="AH302" s="207">
        <v>7840</v>
      </c>
      <c r="AI302" s="58">
        <v>0.64574581994893332</v>
      </c>
      <c r="AJ302" s="82">
        <v>5.3211814923334938E-3</v>
      </c>
    </row>
    <row r="303" spans="2:36" ht="13.5" customHeight="1">
      <c r="B303" s="303"/>
      <c r="C303" s="303"/>
      <c r="D303" s="130" t="s">
        <v>103</v>
      </c>
      <c r="E303" s="295"/>
      <c r="F303" s="208">
        <v>132</v>
      </c>
      <c r="G303" s="60">
        <v>0.94285714285714284</v>
      </c>
      <c r="H303" s="117">
        <v>7.415730337078652E-2</v>
      </c>
      <c r="I303" s="295"/>
      <c r="J303" s="208">
        <v>491</v>
      </c>
      <c r="K303" s="60">
        <v>0.958984375</v>
      </c>
      <c r="L303" s="83">
        <v>0.10022453561951419</v>
      </c>
      <c r="M303" s="295"/>
      <c r="N303" s="208">
        <v>4091</v>
      </c>
      <c r="O303" s="60">
        <v>0.96691089576932165</v>
      </c>
      <c r="P303" s="83">
        <v>7.6177530328563319E-3</v>
      </c>
      <c r="Q303" s="295"/>
      <c r="R303" s="208">
        <v>3617</v>
      </c>
      <c r="S303" s="60">
        <v>0.96453333333333335</v>
      </c>
      <c r="T303" s="83">
        <v>8.3148851846998762E-3</v>
      </c>
      <c r="U303" s="295"/>
      <c r="V303" s="208">
        <v>2287</v>
      </c>
      <c r="W303" s="60">
        <v>0.95371142618849036</v>
      </c>
      <c r="X303" s="83">
        <v>8.0307323873432569E-3</v>
      </c>
      <c r="Y303" s="295"/>
      <c r="Z303" s="208">
        <v>921</v>
      </c>
      <c r="AA303" s="60">
        <v>0.95539419087136934</v>
      </c>
      <c r="AB303" s="83">
        <v>6.2435175204897195E-3</v>
      </c>
      <c r="AC303" s="295"/>
      <c r="AD303" s="208">
        <v>133</v>
      </c>
      <c r="AE303" s="60">
        <v>0.91095890410958902</v>
      </c>
      <c r="AF303" s="83">
        <v>2.133256343630706E-3</v>
      </c>
      <c r="AG303" s="295"/>
      <c r="AH303" s="208">
        <v>11672</v>
      </c>
      <c r="AI303" s="60">
        <v>0.96137056255662634</v>
      </c>
      <c r="AJ303" s="83">
        <v>7.9220446911373137E-3</v>
      </c>
    </row>
    <row r="304" spans="2:36" ht="13.5" customHeight="1">
      <c r="B304" s="303"/>
      <c r="C304" s="303"/>
      <c r="D304" s="47" t="s">
        <v>139</v>
      </c>
      <c r="E304" s="63" t="s">
        <v>93</v>
      </c>
      <c r="F304" s="218">
        <v>140</v>
      </c>
      <c r="G304" s="210" t="s">
        <v>143</v>
      </c>
      <c r="H304" s="177">
        <v>7.8651685393258425E-2</v>
      </c>
      <c r="I304" s="63" t="s">
        <v>93</v>
      </c>
      <c r="J304" s="218">
        <v>512</v>
      </c>
      <c r="K304" s="210" t="s">
        <v>143</v>
      </c>
      <c r="L304" s="75">
        <v>0.10451112471933048</v>
      </c>
      <c r="M304" s="63" t="s">
        <v>93</v>
      </c>
      <c r="N304" s="218">
        <v>4231</v>
      </c>
      <c r="O304" s="210" t="s">
        <v>143</v>
      </c>
      <c r="P304" s="75">
        <v>7.8784436768553259E-3</v>
      </c>
      <c r="Q304" s="63" t="s">
        <v>93</v>
      </c>
      <c r="R304" s="218">
        <v>3750</v>
      </c>
      <c r="S304" s="210" t="s">
        <v>143</v>
      </c>
      <c r="T304" s="75">
        <v>8.6206302025503279E-3</v>
      </c>
      <c r="U304" s="63" t="s">
        <v>93</v>
      </c>
      <c r="V304" s="218">
        <v>2398</v>
      </c>
      <c r="W304" s="210" t="s">
        <v>143</v>
      </c>
      <c r="X304" s="75">
        <v>8.4205055814819112E-3</v>
      </c>
      <c r="Y304" s="63" t="s">
        <v>93</v>
      </c>
      <c r="Z304" s="218">
        <v>964</v>
      </c>
      <c r="AA304" s="210" t="s">
        <v>143</v>
      </c>
      <c r="AB304" s="75">
        <v>6.5350172527167101E-3</v>
      </c>
      <c r="AC304" s="63" t="s">
        <v>93</v>
      </c>
      <c r="AD304" s="218">
        <v>146</v>
      </c>
      <c r="AE304" s="210" t="s">
        <v>143</v>
      </c>
      <c r="AF304" s="75">
        <v>2.3417701215795719E-3</v>
      </c>
      <c r="AG304" s="63" t="s">
        <v>93</v>
      </c>
      <c r="AH304" s="218">
        <v>12141</v>
      </c>
      <c r="AI304" s="210" t="s">
        <v>143</v>
      </c>
      <c r="AJ304" s="75">
        <v>8.2403653696965506E-3</v>
      </c>
    </row>
    <row r="305" spans="8:8">
      <c r="H305" s="180"/>
    </row>
  </sheetData>
  <mergeCells count="760">
    <mergeCell ref="AG289:AG291"/>
    <mergeCell ref="AG293:AG295"/>
    <mergeCell ref="AG297:AG299"/>
    <mergeCell ref="AG301:AG303"/>
    <mergeCell ref="I3:L3"/>
    <mergeCell ref="M3:P3"/>
    <mergeCell ref="Q3:T3"/>
    <mergeCell ref="U3:X3"/>
    <mergeCell ref="Y3:AB3"/>
    <mergeCell ref="AC3:AF3"/>
    <mergeCell ref="AG3:AJ3"/>
    <mergeCell ref="AG253:AG255"/>
    <mergeCell ref="AG257:AG259"/>
    <mergeCell ref="AG261:AG263"/>
    <mergeCell ref="AG265:AG267"/>
    <mergeCell ref="AG269:AG271"/>
    <mergeCell ref="AG273:AG275"/>
    <mergeCell ref="AG277:AG279"/>
    <mergeCell ref="AG281:AG283"/>
    <mergeCell ref="AG285:AG287"/>
    <mergeCell ref="AG217:AG219"/>
    <mergeCell ref="AG221:AG223"/>
    <mergeCell ref="AG225:AG227"/>
    <mergeCell ref="AG229:AG231"/>
    <mergeCell ref="AG233:AG235"/>
    <mergeCell ref="AG237:AG239"/>
    <mergeCell ref="AG241:AG243"/>
    <mergeCell ref="AG245:AG247"/>
    <mergeCell ref="AG249:AG251"/>
    <mergeCell ref="AG181:AG183"/>
    <mergeCell ref="AG185:AG187"/>
    <mergeCell ref="AG189:AG191"/>
    <mergeCell ref="AG193:AG195"/>
    <mergeCell ref="AG197:AG199"/>
    <mergeCell ref="AG201:AG203"/>
    <mergeCell ref="AG205:AG207"/>
    <mergeCell ref="AG209:AG211"/>
    <mergeCell ref="AG213:AG215"/>
    <mergeCell ref="AG145:AG147"/>
    <mergeCell ref="AG149:AG151"/>
    <mergeCell ref="AG153:AG155"/>
    <mergeCell ref="AG157:AG159"/>
    <mergeCell ref="AG161:AG163"/>
    <mergeCell ref="AG165:AG167"/>
    <mergeCell ref="AG169:AG171"/>
    <mergeCell ref="AG173:AG175"/>
    <mergeCell ref="AG177:AG179"/>
    <mergeCell ref="AG109:AG111"/>
    <mergeCell ref="AG113:AG115"/>
    <mergeCell ref="AG117:AG119"/>
    <mergeCell ref="AG121:AG123"/>
    <mergeCell ref="AG125:AG127"/>
    <mergeCell ref="AG129:AG131"/>
    <mergeCell ref="AG133:AG135"/>
    <mergeCell ref="AG137:AG139"/>
    <mergeCell ref="AG141:AG143"/>
    <mergeCell ref="AG73:AG75"/>
    <mergeCell ref="AG77:AG79"/>
    <mergeCell ref="AG81:AG83"/>
    <mergeCell ref="AG85:AG87"/>
    <mergeCell ref="AG89:AG91"/>
    <mergeCell ref="AG93:AG95"/>
    <mergeCell ref="AG97:AG99"/>
    <mergeCell ref="AG101:AG103"/>
    <mergeCell ref="AG105:AG107"/>
    <mergeCell ref="AC277:AC279"/>
    <mergeCell ref="AC281:AC283"/>
    <mergeCell ref="AC285:AC287"/>
    <mergeCell ref="AC289:AC291"/>
    <mergeCell ref="AC293:AC295"/>
    <mergeCell ref="AC297:AC299"/>
    <mergeCell ref="AC301:AC303"/>
    <mergeCell ref="AG5:AG7"/>
    <mergeCell ref="AG9:AG11"/>
    <mergeCell ref="AG13:AG15"/>
    <mergeCell ref="AG17:AG19"/>
    <mergeCell ref="AG21:AG23"/>
    <mergeCell ref="AG25:AG27"/>
    <mergeCell ref="AG29:AG31"/>
    <mergeCell ref="AG33:AG35"/>
    <mergeCell ref="AG37:AG39"/>
    <mergeCell ref="AG41:AG43"/>
    <mergeCell ref="AG45:AG47"/>
    <mergeCell ref="AG49:AG51"/>
    <mergeCell ref="AG53:AG55"/>
    <mergeCell ref="AG57:AG59"/>
    <mergeCell ref="AG61:AG63"/>
    <mergeCell ref="AG65:AG67"/>
    <mergeCell ref="AG69:AG71"/>
    <mergeCell ref="AC241:AC243"/>
    <mergeCell ref="AC245:AC247"/>
    <mergeCell ref="AC249:AC251"/>
    <mergeCell ref="AC253:AC255"/>
    <mergeCell ref="AC257:AC259"/>
    <mergeCell ref="AC261:AC263"/>
    <mergeCell ref="AC265:AC267"/>
    <mergeCell ref="AC269:AC271"/>
    <mergeCell ref="AC273:AC275"/>
    <mergeCell ref="AC205:AC207"/>
    <mergeCell ref="AC209:AC211"/>
    <mergeCell ref="AC213:AC215"/>
    <mergeCell ref="AC217:AC219"/>
    <mergeCell ref="AC221:AC223"/>
    <mergeCell ref="AC225:AC227"/>
    <mergeCell ref="AC229:AC231"/>
    <mergeCell ref="AC233:AC235"/>
    <mergeCell ref="AC237:AC239"/>
    <mergeCell ref="AC169:AC171"/>
    <mergeCell ref="AC173:AC175"/>
    <mergeCell ref="AC177:AC179"/>
    <mergeCell ref="AC181:AC183"/>
    <mergeCell ref="AC185:AC187"/>
    <mergeCell ref="AC189:AC191"/>
    <mergeCell ref="AC193:AC195"/>
    <mergeCell ref="AC197:AC199"/>
    <mergeCell ref="AC201:AC203"/>
    <mergeCell ref="AC133:AC135"/>
    <mergeCell ref="AC137:AC139"/>
    <mergeCell ref="AC141:AC143"/>
    <mergeCell ref="AC145:AC147"/>
    <mergeCell ref="AC149:AC151"/>
    <mergeCell ref="AC153:AC155"/>
    <mergeCell ref="AC157:AC159"/>
    <mergeCell ref="AC161:AC163"/>
    <mergeCell ref="AC165:AC167"/>
    <mergeCell ref="AC97:AC99"/>
    <mergeCell ref="AC101:AC103"/>
    <mergeCell ref="AC105:AC107"/>
    <mergeCell ref="AC109:AC111"/>
    <mergeCell ref="AC113:AC115"/>
    <mergeCell ref="AC117:AC119"/>
    <mergeCell ref="AC121:AC123"/>
    <mergeCell ref="AC125:AC127"/>
    <mergeCell ref="AC129:AC131"/>
    <mergeCell ref="Y301:Y303"/>
    <mergeCell ref="AC5:AC7"/>
    <mergeCell ref="AC9:AC11"/>
    <mergeCell ref="AC13:AC15"/>
    <mergeCell ref="AC17:AC19"/>
    <mergeCell ref="AC21:AC23"/>
    <mergeCell ref="AC25:AC27"/>
    <mergeCell ref="AC29:AC31"/>
    <mergeCell ref="AC33:AC35"/>
    <mergeCell ref="AC37:AC39"/>
    <mergeCell ref="AC41:AC43"/>
    <mergeCell ref="AC45:AC47"/>
    <mergeCell ref="AC49:AC51"/>
    <mergeCell ref="AC53:AC55"/>
    <mergeCell ref="AC57:AC59"/>
    <mergeCell ref="AC61:AC63"/>
    <mergeCell ref="AC65:AC67"/>
    <mergeCell ref="AC69:AC71"/>
    <mergeCell ref="AC73:AC75"/>
    <mergeCell ref="AC77:AC79"/>
    <mergeCell ref="AC81:AC83"/>
    <mergeCell ref="AC85:AC87"/>
    <mergeCell ref="AC89:AC91"/>
    <mergeCell ref="AC93:AC95"/>
    <mergeCell ref="Y265:Y267"/>
    <mergeCell ref="Y269:Y271"/>
    <mergeCell ref="Y273:Y275"/>
    <mergeCell ref="Y277:Y279"/>
    <mergeCell ref="Y281:Y283"/>
    <mergeCell ref="Y285:Y287"/>
    <mergeCell ref="Y289:Y291"/>
    <mergeCell ref="Y293:Y295"/>
    <mergeCell ref="Y297:Y299"/>
    <mergeCell ref="Y229:Y231"/>
    <mergeCell ref="Y233:Y235"/>
    <mergeCell ref="Y237:Y239"/>
    <mergeCell ref="Y241:Y243"/>
    <mergeCell ref="Y245:Y247"/>
    <mergeCell ref="Y249:Y251"/>
    <mergeCell ref="Y253:Y255"/>
    <mergeCell ref="Y257:Y259"/>
    <mergeCell ref="Y261:Y263"/>
    <mergeCell ref="Y193:Y195"/>
    <mergeCell ref="Y197:Y199"/>
    <mergeCell ref="Y201:Y203"/>
    <mergeCell ref="Y205:Y207"/>
    <mergeCell ref="Y209:Y211"/>
    <mergeCell ref="Y213:Y215"/>
    <mergeCell ref="Y217:Y219"/>
    <mergeCell ref="Y221:Y223"/>
    <mergeCell ref="Y225:Y227"/>
    <mergeCell ref="Y157:Y159"/>
    <mergeCell ref="Y161:Y163"/>
    <mergeCell ref="Y165:Y167"/>
    <mergeCell ref="Y169:Y171"/>
    <mergeCell ref="Y173:Y175"/>
    <mergeCell ref="Y177:Y179"/>
    <mergeCell ref="Y181:Y183"/>
    <mergeCell ref="Y185:Y187"/>
    <mergeCell ref="Y189:Y191"/>
    <mergeCell ref="Y121:Y123"/>
    <mergeCell ref="Y125:Y127"/>
    <mergeCell ref="Y129:Y131"/>
    <mergeCell ref="Y133:Y135"/>
    <mergeCell ref="Y137:Y139"/>
    <mergeCell ref="Y141:Y143"/>
    <mergeCell ref="Y145:Y147"/>
    <mergeCell ref="Y149:Y151"/>
    <mergeCell ref="Y153:Y155"/>
    <mergeCell ref="Y85:Y87"/>
    <mergeCell ref="Y89:Y91"/>
    <mergeCell ref="Y93:Y95"/>
    <mergeCell ref="Y97:Y99"/>
    <mergeCell ref="Y101:Y103"/>
    <mergeCell ref="Y105:Y107"/>
    <mergeCell ref="Y109:Y111"/>
    <mergeCell ref="Y113:Y115"/>
    <mergeCell ref="Y117:Y119"/>
    <mergeCell ref="U289:U291"/>
    <mergeCell ref="U293:U295"/>
    <mergeCell ref="U297:U299"/>
    <mergeCell ref="U301:U303"/>
    <mergeCell ref="Y5:Y7"/>
    <mergeCell ref="Y9:Y11"/>
    <mergeCell ref="Y13:Y15"/>
    <mergeCell ref="Y17:Y19"/>
    <mergeCell ref="Y21:Y23"/>
    <mergeCell ref="Y25:Y27"/>
    <mergeCell ref="Y29:Y31"/>
    <mergeCell ref="Y33:Y35"/>
    <mergeCell ref="Y37:Y39"/>
    <mergeCell ref="Y41:Y43"/>
    <mergeCell ref="Y45:Y47"/>
    <mergeCell ref="Y49:Y51"/>
    <mergeCell ref="Y53:Y55"/>
    <mergeCell ref="Y57:Y59"/>
    <mergeCell ref="Y61:Y63"/>
    <mergeCell ref="Y65:Y67"/>
    <mergeCell ref="Y69:Y71"/>
    <mergeCell ref="Y73:Y75"/>
    <mergeCell ref="Y77:Y79"/>
    <mergeCell ref="Y81:Y83"/>
    <mergeCell ref="U253:U255"/>
    <mergeCell ref="U257:U259"/>
    <mergeCell ref="U261:U263"/>
    <mergeCell ref="U265:U267"/>
    <mergeCell ref="U269:U271"/>
    <mergeCell ref="U273:U275"/>
    <mergeCell ref="U277:U279"/>
    <mergeCell ref="U281:U283"/>
    <mergeCell ref="U285:U287"/>
    <mergeCell ref="U217:U219"/>
    <mergeCell ref="U221:U223"/>
    <mergeCell ref="U225:U227"/>
    <mergeCell ref="U229:U231"/>
    <mergeCell ref="U233:U235"/>
    <mergeCell ref="U237:U239"/>
    <mergeCell ref="U241:U243"/>
    <mergeCell ref="U245:U247"/>
    <mergeCell ref="U249:U251"/>
    <mergeCell ref="U181:U183"/>
    <mergeCell ref="U185:U187"/>
    <mergeCell ref="U189:U191"/>
    <mergeCell ref="U193:U195"/>
    <mergeCell ref="U197:U199"/>
    <mergeCell ref="U201:U203"/>
    <mergeCell ref="U205:U207"/>
    <mergeCell ref="U209:U211"/>
    <mergeCell ref="U213:U215"/>
    <mergeCell ref="U145:U147"/>
    <mergeCell ref="U149:U151"/>
    <mergeCell ref="U153:U155"/>
    <mergeCell ref="U157:U159"/>
    <mergeCell ref="U161:U163"/>
    <mergeCell ref="U165:U167"/>
    <mergeCell ref="U169:U171"/>
    <mergeCell ref="U173:U175"/>
    <mergeCell ref="U177:U179"/>
    <mergeCell ref="U109:U111"/>
    <mergeCell ref="U113:U115"/>
    <mergeCell ref="U117:U119"/>
    <mergeCell ref="U121:U123"/>
    <mergeCell ref="U125:U127"/>
    <mergeCell ref="U129:U131"/>
    <mergeCell ref="U133:U135"/>
    <mergeCell ref="U137:U139"/>
    <mergeCell ref="U141:U143"/>
    <mergeCell ref="U73:U75"/>
    <mergeCell ref="U77:U79"/>
    <mergeCell ref="U81:U83"/>
    <mergeCell ref="U85:U87"/>
    <mergeCell ref="U89:U91"/>
    <mergeCell ref="U93:U95"/>
    <mergeCell ref="U97:U99"/>
    <mergeCell ref="U101:U103"/>
    <mergeCell ref="U105:U107"/>
    <mergeCell ref="Q277:Q279"/>
    <mergeCell ref="Q281:Q283"/>
    <mergeCell ref="Q285:Q287"/>
    <mergeCell ref="Q289:Q291"/>
    <mergeCell ref="Q293:Q295"/>
    <mergeCell ref="Q297:Q299"/>
    <mergeCell ref="Q301:Q303"/>
    <mergeCell ref="U5:U7"/>
    <mergeCell ref="U9:U11"/>
    <mergeCell ref="U13:U15"/>
    <mergeCell ref="U17:U19"/>
    <mergeCell ref="U21:U23"/>
    <mergeCell ref="U25:U27"/>
    <mergeCell ref="U29:U31"/>
    <mergeCell ref="U33:U35"/>
    <mergeCell ref="U37:U39"/>
    <mergeCell ref="U41:U43"/>
    <mergeCell ref="U45:U47"/>
    <mergeCell ref="U49:U51"/>
    <mergeCell ref="U53:U55"/>
    <mergeCell ref="U57:U59"/>
    <mergeCell ref="U61:U63"/>
    <mergeCell ref="U65:U67"/>
    <mergeCell ref="U69:U71"/>
    <mergeCell ref="Q241:Q243"/>
    <mergeCell ref="Q245:Q247"/>
    <mergeCell ref="Q249:Q251"/>
    <mergeCell ref="Q253:Q255"/>
    <mergeCell ref="Q257:Q259"/>
    <mergeCell ref="Q261:Q263"/>
    <mergeCell ref="Q265:Q267"/>
    <mergeCell ref="Q269:Q271"/>
    <mergeCell ref="Q273:Q275"/>
    <mergeCell ref="Q205:Q207"/>
    <mergeCell ref="Q209:Q211"/>
    <mergeCell ref="Q213:Q215"/>
    <mergeCell ref="Q217:Q219"/>
    <mergeCell ref="Q221:Q223"/>
    <mergeCell ref="Q225:Q227"/>
    <mergeCell ref="Q229:Q231"/>
    <mergeCell ref="Q233:Q235"/>
    <mergeCell ref="Q237:Q239"/>
    <mergeCell ref="Q169:Q171"/>
    <mergeCell ref="Q173:Q175"/>
    <mergeCell ref="Q177:Q179"/>
    <mergeCell ref="Q181:Q183"/>
    <mergeCell ref="Q185:Q187"/>
    <mergeCell ref="Q189:Q191"/>
    <mergeCell ref="Q193:Q195"/>
    <mergeCell ref="Q197:Q199"/>
    <mergeCell ref="Q201:Q203"/>
    <mergeCell ref="Q133:Q135"/>
    <mergeCell ref="Q137:Q139"/>
    <mergeCell ref="Q141:Q143"/>
    <mergeCell ref="Q145:Q147"/>
    <mergeCell ref="Q149:Q151"/>
    <mergeCell ref="Q153:Q155"/>
    <mergeCell ref="Q157:Q159"/>
    <mergeCell ref="Q161:Q163"/>
    <mergeCell ref="Q165:Q167"/>
    <mergeCell ref="Q97:Q99"/>
    <mergeCell ref="Q101:Q103"/>
    <mergeCell ref="Q105:Q107"/>
    <mergeCell ref="Q109:Q111"/>
    <mergeCell ref="Q113:Q115"/>
    <mergeCell ref="Q117:Q119"/>
    <mergeCell ref="Q121:Q123"/>
    <mergeCell ref="Q125:Q127"/>
    <mergeCell ref="Q129:Q131"/>
    <mergeCell ref="M301:M303"/>
    <mergeCell ref="Q5:Q7"/>
    <mergeCell ref="Q9:Q11"/>
    <mergeCell ref="Q13:Q15"/>
    <mergeCell ref="Q17:Q19"/>
    <mergeCell ref="Q21:Q23"/>
    <mergeCell ref="Q25:Q27"/>
    <mergeCell ref="Q29:Q31"/>
    <mergeCell ref="Q33:Q35"/>
    <mergeCell ref="Q37:Q39"/>
    <mergeCell ref="Q41:Q43"/>
    <mergeCell ref="Q45:Q47"/>
    <mergeCell ref="Q49:Q51"/>
    <mergeCell ref="Q53:Q55"/>
    <mergeCell ref="Q57:Q59"/>
    <mergeCell ref="Q61:Q63"/>
    <mergeCell ref="Q65:Q67"/>
    <mergeCell ref="Q69:Q71"/>
    <mergeCell ref="Q73:Q75"/>
    <mergeCell ref="Q77:Q79"/>
    <mergeCell ref="Q81:Q83"/>
    <mergeCell ref="Q85:Q87"/>
    <mergeCell ref="Q89:Q91"/>
    <mergeCell ref="Q93:Q95"/>
    <mergeCell ref="M265:M267"/>
    <mergeCell ref="M269:M271"/>
    <mergeCell ref="M273:M275"/>
    <mergeCell ref="M277:M279"/>
    <mergeCell ref="M281:M283"/>
    <mergeCell ref="M285:M287"/>
    <mergeCell ref="M289:M291"/>
    <mergeCell ref="M293:M295"/>
    <mergeCell ref="M297:M299"/>
    <mergeCell ref="M229:M231"/>
    <mergeCell ref="M233:M235"/>
    <mergeCell ref="M237:M239"/>
    <mergeCell ref="M241:M243"/>
    <mergeCell ref="M245:M247"/>
    <mergeCell ref="M249:M251"/>
    <mergeCell ref="M253:M255"/>
    <mergeCell ref="M257:M259"/>
    <mergeCell ref="M261:M263"/>
    <mergeCell ref="M193:M195"/>
    <mergeCell ref="M197:M199"/>
    <mergeCell ref="M201:M203"/>
    <mergeCell ref="M205:M207"/>
    <mergeCell ref="M209:M211"/>
    <mergeCell ref="M213:M215"/>
    <mergeCell ref="M217:M219"/>
    <mergeCell ref="M221:M223"/>
    <mergeCell ref="M225:M227"/>
    <mergeCell ref="M157:M159"/>
    <mergeCell ref="M161:M163"/>
    <mergeCell ref="M165:M167"/>
    <mergeCell ref="M169:M171"/>
    <mergeCell ref="M173:M175"/>
    <mergeCell ref="M177:M179"/>
    <mergeCell ref="M181:M183"/>
    <mergeCell ref="M185:M187"/>
    <mergeCell ref="M189:M191"/>
    <mergeCell ref="M121:M123"/>
    <mergeCell ref="M125:M127"/>
    <mergeCell ref="M129:M131"/>
    <mergeCell ref="M133:M135"/>
    <mergeCell ref="M137:M139"/>
    <mergeCell ref="M141:M143"/>
    <mergeCell ref="M145:M147"/>
    <mergeCell ref="M149:M151"/>
    <mergeCell ref="M153:M155"/>
    <mergeCell ref="M85:M87"/>
    <mergeCell ref="M89:M91"/>
    <mergeCell ref="M93:M95"/>
    <mergeCell ref="M97:M99"/>
    <mergeCell ref="M101:M103"/>
    <mergeCell ref="M105:M107"/>
    <mergeCell ref="M109:M111"/>
    <mergeCell ref="M113:M115"/>
    <mergeCell ref="M117:M119"/>
    <mergeCell ref="M49:M51"/>
    <mergeCell ref="M53:M55"/>
    <mergeCell ref="M57:M59"/>
    <mergeCell ref="M61:M63"/>
    <mergeCell ref="M65:M67"/>
    <mergeCell ref="M69:M71"/>
    <mergeCell ref="M73:M75"/>
    <mergeCell ref="M77:M79"/>
    <mergeCell ref="M81:M83"/>
    <mergeCell ref="M13:M15"/>
    <mergeCell ref="M17:M19"/>
    <mergeCell ref="M21:M23"/>
    <mergeCell ref="M25:M27"/>
    <mergeCell ref="M29:M31"/>
    <mergeCell ref="M33:M35"/>
    <mergeCell ref="M37:M39"/>
    <mergeCell ref="M41:M43"/>
    <mergeCell ref="M45:M47"/>
    <mergeCell ref="I269:I271"/>
    <mergeCell ref="I273:I275"/>
    <mergeCell ref="I277:I279"/>
    <mergeCell ref="I281:I283"/>
    <mergeCell ref="I285:I287"/>
    <mergeCell ref="I289:I291"/>
    <mergeCell ref="I293:I295"/>
    <mergeCell ref="I297:I299"/>
    <mergeCell ref="I301:I303"/>
    <mergeCell ref="I233:I235"/>
    <mergeCell ref="I237:I239"/>
    <mergeCell ref="I241:I243"/>
    <mergeCell ref="I245:I247"/>
    <mergeCell ref="I249:I251"/>
    <mergeCell ref="I253:I255"/>
    <mergeCell ref="I257:I259"/>
    <mergeCell ref="I261:I263"/>
    <mergeCell ref="I265:I267"/>
    <mergeCell ref="I197:I199"/>
    <mergeCell ref="I201:I203"/>
    <mergeCell ref="I205:I207"/>
    <mergeCell ref="I209:I211"/>
    <mergeCell ref="I213:I215"/>
    <mergeCell ref="I217:I219"/>
    <mergeCell ref="I221:I223"/>
    <mergeCell ref="I225:I227"/>
    <mergeCell ref="I229:I231"/>
    <mergeCell ref="I161:I163"/>
    <mergeCell ref="I165:I167"/>
    <mergeCell ref="I169:I171"/>
    <mergeCell ref="I173:I175"/>
    <mergeCell ref="I177:I179"/>
    <mergeCell ref="I181:I183"/>
    <mergeCell ref="I185:I187"/>
    <mergeCell ref="I189:I191"/>
    <mergeCell ref="I193:I195"/>
    <mergeCell ref="I125:I127"/>
    <mergeCell ref="I129:I131"/>
    <mergeCell ref="I133:I135"/>
    <mergeCell ref="I137:I139"/>
    <mergeCell ref="I141:I143"/>
    <mergeCell ref="I145:I147"/>
    <mergeCell ref="I149:I151"/>
    <mergeCell ref="I153:I155"/>
    <mergeCell ref="I157:I159"/>
    <mergeCell ref="I89:I91"/>
    <mergeCell ref="I93:I95"/>
    <mergeCell ref="I97:I99"/>
    <mergeCell ref="I101:I103"/>
    <mergeCell ref="I105:I107"/>
    <mergeCell ref="I109:I111"/>
    <mergeCell ref="I113:I115"/>
    <mergeCell ref="I117:I119"/>
    <mergeCell ref="I121:I123"/>
    <mergeCell ref="E301:E303"/>
    <mergeCell ref="E3:H3"/>
    <mergeCell ref="I5:I7"/>
    <mergeCell ref="I9:I11"/>
    <mergeCell ref="I13:I15"/>
    <mergeCell ref="I17:I19"/>
    <mergeCell ref="I21:I23"/>
    <mergeCell ref="I25:I27"/>
    <mergeCell ref="I29:I31"/>
    <mergeCell ref="I33:I35"/>
    <mergeCell ref="I37:I39"/>
    <mergeCell ref="I41:I43"/>
    <mergeCell ref="I45:I47"/>
    <mergeCell ref="I49:I51"/>
    <mergeCell ref="I53:I55"/>
    <mergeCell ref="I57:I59"/>
    <mergeCell ref="I61:I63"/>
    <mergeCell ref="I65:I67"/>
    <mergeCell ref="I69:I71"/>
    <mergeCell ref="I73:I75"/>
    <mergeCell ref="I77:I79"/>
    <mergeCell ref="I81:I83"/>
    <mergeCell ref="I85:I87"/>
    <mergeCell ref="E265:E267"/>
    <mergeCell ref="E277:E279"/>
    <mergeCell ref="E281:E283"/>
    <mergeCell ref="E285:E287"/>
    <mergeCell ref="E289:E291"/>
    <mergeCell ref="E293:E295"/>
    <mergeCell ref="E297:E299"/>
    <mergeCell ref="E229:E231"/>
    <mergeCell ref="E233:E235"/>
    <mergeCell ref="E237:E239"/>
    <mergeCell ref="E241:E243"/>
    <mergeCell ref="E245:E247"/>
    <mergeCell ref="E249:E251"/>
    <mergeCell ref="E253:E255"/>
    <mergeCell ref="E257:E259"/>
    <mergeCell ref="E261:E263"/>
    <mergeCell ref="E201:E203"/>
    <mergeCell ref="E205:E207"/>
    <mergeCell ref="E209:E211"/>
    <mergeCell ref="E213:E215"/>
    <mergeCell ref="E217:E219"/>
    <mergeCell ref="E221:E223"/>
    <mergeCell ref="E225:E227"/>
    <mergeCell ref="E269:E271"/>
    <mergeCell ref="E273:E275"/>
    <mergeCell ref="E165:E167"/>
    <mergeCell ref="E169:E171"/>
    <mergeCell ref="E173:E175"/>
    <mergeCell ref="E177:E179"/>
    <mergeCell ref="E181:E183"/>
    <mergeCell ref="E185:E187"/>
    <mergeCell ref="E189:E191"/>
    <mergeCell ref="E193:E195"/>
    <mergeCell ref="E197:E199"/>
    <mergeCell ref="E129:E131"/>
    <mergeCell ref="E133:E135"/>
    <mergeCell ref="E137:E139"/>
    <mergeCell ref="E141:E143"/>
    <mergeCell ref="E145:E147"/>
    <mergeCell ref="E149:E151"/>
    <mergeCell ref="E153:E155"/>
    <mergeCell ref="E157:E159"/>
    <mergeCell ref="E161:E163"/>
    <mergeCell ref="E93:E95"/>
    <mergeCell ref="E97:E99"/>
    <mergeCell ref="E101:E103"/>
    <mergeCell ref="E105:E107"/>
    <mergeCell ref="E109:E111"/>
    <mergeCell ref="E113:E115"/>
    <mergeCell ref="E117:E119"/>
    <mergeCell ref="E121:E123"/>
    <mergeCell ref="E125:E127"/>
    <mergeCell ref="C201:C204"/>
    <mergeCell ref="C205:C208"/>
    <mergeCell ref="C249:C252"/>
    <mergeCell ref="C253:C256"/>
    <mergeCell ref="E13:E15"/>
    <mergeCell ref="E17:E19"/>
    <mergeCell ref="E21:E23"/>
    <mergeCell ref="E25:E27"/>
    <mergeCell ref="E29:E31"/>
    <mergeCell ref="E33:E35"/>
    <mergeCell ref="E37:E39"/>
    <mergeCell ref="E41:E43"/>
    <mergeCell ref="E45:E47"/>
    <mergeCell ref="E49:E51"/>
    <mergeCell ref="E53:E55"/>
    <mergeCell ref="E57:E59"/>
    <mergeCell ref="E61:E63"/>
    <mergeCell ref="E65:E67"/>
    <mergeCell ref="E69:E71"/>
    <mergeCell ref="E73:E75"/>
    <mergeCell ref="E77:E79"/>
    <mergeCell ref="E81:E83"/>
    <mergeCell ref="E85:E87"/>
    <mergeCell ref="E89:E91"/>
    <mergeCell ref="C213:C216"/>
    <mergeCell ref="C217:C220"/>
    <mergeCell ref="C221:C224"/>
    <mergeCell ref="C225:C228"/>
    <mergeCell ref="C229:C232"/>
    <mergeCell ref="C233:C236"/>
    <mergeCell ref="C237:C240"/>
    <mergeCell ref="C241:C244"/>
    <mergeCell ref="C245:C248"/>
    <mergeCell ref="C257:C260"/>
    <mergeCell ref="C261:C264"/>
    <mergeCell ref="C89:C92"/>
    <mergeCell ref="C93:C96"/>
    <mergeCell ref="C97:C100"/>
    <mergeCell ref="C101:C104"/>
    <mergeCell ref="C69:C72"/>
    <mergeCell ref="C209:C212"/>
    <mergeCell ref="C181:C184"/>
    <mergeCell ref="C185:C188"/>
    <mergeCell ref="C73:C76"/>
    <mergeCell ref="C77:C80"/>
    <mergeCell ref="C81:C84"/>
    <mergeCell ref="C85:C88"/>
    <mergeCell ref="C197:C200"/>
    <mergeCell ref="C177:C180"/>
    <mergeCell ref="C105:C108"/>
    <mergeCell ref="C109:C112"/>
    <mergeCell ref="C113:C116"/>
    <mergeCell ref="C117:C120"/>
    <mergeCell ref="C121:C124"/>
    <mergeCell ref="C125:C128"/>
    <mergeCell ref="C141:C144"/>
    <mergeCell ref="C145:C148"/>
    <mergeCell ref="C157:C160"/>
    <mergeCell ref="C189:C192"/>
    <mergeCell ref="C193:C196"/>
    <mergeCell ref="B3:B4"/>
    <mergeCell ref="B5:B8"/>
    <mergeCell ref="B9:B12"/>
    <mergeCell ref="B13:B16"/>
    <mergeCell ref="B17:B20"/>
    <mergeCell ref="C13:C16"/>
    <mergeCell ref="C17:C20"/>
    <mergeCell ref="B41:B44"/>
    <mergeCell ref="B45:B48"/>
    <mergeCell ref="B49:B52"/>
    <mergeCell ref="B53:B56"/>
    <mergeCell ref="B57:B60"/>
    <mergeCell ref="B21:B24"/>
    <mergeCell ref="B25:B28"/>
    <mergeCell ref="B29:B32"/>
    <mergeCell ref="B33:B36"/>
    <mergeCell ref="C65:C68"/>
    <mergeCell ref="C161:C164"/>
    <mergeCell ref="C165:C168"/>
    <mergeCell ref="C169:C172"/>
    <mergeCell ref="C173:C176"/>
    <mergeCell ref="B85:B88"/>
    <mergeCell ref="B89:B92"/>
    <mergeCell ref="C5:C8"/>
    <mergeCell ref="C3:C4"/>
    <mergeCell ref="B121:B124"/>
    <mergeCell ref="D3:D4"/>
    <mergeCell ref="C9:C12"/>
    <mergeCell ref="C149:C152"/>
    <mergeCell ref="C153:C156"/>
    <mergeCell ref="C129:C132"/>
    <mergeCell ref="C133:C136"/>
    <mergeCell ref="C137:C140"/>
    <mergeCell ref="B125:B128"/>
    <mergeCell ref="B129:B132"/>
    <mergeCell ref="B133:B136"/>
    <mergeCell ref="B137:B140"/>
    <mergeCell ref="B101:B104"/>
    <mergeCell ref="B105:B108"/>
    <mergeCell ref="B109:B112"/>
    <mergeCell ref="B113:B116"/>
    <mergeCell ref="B117:B120"/>
    <mergeCell ref="E5:E7"/>
    <mergeCell ref="E9:E11"/>
    <mergeCell ref="M5:M7"/>
    <mergeCell ref="M9:M11"/>
    <mergeCell ref="B93:B96"/>
    <mergeCell ref="B97:B100"/>
    <mergeCell ref="B61:B64"/>
    <mergeCell ref="B65:B68"/>
    <mergeCell ref="B69:B72"/>
    <mergeCell ref="B73:B76"/>
    <mergeCell ref="B77:B80"/>
    <mergeCell ref="C21:C24"/>
    <mergeCell ref="C25:C28"/>
    <mergeCell ref="C29:C32"/>
    <mergeCell ref="C33:C36"/>
    <mergeCell ref="C37:C40"/>
    <mergeCell ref="C41:C44"/>
    <mergeCell ref="C45:C48"/>
    <mergeCell ref="C49:C52"/>
    <mergeCell ref="C53:C56"/>
    <mergeCell ref="C57:C60"/>
    <mergeCell ref="C61:C64"/>
    <mergeCell ref="B37:B40"/>
    <mergeCell ref="B81:B84"/>
    <mergeCell ref="B161:B164"/>
    <mergeCell ref="B165:B168"/>
    <mergeCell ref="B169:B172"/>
    <mergeCell ref="B173:B176"/>
    <mergeCell ref="B177:B180"/>
    <mergeCell ref="B141:B144"/>
    <mergeCell ref="B145:B148"/>
    <mergeCell ref="B149:B152"/>
    <mergeCell ref="B153:B156"/>
    <mergeCell ref="B157:B160"/>
    <mergeCell ref="B201:B204"/>
    <mergeCell ref="B205:B208"/>
    <mergeCell ref="B209:B212"/>
    <mergeCell ref="B213:B216"/>
    <mergeCell ref="B217:B220"/>
    <mergeCell ref="B181:B184"/>
    <mergeCell ref="B185:B188"/>
    <mergeCell ref="B189:B192"/>
    <mergeCell ref="B193:B196"/>
    <mergeCell ref="B197:B200"/>
    <mergeCell ref="B241:B244"/>
    <mergeCell ref="B245:B248"/>
    <mergeCell ref="B249:B252"/>
    <mergeCell ref="B253:B256"/>
    <mergeCell ref="B257:B260"/>
    <mergeCell ref="B221:B224"/>
    <mergeCell ref="B225:B228"/>
    <mergeCell ref="B229:B232"/>
    <mergeCell ref="B233:B236"/>
    <mergeCell ref="B237:B240"/>
    <mergeCell ref="B301:C304"/>
    <mergeCell ref="B281:B284"/>
    <mergeCell ref="B285:B288"/>
    <mergeCell ref="B289:B292"/>
    <mergeCell ref="B293:B296"/>
    <mergeCell ref="B297:B300"/>
    <mergeCell ref="B261:B264"/>
    <mergeCell ref="B265:B268"/>
    <mergeCell ref="B269:B272"/>
    <mergeCell ref="B273:B276"/>
    <mergeCell ref="B277:B280"/>
    <mergeCell ref="C297:C300"/>
    <mergeCell ref="C289:C292"/>
    <mergeCell ref="C293:C296"/>
    <mergeCell ref="C285:C288"/>
    <mergeCell ref="C265:C268"/>
    <mergeCell ref="C269:C272"/>
    <mergeCell ref="C273:C276"/>
    <mergeCell ref="C277:C280"/>
    <mergeCell ref="C281:C284"/>
  </mergeCells>
  <phoneticPr fontId="3"/>
  <pageMargins left="0.70866141732283472" right="0.19685039370078741" top="0.59055118110236227" bottom="0.59055118110236227" header="0.31496062992125984" footer="0.31496062992125984"/>
  <pageSetup paperSize="8" scale="74" orientation="landscape" r:id="rId1"/>
  <headerFooter>
    <oddHeader>&amp;R&amp;"ＭＳ 明朝,標準"&amp;12糖尿病性腎症重症化予防に係る分析</oddHeader>
  </headerFooter>
  <rowBreaks count="4" manualBreakCount="4">
    <brk id="68" max="35" man="1"/>
    <brk id="132" max="35" man="1"/>
    <brk id="196" max="35" man="1"/>
    <brk id="260" max="35" man="1"/>
  </rowBreaks>
  <colBreaks count="1" manualBreakCount="1">
    <brk id="20" max="30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X52"/>
  <sheetViews>
    <sheetView showGridLines="0" zoomScaleNormal="100" zoomScaleSheetLayoutView="100" workbookViewId="0"/>
  </sheetViews>
  <sheetFormatPr defaultColWidth="9" defaultRowHeight="11.25"/>
  <cols>
    <col min="1" max="1" width="4.625" style="10" customWidth="1"/>
    <col min="2" max="36" width="2.5" style="10" customWidth="1"/>
    <col min="37" max="65" width="2.125" style="10" customWidth="1"/>
    <col min="66" max="74" width="2.5" style="10" customWidth="1"/>
    <col min="75" max="75" width="2.375" style="10" customWidth="1"/>
    <col min="76" max="76" width="2.5" style="10" customWidth="1"/>
    <col min="77" max="77" width="9" style="10"/>
    <col min="78" max="78" width="9" style="10" customWidth="1"/>
    <col min="79" max="16384" width="9" style="10"/>
  </cols>
  <sheetData>
    <row r="1" spans="2:76" ht="16.5" customHeight="1">
      <c r="B1" s="2" t="s">
        <v>285</v>
      </c>
    </row>
    <row r="2" spans="2:76" ht="16.5" customHeight="1" thickBot="1">
      <c r="B2" s="2" t="s">
        <v>136</v>
      </c>
    </row>
    <row r="3" spans="2:76" ht="15.75" customHeight="1">
      <c r="B3" s="11" t="s">
        <v>105</v>
      </c>
      <c r="C3" s="12"/>
      <c r="D3" s="12"/>
      <c r="E3" s="12"/>
      <c r="F3" s="12"/>
      <c r="G3" s="12"/>
      <c r="H3" s="12"/>
      <c r="I3" s="12"/>
      <c r="J3" s="12"/>
      <c r="K3" s="13"/>
      <c r="L3" s="13"/>
      <c r="M3" s="13"/>
      <c r="N3" s="13"/>
      <c r="O3" s="13"/>
      <c r="P3" s="13"/>
      <c r="Q3" s="13"/>
      <c r="R3" s="13"/>
      <c r="S3" s="13"/>
      <c r="T3" s="13"/>
      <c r="U3" s="13"/>
      <c r="V3" s="13"/>
      <c r="W3" s="13"/>
      <c r="X3" s="13"/>
      <c r="Y3" s="13"/>
      <c r="Z3" s="13"/>
      <c r="AA3" s="13"/>
      <c r="AB3" s="13"/>
      <c r="AC3" s="13"/>
      <c r="AD3" s="13"/>
      <c r="AE3" s="13"/>
      <c r="AF3" s="13"/>
      <c r="AG3" s="14"/>
      <c r="AH3" s="14"/>
      <c r="AI3" s="14"/>
      <c r="AJ3" s="15"/>
      <c r="AK3" s="16"/>
      <c r="AL3" s="11" t="s">
        <v>106</v>
      </c>
      <c r="AM3" s="12"/>
      <c r="AN3" s="12"/>
      <c r="AO3" s="12"/>
      <c r="AP3" s="12"/>
      <c r="AQ3" s="12"/>
      <c r="AR3" s="12"/>
      <c r="AS3" s="12"/>
      <c r="AT3" s="13"/>
      <c r="AU3" s="13"/>
      <c r="AV3" s="13"/>
      <c r="AW3" s="13"/>
      <c r="AX3" s="13"/>
      <c r="AY3" s="13"/>
      <c r="AZ3" s="13"/>
      <c r="BA3" s="13"/>
      <c r="BB3" s="13"/>
      <c r="BC3" s="13"/>
      <c r="BD3" s="13"/>
      <c r="BE3" s="13"/>
      <c r="BF3" s="13"/>
      <c r="BG3" s="13"/>
      <c r="BH3" s="13"/>
      <c r="BI3" s="13"/>
      <c r="BJ3" s="13"/>
      <c r="BK3" s="13"/>
      <c r="BL3" s="13"/>
      <c r="BM3" s="13"/>
      <c r="BN3" s="13"/>
      <c r="BO3" s="13"/>
      <c r="BP3" s="14"/>
      <c r="BQ3" s="14"/>
      <c r="BR3" s="14"/>
      <c r="BS3" s="14"/>
      <c r="BT3" s="14"/>
      <c r="BU3" s="14"/>
      <c r="BV3" s="14"/>
      <c r="BW3" s="14"/>
      <c r="BX3" s="15"/>
    </row>
    <row r="4" spans="2:76" ht="15.75" customHeight="1">
      <c r="B4" s="17"/>
      <c r="C4" s="308" t="s">
        <v>107</v>
      </c>
      <c r="D4" s="308"/>
      <c r="E4" s="308"/>
      <c r="F4" s="308"/>
      <c r="G4" s="308" t="s">
        <v>108</v>
      </c>
      <c r="H4" s="308"/>
      <c r="I4" s="308"/>
      <c r="J4" s="308"/>
      <c r="K4" s="308"/>
      <c r="L4" s="308"/>
      <c r="M4" s="308"/>
      <c r="N4" s="308"/>
      <c r="O4" s="308"/>
      <c r="P4" s="308"/>
      <c r="Q4" s="308"/>
      <c r="R4" s="308"/>
      <c r="S4" s="308" t="s">
        <v>109</v>
      </c>
      <c r="T4" s="308"/>
      <c r="U4" s="308"/>
      <c r="V4" s="308"/>
      <c r="W4" s="308"/>
      <c r="X4" s="308"/>
      <c r="Y4" s="308"/>
      <c r="Z4" s="308"/>
      <c r="AA4" s="308"/>
      <c r="AB4" s="308"/>
      <c r="AG4" s="18"/>
      <c r="AH4" s="18"/>
      <c r="AI4" s="18"/>
      <c r="AJ4" s="19"/>
      <c r="AL4" s="20"/>
      <c r="BX4" s="21"/>
    </row>
    <row r="5" spans="2:76" ht="15.75" customHeight="1">
      <c r="B5" s="17"/>
      <c r="C5" s="309" t="s">
        <v>110</v>
      </c>
      <c r="D5" s="310" t="s">
        <v>111</v>
      </c>
      <c r="E5" s="310"/>
      <c r="F5" s="310"/>
      <c r="G5" s="311" t="s">
        <v>112</v>
      </c>
      <c r="H5" s="311"/>
      <c r="I5" s="311"/>
      <c r="J5" s="311"/>
      <c r="K5" s="311"/>
      <c r="L5" s="311"/>
      <c r="M5" s="311"/>
      <c r="N5" s="311"/>
      <c r="O5" s="311"/>
      <c r="P5" s="311"/>
      <c r="Q5" s="311"/>
      <c r="R5" s="311"/>
      <c r="S5" s="311" t="s">
        <v>113</v>
      </c>
      <c r="T5" s="311"/>
      <c r="U5" s="311"/>
      <c r="V5" s="311"/>
      <c r="W5" s="311"/>
      <c r="X5" s="311"/>
      <c r="Y5" s="311"/>
      <c r="Z5" s="311"/>
      <c r="AA5" s="311"/>
      <c r="AB5" s="311"/>
      <c r="AC5" s="22"/>
      <c r="AD5" s="22"/>
      <c r="AE5" s="22"/>
      <c r="AF5" s="22"/>
      <c r="AG5" s="22"/>
      <c r="AH5" s="18"/>
      <c r="AI5" s="18"/>
      <c r="AJ5" s="19"/>
      <c r="AL5" s="20"/>
      <c r="BI5" s="312" t="s">
        <v>114</v>
      </c>
      <c r="BJ5" s="312"/>
      <c r="BK5" s="312"/>
      <c r="BL5" s="312"/>
      <c r="BM5" s="312"/>
      <c r="BN5" s="312"/>
      <c r="BO5" s="312"/>
      <c r="BP5" s="312"/>
      <c r="BQ5" s="312"/>
      <c r="BR5" s="312"/>
      <c r="BS5" s="312"/>
      <c r="BT5" s="312"/>
      <c r="BU5" s="312"/>
      <c r="BV5" s="312"/>
      <c r="BW5" s="312"/>
      <c r="BX5" s="21"/>
    </row>
    <row r="6" spans="2:76" ht="15.75" customHeight="1">
      <c r="B6" s="20"/>
      <c r="C6" s="309"/>
      <c r="D6" s="310"/>
      <c r="E6" s="310"/>
      <c r="F6" s="310"/>
      <c r="G6" s="311"/>
      <c r="H6" s="311"/>
      <c r="I6" s="311"/>
      <c r="J6" s="311"/>
      <c r="K6" s="311"/>
      <c r="L6" s="311"/>
      <c r="M6" s="311"/>
      <c r="N6" s="311"/>
      <c r="O6" s="311"/>
      <c r="P6" s="311"/>
      <c r="Q6" s="311"/>
      <c r="R6" s="311"/>
      <c r="S6" s="311"/>
      <c r="T6" s="311"/>
      <c r="U6" s="311"/>
      <c r="V6" s="311"/>
      <c r="W6" s="311"/>
      <c r="X6" s="311"/>
      <c r="Y6" s="311"/>
      <c r="Z6" s="311"/>
      <c r="AA6" s="311"/>
      <c r="AB6" s="311"/>
      <c r="AC6" s="22"/>
      <c r="AD6" s="22"/>
      <c r="AE6" s="22"/>
      <c r="AF6" s="22"/>
      <c r="AH6" s="18"/>
      <c r="AI6" s="18"/>
      <c r="AJ6" s="19"/>
      <c r="AL6" s="20"/>
      <c r="BI6" s="312"/>
      <c r="BJ6" s="312"/>
      <c r="BK6" s="312"/>
      <c r="BL6" s="312"/>
      <c r="BM6" s="312"/>
      <c r="BN6" s="312"/>
      <c r="BO6" s="312"/>
      <c r="BP6" s="312"/>
      <c r="BQ6" s="312"/>
      <c r="BR6" s="312"/>
      <c r="BS6" s="312"/>
      <c r="BT6" s="312"/>
      <c r="BU6" s="312"/>
      <c r="BV6" s="312"/>
      <c r="BW6" s="312"/>
      <c r="BX6" s="21"/>
    </row>
    <row r="7" spans="2:76" ht="15.75" customHeight="1">
      <c r="B7" s="20"/>
      <c r="C7" s="309" t="s">
        <v>115</v>
      </c>
      <c r="D7" s="310" t="s">
        <v>116</v>
      </c>
      <c r="E7" s="310"/>
      <c r="F7" s="310"/>
      <c r="G7" s="311" t="s">
        <v>295</v>
      </c>
      <c r="H7" s="311"/>
      <c r="I7" s="311"/>
      <c r="J7" s="311"/>
      <c r="K7" s="311"/>
      <c r="L7" s="311"/>
      <c r="M7" s="311"/>
      <c r="N7" s="311"/>
      <c r="O7" s="311"/>
      <c r="P7" s="311"/>
      <c r="Q7" s="311"/>
      <c r="R7" s="311"/>
      <c r="S7" s="311" t="s">
        <v>296</v>
      </c>
      <c r="T7" s="311"/>
      <c r="U7" s="311"/>
      <c r="V7" s="311"/>
      <c r="W7" s="311"/>
      <c r="X7" s="311"/>
      <c r="Y7" s="311"/>
      <c r="Z7" s="311"/>
      <c r="AA7" s="311"/>
      <c r="AB7" s="311"/>
      <c r="AC7" s="22"/>
      <c r="AD7" s="22"/>
      <c r="AE7" s="22"/>
      <c r="AF7" s="22"/>
      <c r="AH7" s="18"/>
      <c r="AI7" s="18"/>
      <c r="AJ7" s="19"/>
      <c r="AL7" s="20"/>
      <c r="BI7" s="312"/>
      <c r="BJ7" s="312"/>
      <c r="BK7" s="312"/>
      <c r="BL7" s="312"/>
      <c r="BM7" s="312"/>
      <c r="BN7" s="312"/>
      <c r="BO7" s="312"/>
      <c r="BP7" s="312"/>
      <c r="BQ7" s="312"/>
      <c r="BR7" s="312"/>
      <c r="BS7" s="312"/>
      <c r="BT7" s="312"/>
      <c r="BU7" s="312"/>
      <c r="BV7" s="312"/>
      <c r="BW7" s="312"/>
      <c r="BX7" s="21"/>
    </row>
    <row r="8" spans="2:76" ht="15.75" customHeight="1">
      <c r="B8" s="20"/>
      <c r="C8" s="309"/>
      <c r="D8" s="310"/>
      <c r="E8" s="310"/>
      <c r="F8" s="310"/>
      <c r="G8" s="311"/>
      <c r="H8" s="311"/>
      <c r="I8" s="311"/>
      <c r="J8" s="311"/>
      <c r="K8" s="311"/>
      <c r="L8" s="311"/>
      <c r="M8" s="311"/>
      <c r="N8" s="311"/>
      <c r="O8" s="311"/>
      <c r="P8" s="311"/>
      <c r="Q8" s="311"/>
      <c r="R8" s="311"/>
      <c r="S8" s="311"/>
      <c r="T8" s="311"/>
      <c r="U8" s="311"/>
      <c r="V8" s="311"/>
      <c r="W8" s="311"/>
      <c r="X8" s="311"/>
      <c r="Y8" s="311"/>
      <c r="Z8" s="311"/>
      <c r="AA8" s="311"/>
      <c r="AB8" s="311"/>
      <c r="AC8" s="22"/>
      <c r="AD8" s="22"/>
      <c r="AE8" s="22"/>
      <c r="AF8" s="22"/>
      <c r="AJ8" s="21"/>
      <c r="AL8" s="20"/>
      <c r="BI8" s="312"/>
      <c r="BJ8" s="312"/>
      <c r="BK8" s="312"/>
      <c r="BL8" s="312"/>
      <c r="BM8" s="312"/>
      <c r="BN8" s="312"/>
      <c r="BO8" s="312"/>
      <c r="BP8" s="312"/>
      <c r="BQ8" s="312"/>
      <c r="BR8" s="312"/>
      <c r="BS8" s="312"/>
      <c r="BT8" s="312"/>
      <c r="BU8" s="312"/>
      <c r="BV8" s="312"/>
      <c r="BW8" s="312"/>
      <c r="BX8" s="21"/>
    </row>
    <row r="9" spans="2:76" ht="15.75" customHeight="1">
      <c r="B9" s="20"/>
      <c r="C9" s="309" t="s">
        <v>117</v>
      </c>
      <c r="D9" s="310" t="s">
        <v>118</v>
      </c>
      <c r="E9" s="310"/>
      <c r="F9" s="310"/>
      <c r="G9" s="311" t="s">
        <v>298</v>
      </c>
      <c r="H9" s="311"/>
      <c r="I9" s="311"/>
      <c r="J9" s="311"/>
      <c r="K9" s="311"/>
      <c r="L9" s="311"/>
      <c r="M9" s="311"/>
      <c r="N9" s="311"/>
      <c r="O9" s="311"/>
      <c r="P9" s="311"/>
      <c r="Q9" s="311"/>
      <c r="R9" s="311"/>
      <c r="S9" s="311" t="s">
        <v>300</v>
      </c>
      <c r="T9" s="311"/>
      <c r="U9" s="311"/>
      <c r="V9" s="311"/>
      <c r="W9" s="311"/>
      <c r="X9" s="311"/>
      <c r="Y9" s="311"/>
      <c r="Z9" s="311"/>
      <c r="AA9" s="311"/>
      <c r="AB9" s="311"/>
      <c r="AC9" s="22"/>
      <c r="AD9" s="22"/>
      <c r="AE9" s="22"/>
      <c r="AF9" s="22"/>
      <c r="AJ9" s="21"/>
      <c r="AL9" s="20"/>
      <c r="BI9" s="312"/>
      <c r="BJ9" s="312"/>
      <c r="BK9" s="312"/>
      <c r="BL9" s="312"/>
      <c r="BM9" s="312"/>
      <c r="BN9" s="312"/>
      <c r="BO9" s="312"/>
      <c r="BP9" s="312"/>
      <c r="BQ9" s="312"/>
      <c r="BR9" s="312"/>
      <c r="BS9" s="312"/>
      <c r="BT9" s="312"/>
      <c r="BU9" s="312"/>
      <c r="BV9" s="312"/>
      <c r="BW9" s="312"/>
      <c r="BX9" s="21"/>
    </row>
    <row r="10" spans="2:76" ht="15.75" customHeight="1">
      <c r="B10" s="20"/>
      <c r="C10" s="309"/>
      <c r="D10" s="310"/>
      <c r="E10" s="310"/>
      <c r="F10" s="310"/>
      <c r="G10" s="311"/>
      <c r="H10" s="311"/>
      <c r="I10" s="311"/>
      <c r="J10" s="311"/>
      <c r="K10" s="311"/>
      <c r="L10" s="311"/>
      <c r="M10" s="311"/>
      <c r="N10" s="311"/>
      <c r="O10" s="311"/>
      <c r="P10" s="311"/>
      <c r="Q10" s="311"/>
      <c r="R10" s="311"/>
      <c r="S10" s="311"/>
      <c r="T10" s="311"/>
      <c r="U10" s="311"/>
      <c r="V10" s="311"/>
      <c r="W10" s="311"/>
      <c r="X10" s="311"/>
      <c r="Y10" s="311"/>
      <c r="Z10" s="311"/>
      <c r="AA10" s="311"/>
      <c r="AB10" s="311"/>
      <c r="AC10" s="22"/>
      <c r="AD10" s="22"/>
      <c r="AE10" s="22"/>
      <c r="AF10" s="22"/>
      <c r="AJ10" s="21"/>
      <c r="AL10" s="20"/>
      <c r="BI10" s="312"/>
      <c r="BJ10" s="312"/>
      <c r="BK10" s="312"/>
      <c r="BL10" s="312"/>
      <c r="BM10" s="312"/>
      <c r="BN10" s="312"/>
      <c r="BO10" s="312"/>
      <c r="BP10" s="312"/>
      <c r="BQ10" s="312"/>
      <c r="BR10" s="312"/>
      <c r="BS10" s="312"/>
      <c r="BT10" s="312"/>
      <c r="BU10" s="312"/>
      <c r="BV10" s="312"/>
      <c r="BW10" s="312"/>
      <c r="BX10" s="21"/>
    </row>
    <row r="11" spans="2:76" ht="15.75" customHeight="1">
      <c r="B11" s="17"/>
      <c r="C11" s="309" t="s">
        <v>119</v>
      </c>
      <c r="D11" s="310" t="s">
        <v>120</v>
      </c>
      <c r="E11" s="310"/>
      <c r="F11" s="310"/>
      <c r="G11" s="315" t="s">
        <v>297</v>
      </c>
      <c r="H11" s="315"/>
      <c r="I11" s="315"/>
      <c r="J11" s="315"/>
      <c r="K11" s="315"/>
      <c r="L11" s="315"/>
      <c r="M11" s="315"/>
      <c r="N11" s="315"/>
      <c r="O11" s="315"/>
      <c r="P11" s="315"/>
      <c r="Q11" s="315"/>
      <c r="R11" s="315"/>
      <c r="S11" s="311" t="s">
        <v>171</v>
      </c>
      <c r="T11" s="311"/>
      <c r="U11" s="311"/>
      <c r="V11" s="311"/>
      <c r="W11" s="311"/>
      <c r="X11" s="311"/>
      <c r="Y11" s="311"/>
      <c r="Z11" s="311"/>
      <c r="AA11" s="311"/>
      <c r="AB11" s="311"/>
      <c r="AC11" s="23"/>
      <c r="AD11" s="23"/>
      <c r="AE11" s="23"/>
      <c r="AF11" s="23"/>
      <c r="AJ11" s="21"/>
      <c r="AL11" s="20"/>
      <c r="BI11" s="312"/>
      <c r="BJ11" s="312"/>
      <c r="BK11" s="312"/>
      <c r="BL11" s="312"/>
      <c r="BM11" s="312"/>
      <c r="BN11" s="312"/>
      <c r="BO11" s="312"/>
      <c r="BP11" s="312"/>
      <c r="BQ11" s="312"/>
      <c r="BR11" s="312"/>
      <c r="BS11" s="312"/>
      <c r="BT11" s="312"/>
      <c r="BU11" s="312"/>
      <c r="BV11" s="312"/>
      <c r="BW11" s="312"/>
      <c r="BX11" s="21"/>
    </row>
    <row r="12" spans="2:76" ht="15.75" customHeight="1">
      <c r="B12" s="17"/>
      <c r="C12" s="309"/>
      <c r="D12" s="310"/>
      <c r="E12" s="310"/>
      <c r="F12" s="310"/>
      <c r="G12" s="315"/>
      <c r="H12" s="315"/>
      <c r="I12" s="315"/>
      <c r="J12" s="315"/>
      <c r="K12" s="315"/>
      <c r="L12" s="315"/>
      <c r="M12" s="315"/>
      <c r="N12" s="315"/>
      <c r="O12" s="315"/>
      <c r="P12" s="315"/>
      <c r="Q12" s="315"/>
      <c r="R12" s="315"/>
      <c r="S12" s="311"/>
      <c r="T12" s="311"/>
      <c r="U12" s="311"/>
      <c r="V12" s="311"/>
      <c r="W12" s="311"/>
      <c r="X12" s="311"/>
      <c r="Y12" s="311"/>
      <c r="Z12" s="311"/>
      <c r="AA12" s="311"/>
      <c r="AB12" s="311"/>
      <c r="AC12" s="22"/>
      <c r="AD12" s="22"/>
      <c r="AE12" s="22"/>
      <c r="AF12" s="22"/>
      <c r="AJ12" s="21"/>
      <c r="AL12" s="20"/>
      <c r="BI12" s="312"/>
      <c r="BJ12" s="312"/>
      <c r="BK12" s="312"/>
      <c r="BL12" s="312"/>
      <c r="BM12" s="312"/>
      <c r="BN12" s="312"/>
      <c r="BO12" s="312"/>
      <c r="BP12" s="312"/>
      <c r="BQ12" s="312"/>
      <c r="BR12" s="312"/>
      <c r="BS12" s="312"/>
      <c r="BT12" s="312"/>
      <c r="BU12" s="312"/>
      <c r="BV12" s="312"/>
      <c r="BW12" s="312"/>
      <c r="BX12" s="21"/>
    </row>
    <row r="13" spans="2:76" ht="15.75" customHeight="1">
      <c r="B13" s="17"/>
      <c r="C13" s="24" t="s">
        <v>121</v>
      </c>
      <c r="D13" s="310" t="s">
        <v>122</v>
      </c>
      <c r="E13" s="310"/>
      <c r="F13" s="310"/>
      <c r="G13" s="311" t="s">
        <v>123</v>
      </c>
      <c r="H13" s="311"/>
      <c r="I13" s="311"/>
      <c r="J13" s="311"/>
      <c r="K13" s="311"/>
      <c r="L13" s="311"/>
      <c r="M13" s="311"/>
      <c r="N13" s="311"/>
      <c r="O13" s="311"/>
      <c r="P13" s="311"/>
      <c r="Q13" s="311"/>
      <c r="R13" s="311"/>
      <c r="S13" s="311" t="s">
        <v>124</v>
      </c>
      <c r="T13" s="311"/>
      <c r="U13" s="311"/>
      <c r="V13" s="311"/>
      <c r="W13" s="311"/>
      <c r="X13" s="311"/>
      <c r="Y13" s="311"/>
      <c r="Z13" s="311"/>
      <c r="AA13" s="311"/>
      <c r="AB13" s="311"/>
      <c r="AC13" s="22"/>
      <c r="AD13" s="22"/>
      <c r="AE13" s="22"/>
      <c r="AF13" s="22"/>
      <c r="AJ13" s="21"/>
      <c r="AL13" s="20"/>
      <c r="BI13" s="312"/>
      <c r="BJ13" s="312"/>
      <c r="BK13" s="312"/>
      <c r="BL13" s="312"/>
      <c r="BM13" s="312"/>
      <c r="BN13" s="312"/>
      <c r="BO13" s="312"/>
      <c r="BP13" s="312"/>
      <c r="BQ13" s="312"/>
      <c r="BR13" s="312"/>
      <c r="BS13" s="312"/>
      <c r="BT13" s="312"/>
      <c r="BU13" s="312"/>
      <c r="BV13" s="312"/>
      <c r="BW13" s="312"/>
      <c r="BX13" s="21"/>
    </row>
    <row r="14" spans="2:76" ht="15.75" customHeight="1">
      <c r="B14" s="20"/>
      <c r="C14" s="25"/>
      <c r="D14" s="25"/>
      <c r="E14" s="25"/>
      <c r="F14" s="25"/>
      <c r="G14" s="22"/>
      <c r="H14" s="22"/>
      <c r="I14" s="22"/>
      <c r="J14" s="22"/>
      <c r="K14" s="22"/>
      <c r="L14" s="22"/>
      <c r="M14" s="22"/>
      <c r="N14" s="22"/>
      <c r="O14" s="22"/>
      <c r="P14" s="22"/>
      <c r="Q14" s="22"/>
      <c r="R14" s="22"/>
      <c r="S14" s="22"/>
      <c r="T14" s="22"/>
      <c r="U14" s="26"/>
      <c r="V14" s="26"/>
      <c r="W14" s="26"/>
      <c r="X14" s="26"/>
      <c r="Y14" s="26"/>
      <c r="Z14" s="26"/>
      <c r="AA14" s="26"/>
      <c r="AB14" s="26"/>
      <c r="AC14" s="27"/>
      <c r="AD14" s="27"/>
      <c r="AE14" s="27"/>
      <c r="AF14" s="27"/>
      <c r="AG14" s="27"/>
      <c r="AH14" s="27"/>
      <c r="AI14" s="27"/>
      <c r="AJ14" s="28"/>
      <c r="AL14" s="20"/>
      <c r="BI14" s="316" t="s">
        <v>125</v>
      </c>
      <c r="BJ14" s="316"/>
      <c r="BK14" s="316"/>
      <c r="BL14" s="316"/>
      <c r="BM14" s="316"/>
      <c r="BN14" s="316"/>
      <c r="BO14" s="316"/>
      <c r="BP14" s="316"/>
      <c r="BQ14" s="317">
        <f>市区町村別_重症化予防対象者分析!K79</f>
        <v>55747</v>
      </c>
      <c r="BR14" s="318"/>
      <c r="BS14" s="318"/>
      <c r="BT14" s="318"/>
      <c r="BU14" s="318"/>
      <c r="BV14" s="318"/>
      <c r="BW14" s="319"/>
      <c r="BX14" s="28"/>
    </row>
    <row r="15" spans="2:76" ht="15.75" customHeight="1">
      <c r="B15" s="20"/>
      <c r="C15" s="25"/>
      <c r="D15" s="25"/>
      <c r="E15" s="25"/>
      <c r="F15" s="25"/>
      <c r="G15" s="22"/>
      <c r="H15" s="22"/>
      <c r="I15" s="22"/>
      <c r="J15" s="22"/>
      <c r="K15" s="22"/>
      <c r="L15" s="22"/>
      <c r="M15" s="22"/>
      <c r="N15" s="22"/>
      <c r="O15" s="22"/>
      <c r="P15" s="22"/>
      <c r="Q15" s="22"/>
      <c r="R15" s="22"/>
      <c r="S15" s="22"/>
      <c r="T15" s="22"/>
      <c r="U15" s="326" t="s">
        <v>126</v>
      </c>
      <c r="V15" s="326"/>
      <c r="W15" s="326"/>
      <c r="X15" s="326"/>
      <c r="Y15" s="326"/>
      <c r="Z15" s="326"/>
      <c r="AA15" s="326"/>
      <c r="AB15" s="326"/>
      <c r="AC15" s="327">
        <f>市区町村別_重症化予防対象者分析!E79</f>
        <v>256346</v>
      </c>
      <c r="AD15" s="328"/>
      <c r="AE15" s="328"/>
      <c r="AF15" s="328"/>
      <c r="AG15" s="328"/>
      <c r="AH15" s="328"/>
      <c r="AI15" s="329"/>
      <c r="AJ15" s="28"/>
      <c r="AL15" s="20"/>
      <c r="BI15" s="316"/>
      <c r="BJ15" s="316"/>
      <c r="BK15" s="316"/>
      <c r="BL15" s="316"/>
      <c r="BM15" s="316"/>
      <c r="BN15" s="316"/>
      <c r="BO15" s="316"/>
      <c r="BP15" s="316"/>
      <c r="BQ15" s="320"/>
      <c r="BR15" s="321"/>
      <c r="BS15" s="321"/>
      <c r="BT15" s="321"/>
      <c r="BU15" s="321"/>
      <c r="BV15" s="321"/>
      <c r="BW15" s="322"/>
      <c r="BX15" s="21"/>
    </row>
    <row r="16" spans="2:76" ht="15.75" customHeight="1" thickBot="1">
      <c r="B16" s="29"/>
      <c r="C16" s="30"/>
      <c r="D16" s="30"/>
      <c r="E16" s="30"/>
      <c r="F16" s="30"/>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2"/>
      <c r="AL16" s="20"/>
      <c r="BI16" s="316"/>
      <c r="BJ16" s="316"/>
      <c r="BK16" s="316"/>
      <c r="BL16" s="316"/>
      <c r="BM16" s="316"/>
      <c r="BN16" s="316"/>
      <c r="BO16" s="316"/>
      <c r="BP16" s="316"/>
      <c r="BQ16" s="323"/>
      <c r="BR16" s="324"/>
      <c r="BS16" s="324"/>
      <c r="BT16" s="324"/>
      <c r="BU16" s="324"/>
      <c r="BV16" s="324"/>
      <c r="BW16" s="325"/>
      <c r="BX16" s="21"/>
    </row>
    <row r="17" spans="2:76" ht="8.25" customHeight="1" thickBot="1">
      <c r="B17" s="33"/>
      <c r="C17" s="33"/>
      <c r="D17" s="33"/>
      <c r="E17" s="33"/>
      <c r="F17" s="33"/>
      <c r="AL17" s="20"/>
      <c r="BX17" s="21"/>
    </row>
    <row r="18" spans="2:76" ht="15.75" customHeight="1">
      <c r="B18" s="11" t="s">
        <v>127</v>
      </c>
      <c r="C18" s="12"/>
      <c r="D18" s="12"/>
      <c r="E18" s="12"/>
      <c r="F18" s="12"/>
      <c r="G18" s="12"/>
      <c r="H18" s="12"/>
      <c r="I18" s="12"/>
      <c r="J18" s="12"/>
      <c r="K18" s="13"/>
      <c r="L18" s="13"/>
      <c r="M18" s="13"/>
      <c r="N18" s="13"/>
      <c r="O18" s="13"/>
      <c r="P18" s="13"/>
      <c r="Q18" s="13"/>
      <c r="R18" s="13"/>
      <c r="S18" s="13"/>
      <c r="T18" s="13"/>
      <c r="U18" s="13"/>
      <c r="V18" s="13"/>
      <c r="W18" s="13"/>
      <c r="X18" s="13"/>
      <c r="Y18" s="13"/>
      <c r="Z18" s="13"/>
      <c r="AA18" s="13"/>
      <c r="AB18" s="13"/>
      <c r="AC18" s="13"/>
      <c r="AD18" s="13"/>
      <c r="AE18" s="13"/>
      <c r="AF18" s="13"/>
      <c r="AG18" s="14"/>
      <c r="AH18" s="14"/>
      <c r="AI18" s="14"/>
      <c r="AJ18" s="15"/>
      <c r="AL18" s="20"/>
      <c r="BK18" s="34"/>
      <c r="BL18" s="330"/>
      <c r="BM18" s="330"/>
      <c r="BN18" s="330"/>
      <c r="BO18" s="330"/>
      <c r="BP18" s="330"/>
      <c r="BQ18" s="330"/>
      <c r="BR18" s="330"/>
      <c r="BS18" s="330"/>
      <c r="BT18" s="330"/>
      <c r="BU18" s="330"/>
      <c r="BV18" s="330"/>
      <c r="BW18" s="330"/>
      <c r="BX18" s="21"/>
    </row>
    <row r="19" spans="2:76" ht="15.75" customHeight="1">
      <c r="B19" s="17"/>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19"/>
      <c r="AL19" s="20"/>
      <c r="BX19" s="21"/>
    </row>
    <row r="20" spans="2:76" ht="15.75" customHeight="1" thickBot="1">
      <c r="B20" s="17"/>
      <c r="C20" s="36"/>
      <c r="D20" s="37"/>
      <c r="E20" s="37"/>
      <c r="F20" s="37"/>
      <c r="G20" s="38"/>
      <c r="H20" s="38"/>
      <c r="I20" s="38"/>
      <c r="J20" s="38"/>
      <c r="K20" s="38"/>
      <c r="L20" s="38"/>
      <c r="M20" s="38"/>
      <c r="N20" s="38"/>
      <c r="O20" s="38"/>
      <c r="P20" s="38"/>
      <c r="Q20" s="38"/>
      <c r="R20" s="38"/>
      <c r="S20" s="38"/>
      <c r="T20" s="38"/>
      <c r="U20" s="38"/>
      <c r="V20" s="38"/>
      <c r="W20" s="38"/>
      <c r="X20" s="38"/>
      <c r="Y20" s="38"/>
      <c r="Z20" s="38"/>
      <c r="AA20" s="38"/>
      <c r="AB20" s="38"/>
      <c r="AC20" s="22"/>
      <c r="AD20" s="22"/>
      <c r="AE20" s="22"/>
      <c r="AF20" s="22"/>
      <c r="AG20" s="22"/>
      <c r="AH20" s="18"/>
      <c r="AI20" s="18"/>
      <c r="AJ20" s="19"/>
      <c r="AL20" s="39"/>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2"/>
    </row>
    <row r="21" spans="2:76" ht="15.75" customHeight="1">
      <c r="B21" s="20"/>
      <c r="C21" s="36"/>
      <c r="D21" s="37"/>
      <c r="E21" s="37"/>
      <c r="F21" s="37"/>
      <c r="G21" s="38"/>
      <c r="H21" s="38"/>
      <c r="I21" s="38"/>
      <c r="J21" s="38"/>
      <c r="K21" s="38"/>
      <c r="L21" s="38"/>
      <c r="M21" s="38"/>
      <c r="N21" s="38"/>
      <c r="O21" s="38"/>
      <c r="P21" s="38"/>
      <c r="Q21" s="38"/>
      <c r="R21" s="38"/>
      <c r="S21" s="38"/>
      <c r="T21" s="38"/>
      <c r="U21" s="38"/>
      <c r="V21" s="38"/>
      <c r="W21" s="38"/>
      <c r="X21" s="38"/>
      <c r="Y21" s="38"/>
      <c r="Z21" s="38"/>
      <c r="AA21" s="38"/>
      <c r="AB21" s="38"/>
      <c r="AC21" s="22"/>
      <c r="AD21" s="22"/>
      <c r="AE21" s="22"/>
      <c r="AF21" s="22"/>
      <c r="AH21" s="18"/>
      <c r="AI21" s="18"/>
      <c r="AJ21" s="19"/>
      <c r="AL21" s="50" t="s">
        <v>301</v>
      </c>
      <c r="AM21" s="35"/>
    </row>
    <row r="22" spans="2:76" ht="15.75" customHeight="1">
      <c r="B22" s="20"/>
      <c r="C22" s="36"/>
      <c r="D22" s="37"/>
      <c r="E22" s="37"/>
      <c r="F22" s="37"/>
      <c r="G22" s="38"/>
      <c r="H22" s="313"/>
      <c r="I22" s="313"/>
      <c r="J22" s="313"/>
      <c r="K22" s="313"/>
      <c r="L22" s="313"/>
      <c r="M22" s="314">
        <f>市区町村別_重症化予防対象者分析!G79</f>
        <v>67059</v>
      </c>
      <c r="N22" s="314"/>
      <c r="O22" s="314"/>
      <c r="P22" s="314"/>
      <c r="Q22" s="314"/>
      <c r="R22" s="38"/>
      <c r="S22" s="38"/>
      <c r="T22" s="38"/>
      <c r="U22" s="38"/>
      <c r="V22" s="38"/>
      <c r="W22" s="38"/>
      <c r="X22" s="38"/>
      <c r="Y22" s="38"/>
      <c r="Z22" s="38"/>
      <c r="AA22" s="38"/>
      <c r="AB22" s="38"/>
      <c r="AC22" s="22"/>
      <c r="AD22" s="22"/>
      <c r="AE22" s="22"/>
      <c r="AF22" s="22"/>
      <c r="AH22" s="18"/>
      <c r="AI22" s="18"/>
      <c r="AJ22" s="19"/>
      <c r="AL22" s="50" t="s">
        <v>307</v>
      </c>
      <c r="AM22" s="35"/>
    </row>
    <row r="23" spans="2:76" ht="15.75" customHeight="1">
      <c r="B23" s="20"/>
      <c r="R23" s="38"/>
      <c r="S23" s="38"/>
      <c r="T23" s="38"/>
      <c r="U23" s="38"/>
      <c r="V23" s="38"/>
      <c r="W23" s="38"/>
      <c r="X23" s="38"/>
      <c r="Y23" s="38"/>
      <c r="Z23" s="38"/>
      <c r="AF23" s="22"/>
      <c r="AJ23" s="21"/>
      <c r="AL23" s="50" t="s">
        <v>128</v>
      </c>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row>
    <row r="24" spans="2:76" ht="15.75" customHeight="1">
      <c r="B24" s="20"/>
      <c r="C24" s="36"/>
      <c r="I24" s="38"/>
      <c r="J24" s="38"/>
      <c r="K24" s="38"/>
      <c r="L24" s="38"/>
      <c r="M24" s="38"/>
      <c r="N24" s="38"/>
      <c r="O24" s="38"/>
      <c r="P24" s="38"/>
      <c r="Q24" s="38"/>
      <c r="R24" s="38"/>
      <c r="S24" s="38"/>
      <c r="T24" s="38"/>
      <c r="U24" s="38"/>
      <c r="V24" s="38"/>
      <c r="AB24" s="38"/>
      <c r="AC24" s="22"/>
      <c r="AD24" s="22"/>
      <c r="AE24" s="22"/>
      <c r="AF24" s="22"/>
      <c r="AJ24" s="21"/>
      <c r="AL24" s="50" t="s">
        <v>170</v>
      </c>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row>
    <row r="25" spans="2:76" ht="15.75" customHeight="1">
      <c r="B25" s="20"/>
      <c r="C25" s="36"/>
      <c r="D25" s="37"/>
      <c r="E25" s="37"/>
      <c r="F25" s="37"/>
      <c r="G25" s="38"/>
      <c r="H25" s="38"/>
      <c r="I25" s="38"/>
      <c r="J25" s="38"/>
      <c r="K25" s="38"/>
      <c r="L25" s="38"/>
      <c r="M25" s="38"/>
      <c r="N25" s="38"/>
      <c r="O25" s="38"/>
      <c r="P25" s="38"/>
      <c r="Q25" s="38"/>
      <c r="R25" s="38"/>
      <c r="S25" s="38"/>
      <c r="T25" s="38"/>
      <c r="U25" s="38"/>
      <c r="V25" s="38"/>
      <c r="W25" s="38"/>
      <c r="X25" s="38"/>
      <c r="Y25" s="38"/>
      <c r="Z25" s="38"/>
      <c r="AA25" s="38"/>
      <c r="AB25" s="38"/>
      <c r="AC25" s="40"/>
      <c r="AD25" s="40"/>
      <c r="AE25" s="40"/>
      <c r="AF25" s="40"/>
      <c r="AG25" s="40"/>
      <c r="AJ25" s="21"/>
      <c r="AL25" s="50" t="s">
        <v>167</v>
      </c>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row>
    <row r="26" spans="2:76" ht="15.75" customHeight="1">
      <c r="B26" s="17"/>
      <c r="C26" s="36"/>
      <c r="D26" s="37"/>
      <c r="E26" s="37"/>
      <c r="F26" s="37"/>
      <c r="G26" s="38"/>
      <c r="H26" s="38"/>
      <c r="I26" s="38"/>
      <c r="J26" s="38"/>
      <c r="K26" s="38"/>
      <c r="L26" s="38"/>
      <c r="M26" s="38"/>
      <c r="N26" s="38"/>
      <c r="O26" s="38"/>
      <c r="P26" s="38"/>
      <c r="Q26" s="38"/>
      <c r="R26" s="38"/>
      <c r="S26" s="38"/>
      <c r="AD26" s="23"/>
      <c r="AE26" s="23"/>
      <c r="AF26" s="23"/>
      <c r="AJ26" s="21"/>
      <c r="AL26" s="50" t="s">
        <v>129</v>
      </c>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row>
    <row r="27" spans="2:76" ht="15.75" customHeight="1">
      <c r="B27" s="17"/>
      <c r="C27" s="36"/>
      <c r="D27" s="37"/>
      <c r="E27" s="314">
        <f>市区町村別_重症化予防対象者分析!H79</f>
        <v>85760</v>
      </c>
      <c r="F27" s="314"/>
      <c r="G27" s="314"/>
      <c r="H27" s="314"/>
      <c r="I27" s="314"/>
      <c r="J27" s="38"/>
      <c r="K27" s="38"/>
      <c r="L27" s="38"/>
      <c r="M27" s="38"/>
      <c r="N27" s="38"/>
      <c r="O27" s="38"/>
      <c r="P27" s="38"/>
      <c r="Q27" s="38"/>
      <c r="R27" s="38"/>
      <c r="S27" s="38"/>
      <c r="T27" s="38"/>
      <c r="Z27" s="22"/>
      <c r="AA27" s="22"/>
      <c r="AB27" s="38"/>
      <c r="AC27" s="22"/>
      <c r="AD27" s="22"/>
      <c r="AE27" s="22"/>
      <c r="AF27" s="22"/>
      <c r="AJ27" s="21"/>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row>
    <row r="28" spans="2:76" ht="15.75" customHeight="1" thickBot="1">
      <c r="B28" s="29"/>
      <c r="C28" s="30"/>
      <c r="D28" s="30"/>
      <c r="E28" s="30"/>
      <c r="F28" s="30"/>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row>
    <row r="29" spans="2:76" ht="8.25" customHeight="1" thickBot="1">
      <c r="B29" s="41"/>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18"/>
      <c r="AI29" s="18"/>
      <c r="AJ29" s="18"/>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row>
    <row r="30" spans="2:76" ht="15.75" customHeight="1">
      <c r="B30" s="11" t="s">
        <v>130</v>
      </c>
      <c r="C30" s="12"/>
      <c r="D30" s="12"/>
      <c r="E30" s="12"/>
      <c r="F30" s="12"/>
      <c r="G30" s="12"/>
      <c r="H30" s="12"/>
      <c r="I30" s="12"/>
      <c r="J30" s="12"/>
      <c r="K30" s="13"/>
      <c r="L30" s="13"/>
      <c r="M30" s="13"/>
      <c r="N30" s="13"/>
      <c r="O30" s="13"/>
      <c r="P30" s="13"/>
      <c r="Q30" s="13"/>
      <c r="R30" s="13"/>
      <c r="S30" s="13"/>
      <c r="T30" s="13"/>
      <c r="U30" s="13"/>
      <c r="V30" s="13"/>
      <c r="W30" s="13"/>
      <c r="X30" s="13"/>
      <c r="Y30" s="13"/>
      <c r="Z30" s="13"/>
      <c r="AA30" s="13"/>
      <c r="AB30" s="13"/>
      <c r="AC30" s="13"/>
      <c r="AD30" s="13"/>
      <c r="AE30" s="13"/>
      <c r="AF30" s="13"/>
      <c r="AG30" s="14"/>
      <c r="AH30" s="14"/>
      <c r="AI30" s="14"/>
      <c r="AJ30" s="15"/>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row>
    <row r="31" spans="2:76" ht="15.75" customHeight="1">
      <c r="B31" s="42"/>
      <c r="C31" s="43"/>
      <c r="D31" s="43"/>
      <c r="E31" s="43"/>
      <c r="F31" s="43"/>
      <c r="G31" s="43"/>
      <c r="H31" s="43"/>
      <c r="I31" s="43"/>
      <c r="J31" s="43"/>
      <c r="K31" s="44"/>
      <c r="L31" s="44"/>
      <c r="M31" s="44"/>
      <c r="N31" s="44"/>
      <c r="O31" s="44"/>
      <c r="P31" s="44"/>
      <c r="Q31" s="44"/>
      <c r="R31" s="44"/>
      <c r="S31" s="44"/>
      <c r="T31" s="44"/>
      <c r="U31" s="44"/>
      <c r="V31" s="44"/>
      <c r="W31" s="44"/>
      <c r="X31" s="44"/>
      <c r="Y31" s="44"/>
      <c r="Z31" s="44"/>
      <c r="AA31" s="44"/>
      <c r="AB31" s="44"/>
      <c r="AC31" s="44"/>
      <c r="AD31" s="44"/>
      <c r="AE31" s="44"/>
      <c r="AF31" s="44"/>
      <c r="AJ31" s="21"/>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2:76" ht="15.75" customHeight="1">
      <c r="B32" s="17"/>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31"/>
      <c r="AC32" s="331"/>
      <c r="AD32" s="331"/>
      <c r="AE32" s="331"/>
      <c r="AF32" s="331"/>
      <c r="AG32" s="331"/>
      <c r="AH32" s="331"/>
      <c r="AI32" s="331"/>
      <c r="AJ32" s="19"/>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row>
    <row r="33" spans="2:76" ht="15.75" customHeight="1">
      <c r="B33" s="17"/>
      <c r="C33" s="36"/>
      <c r="D33" s="37"/>
      <c r="E33" s="37"/>
      <c r="F33" s="37"/>
      <c r="G33" s="38"/>
      <c r="H33" s="38"/>
      <c r="I33" s="38"/>
      <c r="J33" s="38"/>
      <c r="K33" s="38"/>
      <c r="L33" s="38"/>
      <c r="M33" s="38"/>
      <c r="N33" s="38"/>
      <c r="O33" s="38"/>
      <c r="P33" s="38"/>
      <c r="Q33" s="38"/>
      <c r="R33" s="38"/>
      <c r="S33" s="38"/>
      <c r="T33" s="38"/>
      <c r="U33" s="38"/>
      <c r="V33" s="38"/>
      <c r="W33" s="38"/>
      <c r="X33" s="38"/>
      <c r="Y33" s="38"/>
      <c r="Z33" s="38"/>
      <c r="AA33" s="38"/>
      <c r="AB33" s="38"/>
      <c r="AC33" s="22"/>
      <c r="AD33" s="22"/>
      <c r="AE33" s="22"/>
      <c r="AF33" s="22"/>
      <c r="AG33" s="22"/>
      <c r="AH33" s="18"/>
      <c r="AI33" s="18"/>
      <c r="AJ33" s="19"/>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row>
    <row r="34" spans="2:76" ht="15.75" customHeight="1">
      <c r="B34" s="20"/>
      <c r="C34" s="36"/>
      <c r="D34" s="37"/>
      <c r="E34" s="37"/>
      <c r="F34" s="37"/>
      <c r="G34" s="38"/>
      <c r="H34" s="38"/>
      <c r="I34" s="38"/>
      <c r="J34" s="38"/>
      <c r="K34" s="38"/>
      <c r="L34" s="38"/>
      <c r="M34" s="38"/>
      <c r="N34" s="38"/>
      <c r="O34" s="38"/>
      <c r="P34" s="38"/>
      <c r="Q34" s="38"/>
      <c r="R34" s="38"/>
      <c r="S34" s="38"/>
      <c r="T34" s="38"/>
      <c r="U34" s="38"/>
      <c r="V34" s="38"/>
      <c r="W34" s="38"/>
      <c r="X34" s="38"/>
      <c r="Y34" s="38"/>
      <c r="Z34" s="38"/>
      <c r="AA34" s="38"/>
      <c r="AB34" s="38"/>
      <c r="AC34" s="22"/>
      <c r="AD34" s="22"/>
      <c r="AE34" s="22"/>
      <c r="AF34" s="22"/>
      <c r="AH34" s="18"/>
      <c r="AI34" s="18"/>
      <c r="AJ34" s="19"/>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row>
    <row r="35" spans="2:76" ht="15.75" customHeight="1">
      <c r="B35" s="20"/>
      <c r="C35" s="313"/>
      <c r="D35" s="313"/>
      <c r="E35" s="313"/>
      <c r="F35" s="313"/>
      <c r="G35" s="313"/>
      <c r="H35" s="38"/>
      <c r="I35" s="38"/>
      <c r="J35" s="38"/>
      <c r="K35" s="38"/>
      <c r="L35" s="38"/>
      <c r="M35" s="38"/>
      <c r="N35" s="38"/>
      <c r="O35" s="38"/>
      <c r="P35" s="38"/>
      <c r="Q35" s="38"/>
      <c r="R35" s="38"/>
      <c r="S35" s="38"/>
      <c r="T35" s="38"/>
      <c r="U35" s="38"/>
      <c r="V35" s="38"/>
      <c r="W35" s="38"/>
      <c r="X35" s="38"/>
      <c r="Y35" s="38"/>
      <c r="Z35" s="38"/>
      <c r="AA35" s="38"/>
      <c r="AB35" s="38"/>
      <c r="AC35" s="22"/>
      <c r="AD35" s="22"/>
      <c r="AE35" s="22"/>
      <c r="AF35" s="22"/>
      <c r="AH35" s="18"/>
      <c r="AI35" s="18"/>
      <c r="AJ35" s="19"/>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row>
    <row r="36" spans="2:76" ht="15.75" customHeight="1">
      <c r="B36" s="20"/>
      <c r="C36" s="45"/>
      <c r="D36" s="45"/>
      <c r="E36" s="45"/>
      <c r="F36" s="45"/>
      <c r="G36" s="45"/>
      <c r="H36" s="38"/>
      <c r="I36" s="38"/>
      <c r="J36" s="38"/>
      <c r="K36" s="38"/>
      <c r="L36" s="38"/>
      <c r="M36" s="38"/>
      <c r="N36" s="38"/>
      <c r="O36" s="38"/>
      <c r="P36" s="38"/>
      <c r="Q36" s="38"/>
      <c r="R36" s="38"/>
      <c r="S36" s="38"/>
      <c r="T36" s="38"/>
      <c r="U36" s="38"/>
      <c r="V36" s="314">
        <f>市区町村別_重症化予防対象者分析!I79</f>
        <v>103527</v>
      </c>
      <c r="W36" s="314"/>
      <c r="X36" s="314"/>
      <c r="Y36" s="314"/>
      <c r="Z36" s="314"/>
      <c r="AA36" s="38"/>
      <c r="AB36" s="38"/>
      <c r="AC36" s="22"/>
      <c r="AD36" s="22"/>
      <c r="AE36" s="22"/>
      <c r="AF36" s="22"/>
      <c r="AJ36" s="21"/>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row>
    <row r="37" spans="2:76" ht="15.75" customHeight="1">
      <c r="B37" s="20"/>
      <c r="C37" s="36"/>
      <c r="D37" s="37"/>
      <c r="E37" s="37"/>
      <c r="F37" s="37"/>
      <c r="G37" s="38"/>
      <c r="H37" s="38"/>
      <c r="I37" s="38"/>
      <c r="J37" s="38"/>
      <c r="K37" s="38"/>
      <c r="L37" s="38"/>
      <c r="M37" s="38"/>
      <c r="N37" s="38"/>
      <c r="O37" s="38"/>
      <c r="P37" s="38"/>
      <c r="Q37" s="38"/>
      <c r="R37" s="38"/>
      <c r="S37" s="38"/>
      <c r="T37" s="38"/>
      <c r="U37" s="38"/>
      <c r="V37" s="38"/>
      <c r="W37" s="38"/>
      <c r="X37" s="38"/>
      <c r="Y37" s="38"/>
      <c r="Z37" s="38"/>
      <c r="AA37" s="38"/>
      <c r="AB37" s="38"/>
      <c r="AC37" s="22"/>
      <c r="AD37" s="22"/>
      <c r="AE37" s="22"/>
      <c r="AF37" s="22"/>
      <c r="AJ37" s="21"/>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row>
    <row r="38" spans="2:76" ht="13.5">
      <c r="B38" s="20"/>
      <c r="C38" s="36"/>
      <c r="D38" s="37"/>
      <c r="E38" s="37"/>
      <c r="F38" s="37"/>
      <c r="G38" s="38"/>
      <c r="H38" s="38"/>
      <c r="I38" s="38"/>
      <c r="J38" s="38"/>
      <c r="K38" s="38"/>
      <c r="L38" s="38"/>
      <c r="M38" s="38"/>
      <c r="N38" s="38"/>
      <c r="O38" s="38"/>
      <c r="P38" s="38"/>
      <c r="Q38" s="38"/>
      <c r="R38" s="38"/>
      <c r="S38" s="38"/>
      <c r="T38" s="38"/>
      <c r="U38" s="38"/>
      <c r="V38" s="38"/>
      <c r="W38" s="38"/>
      <c r="X38" s="38"/>
      <c r="Y38" s="38"/>
      <c r="Z38" s="38"/>
      <c r="AA38" s="38"/>
      <c r="AB38" s="38"/>
      <c r="AC38" s="22"/>
      <c r="AD38" s="22"/>
      <c r="AE38" s="22"/>
      <c r="AF38" s="22"/>
      <c r="AJ38" s="21"/>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row>
    <row r="39" spans="2:76" ht="13.5">
      <c r="B39" s="17"/>
      <c r="C39" s="36"/>
      <c r="D39" s="37"/>
      <c r="E39" s="37"/>
      <c r="F39" s="37"/>
      <c r="G39" s="38"/>
      <c r="H39" s="38"/>
      <c r="I39" s="38"/>
      <c r="J39" s="38"/>
      <c r="K39" s="38"/>
      <c r="L39" s="38"/>
      <c r="M39" s="38"/>
      <c r="N39" s="38"/>
      <c r="O39" s="38"/>
      <c r="P39" s="38"/>
      <c r="Q39" s="38"/>
      <c r="R39" s="38"/>
      <c r="S39" s="38"/>
      <c r="T39" s="38"/>
      <c r="U39" s="38"/>
      <c r="V39" s="38"/>
      <c r="W39" s="38"/>
      <c r="X39" s="38"/>
      <c r="Y39" s="38"/>
      <c r="Z39" s="38"/>
      <c r="AA39" s="38"/>
      <c r="AB39" s="38"/>
      <c r="AC39" s="23"/>
      <c r="AD39" s="23"/>
      <c r="AE39" s="23"/>
      <c r="AF39" s="23"/>
      <c r="AJ39" s="21"/>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row>
    <row r="40" spans="2:76" ht="12.75" customHeight="1" thickBot="1">
      <c r="B40" s="46"/>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row>
    <row r="41" spans="2:76" ht="8.25" customHeight="1" thickBot="1">
      <c r="B41" s="31"/>
      <c r="C41" s="25"/>
      <c r="D41" s="25"/>
      <c r="E41" s="25"/>
      <c r="F41" s="25"/>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row>
    <row r="42" spans="2:76" ht="15.75" customHeight="1">
      <c r="B42" s="11" t="s">
        <v>131</v>
      </c>
      <c r="C42" s="12"/>
      <c r="D42" s="12"/>
      <c r="E42" s="12"/>
      <c r="F42" s="12"/>
      <c r="G42" s="12"/>
      <c r="H42" s="12"/>
      <c r="I42" s="12"/>
      <c r="J42" s="12"/>
      <c r="K42" s="13"/>
      <c r="L42" s="13"/>
      <c r="M42" s="13"/>
      <c r="N42" s="13"/>
      <c r="O42" s="13"/>
      <c r="P42" s="13"/>
      <c r="Q42" s="13"/>
      <c r="R42" s="13"/>
      <c r="S42" s="13"/>
      <c r="T42" s="13"/>
      <c r="U42" s="13"/>
      <c r="V42" s="13"/>
      <c r="W42" s="13"/>
      <c r="X42" s="13"/>
      <c r="Y42" s="13"/>
      <c r="Z42" s="13"/>
      <c r="AA42" s="13"/>
      <c r="AB42" s="13"/>
      <c r="AC42" s="13"/>
      <c r="AD42" s="13"/>
      <c r="AE42" s="13"/>
      <c r="AF42" s="13"/>
      <c r="AG42" s="14"/>
      <c r="AH42" s="14"/>
      <c r="AI42" s="14"/>
      <c r="AJ42" s="15"/>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row>
    <row r="43" spans="2:76" ht="15.75" customHeight="1">
      <c r="B43" s="42"/>
      <c r="C43" s="43"/>
      <c r="D43" s="43"/>
      <c r="E43" s="43"/>
      <c r="F43" s="43"/>
      <c r="G43" s="43"/>
      <c r="H43" s="43"/>
      <c r="I43" s="43"/>
      <c r="J43" s="43"/>
      <c r="K43" s="44"/>
      <c r="L43" s="44"/>
      <c r="M43" s="44"/>
      <c r="N43" s="44"/>
      <c r="O43" s="44"/>
      <c r="P43" s="44"/>
      <c r="Q43" s="44"/>
      <c r="R43" s="44"/>
      <c r="S43" s="44"/>
      <c r="T43" s="44"/>
      <c r="U43" s="44"/>
      <c r="V43" s="44"/>
      <c r="W43" s="44"/>
      <c r="X43" s="44"/>
      <c r="Y43" s="44"/>
      <c r="Z43" s="44"/>
      <c r="AA43" s="44"/>
      <c r="AB43" s="44"/>
      <c r="AC43" s="44"/>
      <c r="AD43" s="44"/>
      <c r="AE43" s="44"/>
      <c r="AF43" s="44"/>
      <c r="AJ43" s="21"/>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row>
    <row r="44" spans="2:76" ht="15.75" customHeight="1">
      <c r="B44" s="17"/>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31"/>
      <c r="AC44" s="331"/>
      <c r="AD44" s="331"/>
      <c r="AE44" s="331"/>
      <c r="AF44" s="331"/>
      <c r="AG44" s="331"/>
      <c r="AH44" s="331"/>
      <c r="AI44" s="331"/>
      <c r="AJ44" s="19"/>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row>
    <row r="45" spans="2:76" ht="15.75" customHeight="1">
      <c r="B45" s="17"/>
      <c r="C45" s="36"/>
      <c r="D45" s="37"/>
      <c r="E45" s="37"/>
      <c r="F45" s="37"/>
      <c r="G45" s="38"/>
      <c r="H45" s="38"/>
      <c r="I45" s="38"/>
      <c r="J45" s="38"/>
      <c r="K45" s="38"/>
      <c r="L45" s="38"/>
      <c r="M45" s="38"/>
      <c r="N45" s="38"/>
      <c r="O45" s="38"/>
      <c r="P45" s="38"/>
      <c r="Q45" s="38"/>
      <c r="R45" s="38"/>
      <c r="S45" s="38"/>
      <c r="T45" s="38"/>
      <c r="U45" s="38"/>
      <c r="V45" s="38"/>
      <c r="W45" s="38"/>
      <c r="X45" s="38"/>
      <c r="Y45" s="38"/>
      <c r="Z45" s="38"/>
      <c r="AA45" s="38"/>
      <c r="AB45" s="38"/>
      <c r="AC45" s="22"/>
      <c r="AD45" s="22"/>
      <c r="AE45" s="22"/>
      <c r="AF45" s="22"/>
      <c r="AG45" s="22"/>
      <c r="AH45" s="18"/>
      <c r="AI45" s="18"/>
      <c r="AJ45" s="19"/>
    </row>
    <row r="46" spans="2:76" ht="15.75" customHeight="1">
      <c r="B46" s="20"/>
      <c r="C46" s="36"/>
      <c r="D46" s="37"/>
      <c r="E46" s="37"/>
      <c r="F46" s="37"/>
      <c r="G46" s="38"/>
      <c r="H46" s="38"/>
      <c r="I46" s="38"/>
      <c r="J46" s="38"/>
      <c r="K46" s="38"/>
      <c r="L46" s="38"/>
      <c r="M46" s="38"/>
      <c r="N46" s="38"/>
      <c r="O46" s="38"/>
      <c r="P46" s="38"/>
      <c r="Q46" s="38"/>
      <c r="R46" s="38"/>
      <c r="S46" s="38"/>
      <c r="T46" s="38"/>
      <c r="U46" s="38"/>
      <c r="V46" s="38"/>
      <c r="W46" s="38"/>
      <c r="X46" s="38"/>
      <c r="Y46" s="38"/>
      <c r="Z46" s="38"/>
      <c r="AA46" s="38"/>
      <c r="AB46" s="38"/>
      <c r="AC46" s="22"/>
      <c r="AD46" s="22"/>
      <c r="AE46" s="22"/>
      <c r="AF46" s="22"/>
      <c r="AH46" s="18"/>
      <c r="AI46" s="18"/>
      <c r="AJ46" s="19"/>
    </row>
    <row r="47" spans="2:76" ht="15.75" customHeight="1">
      <c r="B47" s="20"/>
      <c r="C47" s="314">
        <f>市区町村別_重症化予防対象者分析!J79</f>
        <v>47780</v>
      </c>
      <c r="D47" s="314"/>
      <c r="E47" s="314"/>
      <c r="F47" s="314"/>
      <c r="G47" s="314"/>
      <c r="H47" s="38"/>
      <c r="I47" s="38"/>
      <c r="J47" s="38"/>
      <c r="K47" s="38"/>
      <c r="L47" s="38"/>
      <c r="M47" s="38"/>
      <c r="N47" s="38"/>
      <c r="O47" s="38"/>
      <c r="P47" s="38"/>
      <c r="Q47" s="38"/>
      <c r="R47" s="38"/>
      <c r="S47" s="38"/>
      <c r="T47" s="38"/>
      <c r="U47" s="38"/>
      <c r="V47" s="38"/>
      <c r="W47" s="38"/>
      <c r="X47" s="38"/>
      <c r="Y47" s="38"/>
      <c r="Z47" s="38"/>
      <c r="AA47" s="38"/>
      <c r="AB47" s="38"/>
      <c r="AC47" s="22"/>
      <c r="AD47" s="22"/>
      <c r="AE47" s="22"/>
      <c r="AF47" s="22"/>
      <c r="AH47" s="18"/>
      <c r="AI47" s="18"/>
      <c r="AJ47" s="19"/>
    </row>
    <row r="48" spans="2:76" ht="15.75" customHeight="1">
      <c r="B48" s="20"/>
      <c r="C48" s="45"/>
      <c r="D48" s="45"/>
      <c r="E48" s="45"/>
      <c r="F48" s="45"/>
      <c r="G48" s="45"/>
      <c r="H48" s="38"/>
      <c r="I48" s="38"/>
      <c r="J48" s="38"/>
      <c r="K48" s="38"/>
      <c r="L48" s="38"/>
      <c r="M48" s="38"/>
      <c r="N48" s="38"/>
      <c r="O48" s="38"/>
      <c r="P48" s="38"/>
      <c r="Q48" s="38"/>
      <c r="R48" s="38"/>
      <c r="S48" s="38"/>
      <c r="T48" s="38"/>
      <c r="U48" s="38"/>
      <c r="V48" s="314">
        <f>市区町村別_重症化予防対象者分析!K79</f>
        <v>55747</v>
      </c>
      <c r="W48" s="314"/>
      <c r="X48" s="314"/>
      <c r="Y48" s="314"/>
      <c r="Z48" s="314"/>
      <c r="AA48" s="38"/>
      <c r="AB48" s="38"/>
      <c r="AC48" s="22"/>
      <c r="AD48" s="22"/>
      <c r="AE48" s="22"/>
      <c r="AF48" s="22"/>
      <c r="AJ48" s="21"/>
    </row>
    <row r="49" spans="2:36" ht="15.75" customHeight="1">
      <c r="B49" s="20"/>
      <c r="C49" s="36"/>
      <c r="D49" s="37"/>
      <c r="E49" s="37"/>
      <c r="F49" s="37"/>
      <c r="G49" s="38"/>
      <c r="H49" s="38"/>
      <c r="I49" s="38"/>
      <c r="J49" s="38"/>
      <c r="K49" s="38"/>
      <c r="L49" s="38"/>
      <c r="M49" s="38"/>
      <c r="N49" s="38"/>
      <c r="O49" s="38"/>
      <c r="P49" s="38"/>
      <c r="Q49" s="38"/>
      <c r="R49" s="38"/>
      <c r="S49" s="38"/>
      <c r="T49" s="38"/>
      <c r="U49" s="38"/>
      <c r="V49" s="38"/>
      <c r="W49" s="38"/>
      <c r="X49" s="38"/>
      <c r="Y49" s="38"/>
      <c r="Z49" s="38"/>
      <c r="AA49" s="38"/>
      <c r="AB49" s="38"/>
      <c r="AC49" s="22"/>
      <c r="AD49" s="22"/>
      <c r="AE49" s="22"/>
      <c r="AF49" s="22"/>
      <c r="AJ49" s="21"/>
    </row>
    <row r="50" spans="2:36">
      <c r="B50" s="20"/>
      <c r="C50" s="36"/>
      <c r="D50" s="37"/>
      <c r="E50" s="37"/>
      <c r="F50" s="37"/>
      <c r="G50" s="38"/>
      <c r="H50" s="38"/>
      <c r="I50" s="38"/>
      <c r="J50" s="38"/>
      <c r="K50" s="38"/>
      <c r="L50" s="38"/>
      <c r="M50" s="38"/>
      <c r="N50" s="38"/>
      <c r="O50" s="38"/>
      <c r="P50" s="38"/>
      <c r="Q50" s="38"/>
      <c r="R50" s="38"/>
      <c r="S50" s="38"/>
      <c r="T50" s="38"/>
      <c r="U50" s="38"/>
      <c r="V50" s="38"/>
      <c r="W50" s="38"/>
      <c r="X50" s="38"/>
      <c r="Y50" s="38"/>
      <c r="Z50" s="38"/>
      <c r="AA50" s="38"/>
      <c r="AB50" s="38"/>
      <c r="AC50" s="22"/>
      <c r="AD50" s="22"/>
      <c r="AE50" s="22"/>
      <c r="AF50" s="22"/>
      <c r="AJ50" s="21"/>
    </row>
    <row r="51" spans="2:36">
      <c r="B51" s="17"/>
      <c r="C51" s="36"/>
      <c r="D51" s="37"/>
      <c r="E51" s="37"/>
      <c r="F51" s="37"/>
      <c r="G51" s="38"/>
      <c r="H51" s="38"/>
      <c r="I51" s="38"/>
      <c r="J51" s="38"/>
      <c r="K51" s="38"/>
      <c r="L51" s="38"/>
      <c r="M51" s="38"/>
      <c r="N51" s="38"/>
      <c r="O51" s="38"/>
      <c r="P51" s="38"/>
      <c r="Q51" s="38"/>
      <c r="R51" s="38"/>
      <c r="S51" s="38"/>
      <c r="T51" s="38"/>
      <c r="U51" s="38"/>
      <c r="V51" s="38"/>
      <c r="W51" s="38"/>
      <c r="X51" s="38"/>
      <c r="Y51" s="38"/>
      <c r="Z51" s="38"/>
      <c r="AA51" s="38"/>
      <c r="AB51" s="38"/>
      <c r="AC51" s="23"/>
      <c r="AD51" s="23"/>
      <c r="AE51" s="23"/>
      <c r="AF51" s="23"/>
      <c r="AJ51" s="21"/>
    </row>
    <row r="52" spans="2:36" ht="12" thickBot="1">
      <c r="B52" s="46"/>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2"/>
    </row>
  </sheetData>
  <mergeCells count="37">
    <mergeCell ref="V48:Z48"/>
    <mergeCell ref="E27:I27"/>
    <mergeCell ref="AB32:AI32"/>
    <mergeCell ref="C35:G35"/>
    <mergeCell ref="V36:Z36"/>
    <mergeCell ref="AB44:AI44"/>
    <mergeCell ref="C47:G47"/>
    <mergeCell ref="BI14:BP16"/>
    <mergeCell ref="BQ14:BW16"/>
    <mergeCell ref="U15:AB15"/>
    <mergeCell ref="AC15:AI15"/>
    <mergeCell ref="BL18:BW18"/>
    <mergeCell ref="H22:L22"/>
    <mergeCell ref="M22:Q22"/>
    <mergeCell ref="D11:F12"/>
    <mergeCell ref="G11:R12"/>
    <mergeCell ref="S11:AB12"/>
    <mergeCell ref="D13:F13"/>
    <mergeCell ref="G13:R13"/>
    <mergeCell ref="S13:AB13"/>
    <mergeCell ref="BI5:BW13"/>
    <mergeCell ref="C7:C8"/>
    <mergeCell ref="D7:F8"/>
    <mergeCell ref="G7:R8"/>
    <mergeCell ref="S7:AB8"/>
    <mergeCell ref="C9:C10"/>
    <mergeCell ref="D9:F10"/>
    <mergeCell ref="G9:R10"/>
    <mergeCell ref="S9:AB10"/>
    <mergeCell ref="C11:C12"/>
    <mergeCell ref="C4:F4"/>
    <mergeCell ref="G4:R4"/>
    <mergeCell ref="S4:AB4"/>
    <mergeCell ref="C5:C6"/>
    <mergeCell ref="D5:F6"/>
    <mergeCell ref="G5:R6"/>
    <mergeCell ref="S5:AB6"/>
  </mergeCells>
  <phoneticPr fontId="3"/>
  <pageMargins left="0.70866141732283472" right="0.19685039370078741" top="0.59055118110236227" bottom="0.59055118110236227" header="0.31496062992125984" footer="0.31496062992125984"/>
  <pageSetup paperSize="8" scale="74" orientation="landscape" r:id="rId1"/>
  <headerFooter>
    <oddHeader>&amp;R&amp;"ＭＳ 明朝,標準"&amp;12糖尿病性腎症重症化予防に係る分析</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1:AA79"/>
  <sheetViews>
    <sheetView showGridLines="0" zoomScaleNormal="100" zoomScaleSheetLayoutView="100" workbookViewId="0"/>
  </sheetViews>
  <sheetFormatPr defaultColWidth="9" defaultRowHeight="12"/>
  <cols>
    <col min="1" max="1" width="4.625" style="68" customWidth="1"/>
    <col min="2" max="2" width="4" style="68" bestFit="1" customWidth="1"/>
    <col min="3" max="3" width="11.5" style="68" customWidth="1"/>
    <col min="4" max="5" width="11.375" style="68" customWidth="1"/>
    <col min="6" max="6" width="11.75" style="68" customWidth="1"/>
    <col min="7" max="11" width="11.375" style="68" customWidth="1"/>
    <col min="12" max="13" width="10.125" style="68" customWidth="1"/>
    <col min="14" max="14" width="4" style="68" bestFit="1" customWidth="1"/>
    <col min="15" max="15" width="11.5" style="68" customWidth="1"/>
    <col min="16" max="16" width="11.375" style="68" customWidth="1"/>
    <col min="17" max="17" width="10.125" style="68" customWidth="1"/>
    <col min="18" max="18" width="9" style="68"/>
    <col min="19" max="19" width="11.875" style="68" customWidth="1"/>
    <col min="20" max="23" width="9" style="68"/>
    <col min="24" max="26" width="10.5" style="68" customWidth="1"/>
    <col min="27" max="16384" width="9" style="68"/>
  </cols>
  <sheetData>
    <row r="1" spans="2:27" ht="16.5" customHeight="1">
      <c r="B1" s="2" t="s">
        <v>285</v>
      </c>
      <c r="D1" s="2"/>
    </row>
    <row r="2" spans="2:27" ht="16.5" customHeight="1">
      <c r="B2" s="107" t="s">
        <v>228</v>
      </c>
      <c r="N2" s="68" t="s">
        <v>303</v>
      </c>
      <c r="S2" s="68" t="s">
        <v>173</v>
      </c>
    </row>
    <row r="3" spans="2:27" ht="18.75" customHeight="1">
      <c r="B3" s="334"/>
      <c r="C3" s="288" t="s">
        <v>142</v>
      </c>
      <c r="D3" s="338" t="s">
        <v>166</v>
      </c>
      <c r="E3" s="335" t="s">
        <v>164</v>
      </c>
      <c r="F3" s="340" t="s">
        <v>234</v>
      </c>
      <c r="G3" s="111" t="s">
        <v>132</v>
      </c>
      <c r="H3" s="111" t="s">
        <v>133</v>
      </c>
      <c r="I3" s="337" t="s">
        <v>134</v>
      </c>
      <c r="J3" s="288"/>
      <c r="K3" s="289" t="s">
        <v>135</v>
      </c>
      <c r="L3" s="290"/>
      <c r="M3" s="139"/>
      <c r="N3" s="344"/>
      <c r="O3" s="303" t="s">
        <v>142</v>
      </c>
      <c r="P3" s="347" t="s">
        <v>135</v>
      </c>
      <c r="Q3" s="348"/>
      <c r="S3" s="242" t="s">
        <v>235</v>
      </c>
      <c r="T3" s="242"/>
      <c r="U3" s="242"/>
      <c r="V3" s="242"/>
      <c r="W3" s="108"/>
      <c r="X3" s="344" t="s">
        <v>165</v>
      </c>
      <c r="Y3" s="344"/>
      <c r="Z3" s="344"/>
      <c r="AA3" s="342"/>
    </row>
    <row r="4" spans="2:27" s="108" customFormat="1" ht="67.5" customHeight="1">
      <c r="B4" s="334"/>
      <c r="C4" s="288"/>
      <c r="D4" s="339"/>
      <c r="E4" s="336"/>
      <c r="F4" s="341"/>
      <c r="G4" s="109" t="s">
        <v>168</v>
      </c>
      <c r="H4" s="109" t="s">
        <v>242</v>
      </c>
      <c r="I4" s="122" t="s">
        <v>243</v>
      </c>
      <c r="J4" s="109" t="s">
        <v>169</v>
      </c>
      <c r="K4" s="109" t="s">
        <v>172</v>
      </c>
      <c r="L4" s="122" t="s">
        <v>246</v>
      </c>
      <c r="M4" s="144"/>
      <c r="N4" s="344"/>
      <c r="O4" s="303"/>
      <c r="P4" s="145" t="s">
        <v>172</v>
      </c>
      <c r="Q4" s="184" t="s">
        <v>246</v>
      </c>
      <c r="S4" s="98" t="s">
        <v>274</v>
      </c>
      <c r="T4" s="98" t="s">
        <v>305</v>
      </c>
      <c r="U4" s="98" t="s">
        <v>299</v>
      </c>
      <c r="V4" s="233" t="s">
        <v>250</v>
      </c>
      <c r="X4" s="98" t="s">
        <v>304</v>
      </c>
      <c r="Y4" s="98" t="s">
        <v>306</v>
      </c>
      <c r="Z4" s="98" t="s">
        <v>248</v>
      </c>
      <c r="AA4" s="343"/>
    </row>
    <row r="5" spans="2:27" ht="13.5" customHeight="1">
      <c r="B5" s="181">
        <v>1</v>
      </c>
      <c r="C5" s="79" t="s">
        <v>49</v>
      </c>
      <c r="D5" s="194">
        <v>376790</v>
      </c>
      <c r="E5" s="133">
        <v>69593</v>
      </c>
      <c r="F5" s="123">
        <f>IFERROR(E5/D5,"-")</f>
        <v>0.18469970009819794</v>
      </c>
      <c r="G5" s="133">
        <v>19177</v>
      </c>
      <c r="H5" s="133">
        <v>24354</v>
      </c>
      <c r="I5" s="133">
        <v>26062</v>
      </c>
      <c r="J5" s="133">
        <v>12677</v>
      </c>
      <c r="K5" s="133">
        <v>13385</v>
      </c>
      <c r="L5" s="123">
        <f>IFERROR(K5/D5,"-")</f>
        <v>3.5523766554314072E-2</v>
      </c>
      <c r="M5" s="142"/>
      <c r="N5" s="181">
        <v>1</v>
      </c>
      <c r="O5" s="79" t="s">
        <v>49</v>
      </c>
      <c r="P5" s="133">
        <v>12884</v>
      </c>
      <c r="Q5" s="123">
        <v>3.5153009996944165E-2</v>
      </c>
      <c r="S5" s="100" t="str">
        <f t="shared" ref="S5:S36" si="0">INDEX($C$5:$C$78,MATCH(T5,L$5:L$78,0))</f>
        <v>豊能町</v>
      </c>
      <c r="T5" s="114">
        <f>LARGE(L$5:L$78,ROW(A1))</f>
        <v>5.2017937219730942E-2</v>
      </c>
      <c r="U5" s="114">
        <f>VLOOKUP(S5,$O$5:$Q$78,3,FALSE)</f>
        <v>5.1682014658898705E-2</v>
      </c>
      <c r="V5" s="141">
        <f>(ROUND(T5,4)-ROUND(U5,4))*100</f>
        <v>2.9999999999999472E-2</v>
      </c>
      <c r="X5" s="126">
        <f>$L$79</f>
        <v>4.0042494016647084E-2</v>
      </c>
      <c r="Y5" s="126">
        <f>$Q$79</f>
        <v>3.9308188903751533E-2</v>
      </c>
      <c r="Z5" s="141">
        <f>(ROUND(X5,4)-ROUND(Y5,4))*100</f>
        <v>6.9999999999999923E-2</v>
      </c>
      <c r="AA5" s="97">
        <v>0</v>
      </c>
    </row>
    <row r="6" spans="2:27" ht="13.5" customHeight="1">
      <c r="B6" s="181">
        <v>2</v>
      </c>
      <c r="C6" s="79" t="s">
        <v>144</v>
      </c>
      <c r="D6" s="195">
        <v>14102</v>
      </c>
      <c r="E6" s="133">
        <v>2522</v>
      </c>
      <c r="F6" s="123">
        <f t="shared" ref="F6:F36" si="1">IFERROR(E6/D6,"-")</f>
        <v>0.17883988086796199</v>
      </c>
      <c r="G6" s="133">
        <v>628</v>
      </c>
      <c r="H6" s="133">
        <v>941</v>
      </c>
      <c r="I6" s="133">
        <v>953</v>
      </c>
      <c r="J6" s="133">
        <v>465</v>
      </c>
      <c r="K6" s="133">
        <v>488</v>
      </c>
      <c r="L6" s="123">
        <f t="shared" ref="L6:L36" si="2">IFERROR(K6/D6,"-")</f>
        <v>3.4605020564458945E-2</v>
      </c>
      <c r="M6" s="142"/>
      <c r="N6" s="181">
        <v>2</v>
      </c>
      <c r="O6" s="79" t="s">
        <v>144</v>
      </c>
      <c r="P6" s="133">
        <v>481</v>
      </c>
      <c r="Q6" s="123">
        <v>3.5582186714010949E-2</v>
      </c>
      <c r="S6" s="100" t="str">
        <f t="shared" si="0"/>
        <v>堺市美原区</v>
      </c>
      <c r="T6" s="114">
        <f>LARGE(L$5:L$78,ROW(A2))</f>
        <v>5.027932960893855E-2</v>
      </c>
      <c r="U6" s="114">
        <f t="shared" ref="U6:U69" si="3">VLOOKUP(S6,$O$5:$Q$78,3,FALSE)</f>
        <v>4.752906976744186E-2</v>
      </c>
      <c r="V6" s="141">
        <f t="shared" ref="V6:V69" si="4">(ROUND(T6,4)-ROUND(U6,4))*100</f>
        <v>0.27999999999999969</v>
      </c>
      <c r="X6" s="126">
        <f t="shared" ref="X6:X69" si="5">$L$79</f>
        <v>4.0042494016647084E-2</v>
      </c>
      <c r="Y6" s="126">
        <f t="shared" ref="Y6:Y69" si="6">$Q$79</f>
        <v>3.9308188903751533E-2</v>
      </c>
      <c r="Z6" s="141">
        <f t="shared" ref="Z6:Z69" si="7">(ROUND(X6,4)-ROUND(Y6,4))*100</f>
        <v>6.9999999999999923E-2</v>
      </c>
      <c r="AA6" s="97">
        <v>0</v>
      </c>
    </row>
    <row r="7" spans="2:27" ht="13.5" customHeight="1">
      <c r="B7" s="181">
        <v>3</v>
      </c>
      <c r="C7" s="79" t="s">
        <v>145</v>
      </c>
      <c r="D7" s="195">
        <v>8871</v>
      </c>
      <c r="E7" s="133">
        <v>1637</v>
      </c>
      <c r="F7" s="123">
        <f t="shared" si="1"/>
        <v>0.18453387442227484</v>
      </c>
      <c r="G7" s="133">
        <v>430</v>
      </c>
      <c r="H7" s="133">
        <v>593</v>
      </c>
      <c r="I7" s="133">
        <v>614</v>
      </c>
      <c r="J7" s="133">
        <v>309</v>
      </c>
      <c r="K7" s="133">
        <v>305</v>
      </c>
      <c r="L7" s="123">
        <f t="shared" si="2"/>
        <v>3.438169315747943E-2</v>
      </c>
      <c r="M7" s="142"/>
      <c r="N7" s="181">
        <v>3</v>
      </c>
      <c r="O7" s="79" t="s">
        <v>145</v>
      </c>
      <c r="P7" s="133">
        <v>275</v>
      </c>
      <c r="Q7" s="123">
        <v>3.2032615026208501E-2</v>
      </c>
      <c r="S7" s="100" t="str">
        <f t="shared" si="0"/>
        <v>熊取町</v>
      </c>
      <c r="T7" s="114">
        <f t="shared" ref="T7:T36" si="8">LARGE(L$5:L$78,ROW(A3))</f>
        <v>4.9687010954616591E-2</v>
      </c>
      <c r="U7" s="114">
        <f t="shared" si="3"/>
        <v>4.8268339241887101E-2</v>
      </c>
      <c r="V7" s="141">
        <f t="shared" si="4"/>
        <v>0.13999999999999985</v>
      </c>
      <c r="X7" s="126">
        <f t="shared" si="5"/>
        <v>4.0042494016647084E-2</v>
      </c>
      <c r="Y7" s="126">
        <f t="shared" si="6"/>
        <v>3.9308188903751533E-2</v>
      </c>
      <c r="Z7" s="141">
        <f t="shared" si="7"/>
        <v>6.9999999999999923E-2</v>
      </c>
      <c r="AA7" s="97">
        <v>0</v>
      </c>
    </row>
    <row r="8" spans="2:27" ht="13.5" customHeight="1">
      <c r="B8" s="181">
        <v>4</v>
      </c>
      <c r="C8" s="79" t="s">
        <v>146</v>
      </c>
      <c r="D8" s="195">
        <v>9915</v>
      </c>
      <c r="E8" s="133">
        <v>2161</v>
      </c>
      <c r="F8" s="123">
        <f t="shared" si="1"/>
        <v>0.21795259707513867</v>
      </c>
      <c r="G8" s="133">
        <v>544</v>
      </c>
      <c r="H8" s="133">
        <v>738</v>
      </c>
      <c r="I8" s="133">
        <v>879</v>
      </c>
      <c r="J8" s="133">
        <v>445</v>
      </c>
      <c r="K8" s="133">
        <v>434</v>
      </c>
      <c r="L8" s="123">
        <f t="shared" si="2"/>
        <v>4.37720625315179E-2</v>
      </c>
      <c r="M8" s="142"/>
      <c r="N8" s="181">
        <v>4</v>
      </c>
      <c r="O8" s="79" t="s">
        <v>146</v>
      </c>
      <c r="P8" s="133">
        <v>437</v>
      </c>
      <c r="Q8" s="123">
        <v>4.531784714300529E-2</v>
      </c>
      <c r="S8" s="100" t="str">
        <f t="shared" si="0"/>
        <v>富田林市</v>
      </c>
      <c r="T8" s="114">
        <f t="shared" si="8"/>
        <v>4.9403747870528106E-2</v>
      </c>
      <c r="U8" s="114">
        <f t="shared" si="3"/>
        <v>4.6833670452777344E-2</v>
      </c>
      <c r="V8" s="141">
        <f t="shared" si="4"/>
        <v>0.25999999999999979</v>
      </c>
      <c r="X8" s="126">
        <f t="shared" si="5"/>
        <v>4.0042494016647084E-2</v>
      </c>
      <c r="Y8" s="126">
        <f t="shared" si="6"/>
        <v>3.9308188903751533E-2</v>
      </c>
      <c r="Z8" s="141">
        <f t="shared" si="7"/>
        <v>6.9999999999999923E-2</v>
      </c>
      <c r="AA8" s="97">
        <v>0</v>
      </c>
    </row>
    <row r="9" spans="2:27" ht="13.5" customHeight="1">
      <c r="B9" s="181">
        <v>5</v>
      </c>
      <c r="C9" s="79" t="s">
        <v>147</v>
      </c>
      <c r="D9" s="195">
        <v>9093</v>
      </c>
      <c r="E9" s="133">
        <v>1576</v>
      </c>
      <c r="F9" s="123">
        <f t="shared" si="1"/>
        <v>0.17332013636863522</v>
      </c>
      <c r="G9" s="133">
        <v>368</v>
      </c>
      <c r="H9" s="133">
        <v>563</v>
      </c>
      <c r="I9" s="133">
        <v>645</v>
      </c>
      <c r="J9" s="133">
        <v>323</v>
      </c>
      <c r="K9" s="133">
        <v>322</v>
      </c>
      <c r="L9" s="123">
        <f t="shared" si="2"/>
        <v>3.5411855273287142E-2</v>
      </c>
      <c r="M9" s="142"/>
      <c r="N9" s="181">
        <v>5</v>
      </c>
      <c r="O9" s="79" t="s">
        <v>147</v>
      </c>
      <c r="P9" s="133">
        <v>305</v>
      </c>
      <c r="Q9" s="123">
        <v>3.5186894323950162E-2</v>
      </c>
      <c r="S9" s="100" t="str">
        <f t="shared" si="0"/>
        <v>太子町</v>
      </c>
      <c r="T9" s="114">
        <f t="shared" si="8"/>
        <v>4.9367088607594936E-2</v>
      </c>
      <c r="U9" s="114">
        <f t="shared" si="3"/>
        <v>4.9740484429065743E-2</v>
      </c>
      <c r="V9" s="141">
        <f t="shared" si="4"/>
        <v>-3.0000000000000165E-2</v>
      </c>
      <c r="X9" s="126">
        <f t="shared" si="5"/>
        <v>4.0042494016647084E-2</v>
      </c>
      <c r="Y9" s="126">
        <f t="shared" si="6"/>
        <v>3.9308188903751533E-2</v>
      </c>
      <c r="Z9" s="141">
        <f t="shared" si="7"/>
        <v>6.9999999999999923E-2</v>
      </c>
      <c r="AA9" s="97">
        <v>0</v>
      </c>
    </row>
    <row r="10" spans="2:27" ht="13.5" customHeight="1">
      <c r="B10" s="181">
        <v>6</v>
      </c>
      <c r="C10" s="79" t="s">
        <v>148</v>
      </c>
      <c r="D10" s="195">
        <v>12165</v>
      </c>
      <c r="E10" s="133">
        <v>2186</v>
      </c>
      <c r="F10" s="123">
        <f t="shared" si="1"/>
        <v>0.17969584874640362</v>
      </c>
      <c r="G10" s="133">
        <v>539</v>
      </c>
      <c r="H10" s="133">
        <v>847</v>
      </c>
      <c r="I10" s="133">
        <v>800</v>
      </c>
      <c r="J10" s="133">
        <v>387</v>
      </c>
      <c r="K10" s="133">
        <v>413</v>
      </c>
      <c r="L10" s="123">
        <f t="shared" si="2"/>
        <v>3.3949856144677354E-2</v>
      </c>
      <c r="M10" s="142"/>
      <c r="N10" s="181">
        <v>6</v>
      </c>
      <c r="O10" s="79" t="s">
        <v>148</v>
      </c>
      <c r="P10" s="133">
        <v>410</v>
      </c>
      <c r="Q10" s="123">
        <v>3.4581646423751687E-2</v>
      </c>
      <c r="S10" s="100" t="str">
        <f t="shared" si="0"/>
        <v>田尻町</v>
      </c>
      <c r="T10" s="114">
        <f t="shared" si="8"/>
        <v>4.7889610389610392E-2</v>
      </c>
      <c r="U10" s="114">
        <f t="shared" si="3"/>
        <v>4.3404255319148939E-2</v>
      </c>
      <c r="V10" s="141">
        <f t="shared" si="4"/>
        <v>0.44999999999999973</v>
      </c>
      <c r="X10" s="126">
        <f t="shared" si="5"/>
        <v>4.0042494016647084E-2</v>
      </c>
      <c r="Y10" s="126">
        <f t="shared" si="6"/>
        <v>3.9308188903751533E-2</v>
      </c>
      <c r="Z10" s="141">
        <f t="shared" si="7"/>
        <v>6.9999999999999923E-2</v>
      </c>
      <c r="AA10" s="97">
        <v>0</v>
      </c>
    </row>
    <row r="11" spans="2:27" ht="13.5" customHeight="1">
      <c r="B11" s="181">
        <v>7</v>
      </c>
      <c r="C11" s="79" t="s">
        <v>149</v>
      </c>
      <c r="D11" s="193">
        <v>11001</v>
      </c>
      <c r="E11" s="133">
        <v>2281</v>
      </c>
      <c r="F11" s="123">
        <f t="shared" si="1"/>
        <v>0.20734478683756022</v>
      </c>
      <c r="G11" s="133">
        <v>569</v>
      </c>
      <c r="H11" s="133">
        <v>766</v>
      </c>
      <c r="I11" s="133">
        <v>946</v>
      </c>
      <c r="J11" s="133">
        <v>468</v>
      </c>
      <c r="K11" s="133">
        <v>478</v>
      </c>
      <c r="L11" s="123">
        <f t="shared" si="2"/>
        <v>4.3450595400418145E-2</v>
      </c>
      <c r="M11" s="142"/>
      <c r="N11" s="181">
        <v>7</v>
      </c>
      <c r="O11" s="79" t="s">
        <v>149</v>
      </c>
      <c r="P11" s="133">
        <v>438</v>
      </c>
      <c r="Q11" s="123">
        <v>4.0759352317141263E-2</v>
      </c>
      <c r="S11" s="100" t="str">
        <f t="shared" si="0"/>
        <v>貝塚市</v>
      </c>
      <c r="T11" s="114">
        <f t="shared" si="8"/>
        <v>4.6421374729457419E-2</v>
      </c>
      <c r="U11" s="114">
        <f t="shared" si="3"/>
        <v>4.3631084282112022E-2</v>
      </c>
      <c r="V11" s="141">
        <f t="shared" si="4"/>
        <v>0.27999999999999969</v>
      </c>
      <c r="X11" s="126">
        <f t="shared" si="5"/>
        <v>4.0042494016647084E-2</v>
      </c>
      <c r="Y11" s="126">
        <f t="shared" si="6"/>
        <v>3.9308188903751533E-2</v>
      </c>
      <c r="Z11" s="141">
        <f t="shared" si="7"/>
        <v>6.9999999999999923E-2</v>
      </c>
      <c r="AA11" s="97">
        <v>0</v>
      </c>
    </row>
    <row r="12" spans="2:27" ht="13.5" customHeight="1">
      <c r="B12" s="181">
        <v>8</v>
      </c>
      <c r="C12" s="79" t="s">
        <v>56</v>
      </c>
      <c r="D12" s="194">
        <v>8935</v>
      </c>
      <c r="E12" s="133">
        <v>1564</v>
      </c>
      <c r="F12" s="123">
        <f t="shared" si="1"/>
        <v>0.17504196978175712</v>
      </c>
      <c r="G12" s="133">
        <v>420</v>
      </c>
      <c r="H12" s="133">
        <v>621</v>
      </c>
      <c r="I12" s="133">
        <v>523</v>
      </c>
      <c r="J12" s="133">
        <v>294</v>
      </c>
      <c r="K12" s="133">
        <v>229</v>
      </c>
      <c r="L12" s="123">
        <f t="shared" si="2"/>
        <v>2.5629546726357023E-2</v>
      </c>
      <c r="M12" s="142"/>
      <c r="N12" s="181">
        <v>8</v>
      </c>
      <c r="O12" s="79" t="s">
        <v>56</v>
      </c>
      <c r="P12" s="133">
        <v>241</v>
      </c>
      <c r="Q12" s="123">
        <v>2.8150916948954562E-2</v>
      </c>
      <c r="S12" s="100" t="str">
        <f t="shared" si="0"/>
        <v>摂津市</v>
      </c>
      <c r="T12" s="114">
        <f t="shared" si="8"/>
        <v>4.631828978622328E-2</v>
      </c>
      <c r="U12" s="114">
        <f t="shared" si="3"/>
        <v>4.3983083429450211E-2</v>
      </c>
      <c r="V12" s="141">
        <f t="shared" si="4"/>
        <v>0.23000000000000034</v>
      </c>
      <c r="X12" s="126">
        <f t="shared" si="5"/>
        <v>4.0042494016647084E-2</v>
      </c>
      <c r="Y12" s="126">
        <f t="shared" si="6"/>
        <v>3.9308188903751533E-2</v>
      </c>
      <c r="Z12" s="141">
        <f t="shared" si="7"/>
        <v>6.9999999999999923E-2</v>
      </c>
      <c r="AA12" s="97">
        <v>0</v>
      </c>
    </row>
    <row r="13" spans="2:27" ht="13.5" customHeight="1">
      <c r="B13" s="181">
        <v>9</v>
      </c>
      <c r="C13" s="79" t="s">
        <v>150</v>
      </c>
      <c r="D13" s="195">
        <v>5647</v>
      </c>
      <c r="E13" s="133">
        <v>911</v>
      </c>
      <c r="F13" s="123">
        <f t="shared" si="1"/>
        <v>0.1613245971312201</v>
      </c>
      <c r="G13" s="133">
        <v>255</v>
      </c>
      <c r="H13" s="133">
        <v>324</v>
      </c>
      <c r="I13" s="133">
        <v>332</v>
      </c>
      <c r="J13" s="133">
        <v>162</v>
      </c>
      <c r="K13" s="133">
        <v>170</v>
      </c>
      <c r="L13" s="123">
        <f t="shared" si="2"/>
        <v>3.0104480255002657E-2</v>
      </c>
      <c r="M13" s="142"/>
      <c r="N13" s="181">
        <v>9</v>
      </c>
      <c r="O13" s="79" t="s">
        <v>150</v>
      </c>
      <c r="P13" s="133">
        <v>153</v>
      </c>
      <c r="Q13" s="123">
        <v>2.8001464128843339E-2</v>
      </c>
      <c r="S13" s="100" t="str">
        <f t="shared" si="0"/>
        <v>寝屋川市</v>
      </c>
      <c r="T13" s="114">
        <f t="shared" si="8"/>
        <v>4.6169344930954835E-2</v>
      </c>
      <c r="U13" s="114">
        <f t="shared" si="3"/>
        <v>4.4554079696394688E-2</v>
      </c>
      <c r="V13" s="141">
        <f t="shared" si="4"/>
        <v>0.15999999999999973</v>
      </c>
      <c r="X13" s="126">
        <f t="shared" si="5"/>
        <v>4.0042494016647084E-2</v>
      </c>
      <c r="Y13" s="126">
        <f t="shared" si="6"/>
        <v>3.9308188903751533E-2</v>
      </c>
      <c r="Z13" s="141">
        <f t="shared" si="7"/>
        <v>6.9999999999999923E-2</v>
      </c>
      <c r="AA13" s="97">
        <v>0</v>
      </c>
    </row>
    <row r="14" spans="2:27" ht="13.5" customHeight="1">
      <c r="B14" s="181">
        <v>10</v>
      </c>
      <c r="C14" s="79" t="s">
        <v>58</v>
      </c>
      <c r="D14" s="195">
        <v>13725</v>
      </c>
      <c r="E14" s="133">
        <v>2884</v>
      </c>
      <c r="F14" s="123">
        <f t="shared" si="1"/>
        <v>0.21012750455373405</v>
      </c>
      <c r="G14" s="133">
        <v>717</v>
      </c>
      <c r="H14" s="133">
        <v>1036</v>
      </c>
      <c r="I14" s="133">
        <v>1131</v>
      </c>
      <c r="J14" s="133">
        <v>545</v>
      </c>
      <c r="K14" s="133">
        <v>586</v>
      </c>
      <c r="L14" s="123">
        <f t="shared" si="2"/>
        <v>4.2695810564663025E-2</v>
      </c>
      <c r="M14" s="142"/>
      <c r="N14" s="181">
        <v>10</v>
      </c>
      <c r="O14" s="79" t="s">
        <v>58</v>
      </c>
      <c r="P14" s="133">
        <v>543</v>
      </c>
      <c r="Q14" s="123">
        <v>4.0947138224869922E-2</v>
      </c>
      <c r="S14" s="100" t="str">
        <f t="shared" si="0"/>
        <v>泉南市</v>
      </c>
      <c r="T14" s="114">
        <f t="shared" si="8"/>
        <v>4.5966140168353355E-2</v>
      </c>
      <c r="U14" s="114">
        <f t="shared" si="3"/>
        <v>4.6189600077466836E-2</v>
      </c>
      <c r="V14" s="141">
        <f t="shared" si="4"/>
        <v>-1.9999999999999879E-2</v>
      </c>
      <c r="X14" s="126">
        <f t="shared" si="5"/>
        <v>4.0042494016647084E-2</v>
      </c>
      <c r="Y14" s="126">
        <f t="shared" si="6"/>
        <v>3.9308188903751533E-2</v>
      </c>
      <c r="Z14" s="141">
        <f t="shared" si="7"/>
        <v>6.9999999999999923E-2</v>
      </c>
      <c r="AA14" s="97">
        <v>0</v>
      </c>
    </row>
    <row r="15" spans="2:27" ht="13.5" customHeight="1">
      <c r="B15" s="181">
        <v>11</v>
      </c>
      <c r="C15" s="79" t="s">
        <v>59</v>
      </c>
      <c r="D15" s="195">
        <v>22973</v>
      </c>
      <c r="E15" s="133">
        <v>4820</v>
      </c>
      <c r="F15" s="123">
        <f t="shared" si="1"/>
        <v>0.20981151786880251</v>
      </c>
      <c r="G15" s="133">
        <v>1632</v>
      </c>
      <c r="H15" s="133">
        <v>1495</v>
      </c>
      <c r="I15" s="133">
        <v>1693</v>
      </c>
      <c r="J15" s="133">
        <v>782</v>
      </c>
      <c r="K15" s="133">
        <v>911</v>
      </c>
      <c r="L15" s="123">
        <f t="shared" si="2"/>
        <v>3.9655247464414747E-2</v>
      </c>
      <c r="M15" s="142"/>
      <c r="N15" s="181">
        <v>11</v>
      </c>
      <c r="O15" s="79" t="s">
        <v>59</v>
      </c>
      <c r="P15" s="133">
        <v>830</v>
      </c>
      <c r="Q15" s="123">
        <v>3.7123177386170499E-2</v>
      </c>
      <c r="S15" s="100" t="str">
        <f t="shared" si="0"/>
        <v>河南町</v>
      </c>
      <c r="T15" s="114">
        <f t="shared" si="8"/>
        <v>4.5686900958466455E-2</v>
      </c>
      <c r="U15" s="114">
        <f t="shared" si="3"/>
        <v>4.4766293614219882E-2</v>
      </c>
      <c r="V15" s="141">
        <f t="shared" si="4"/>
        <v>8.9999999999999802E-2</v>
      </c>
      <c r="X15" s="126">
        <f t="shared" si="5"/>
        <v>4.0042494016647084E-2</v>
      </c>
      <c r="Y15" s="126">
        <f t="shared" si="6"/>
        <v>3.9308188903751533E-2</v>
      </c>
      <c r="Z15" s="141">
        <f t="shared" si="7"/>
        <v>6.9999999999999923E-2</v>
      </c>
      <c r="AA15" s="97">
        <v>0</v>
      </c>
    </row>
    <row r="16" spans="2:27" ht="13.5" customHeight="1">
      <c r="B16" s="181">
        <v>12</v>
      </c>
      <c r="C16" s="79" t="s">
        <v>151</v>
      </c>
      <c r="D16" s="195">
        <v>11635</v>
      </c>
      <c r="E16" s="133">
        <v>2172</v>
      </c>
      <c r="F16" s="123">
        <f t="shared" si="1"/>
        <v>0.18667812634293082</v>
      </c>
      <c r="G16" s="133">
        <v>685</v>
      </c>
      <c r="H16" s="133">
        <v>681</v>
      </c>
      <c r="I16" s="133">
        <v>806</v>
      </c>
      <c r="J16" s="133">
        <v>417</v>
      </c>
      <c r="K16" s="133">
        <v>389</v>
      </c>
      <c r="L16" s="123">
        <f t="shared" si="2"/>
        <v>3.3433605500644607E-2</v>
      </c>
      <c r="M16" s="142"/>
      <c r="N16" s="181">
        <v>12</v>
      </c>
      <c r="O16" s="79" t="s">
        <v>151</v>
      </c>
      <c r="P16" s="133">
        <v>372</v>
      </c>
      <c r="Q16" s="123">
        <v>3.2917440934430581E-2</v>
      </c>
      <c r="S16" s="100" t="str">
        <f t="shared" si="0"/>
        <v>泉佐野市</v>
      </c>
      <c r="T16" s="114">
        <f t="shared" si="8"/>
        <v>4.5639078051335775E-2</v>
      </c>
      <c r="U16" s="114">
        <f t="shared" si="3"/>
        <v>4.5399434191027883E-2</v>
      </c>
      <c r="V16" s="141">
        <f t="shared" si="4"/>
        <v>1.9999999999999879E-2</v>
      </c>
      <c r="X16" s="126">
        <f t="shared" si="5"/>
        <v>4.0042494016647084E-2</v>
      </c>
      <c r="Y16" s="126">
        <f t="shared" si="6"/>
        <v>3.9308188903751533E-2</v>
      </c>
      <c r="Z16" s="141">
        <f t="shared" si="7"/>
        <v>6.9999999999999923E-2</v>
      </c>
      <c r="AA16" s="97">
        <v>0</v>
      </c>
    </row>
    <row r="17" spans="2:27" ht="13.5" customHeight="1">
      <c r="B17" s="181">
        <v>13</v>
      </c>
      <c r="C17" s="79" t="s">
        <v>152</v>
      </c>
      <c r="D17" s="195">
        <v>19709</v>
      </c>
      <c r="E17" s="133">
        <v>3633</v>
      </c>
      <c r="F17" s="123">
        <f t="shared" si="1"/>
        <v>0.18433203105180374</v>
      </c>
      <c r="G17" s="133">
        <v>1054</v>
      </c>
      <c r="H17" s="133">
        <v>1309</v>
      </c>
      <c r="I17" s="133">
        <v>1270</v>
      </c>
      <c r="J17" s="133">
        <v>641</v>
      </c>
      <c r="K17" s="133">
        <v>629</v>
      </c>
      <c r="L17" s="123">
        <f t="shared" si="2"/>
        <v>3.1914353848495614E-2</v>
      </c>
      <c r="M17" s="142"/>
      <c r="N17" s="181">
        <v>13</v>
      </c>
      <c r="O17" s="79" t="s">
        <v>152</v>
      </c>
      <c r="P17" s="133">
        <v>614</v>
      </c>
      <c r="Q17" s="123">
        <v>3.1754240794373188E-2</v>
      </c>
      <c r="S17" s="100" t="str">
        <f t="shared" si="0"/>
        <v>河内長野市</v>
      </c>
      <c r="T17" s="114">
        <f t="shared" si="8"/>
        <v>4.5425667090216011E-2</v>
      </c>
      <c r="U17" s="114">
        <f t="shared" si="3"/>
        <v>4.4232030737512883E-2</v>
      </c>
      <c r="V17" s="141">
        <f t="shared" si="4"/>
        <v>0.11999999999999997</v>
      </c>
      <c r="X17" s="126">
        <f t="shared" si="5"/>
        <v>4.0042494016647084E-2</v>
      </c>
      <c r="Y17" s="126">
        <f t="shared" si="6"/>
        <v>3.9308188903751533E-2</v>
      </c>
      <c r="Z17" s="141">
        <f t="shared" si="7"/>
        <v>6.9999999999999923E-2</v>
      </c>
      <c r="AA17" s="97">
        <v>0</v>
      </c>
    </row>
    <row r="18" spans="2:27" ht="13.5" customHeight="1">
      <c r="B18" s="181">
        <v>14</v>
      </c>
      <c r="C18" s="79" t="s">
        <v>153</v>
      </c>
      <c r="D18" s="195">
        <v>15344</v>
      </c>
      <c r="E18" s="133">
        <v>2885</v>
      </c>
      <c r="F18" s="123">
        <f t="shared" si="1"/>
        <v>0.18802137643378519</v>
      </c>
      <c r="G18" s="133">
        <v>879</v>
      </c>
      <c r="H18" s="133">
        <v>986</v>
      </c>
      <c r="I18" s="133">
        <v>1020</v>
      </c>
      <c r="J18" s="133">
        <v>476</v>
      </c>
      <c r="K18" s="133">
        <v>544</v>
      </c>
      <c r="L18" s="123">
        <f t="shared" si="2"/>
        <v>3.5453597497393116E-2</v>
      </c>
      <c r="M18" s="142"/>
      <c r="N18" s="181">
        <v>14</v>
      </c>
      <c r="O18" s="79" t="s">
        <v>153</v>
      </c>
      <c r="P18" s="133">
        <v>520</v>
      </c>
      <c r="Q18" s="123">
        <v>3.4544609048030292E-2</v>
      </c>
      <c r="S18" s="100" t="str">
        <f t="shared" si="0"/>
        <v>柏原市</v>
      </c>
      <c r="T18" s="114">
        <f t="shared" si="8"/>
        <v>4.5212548120239171E-2</v>
      </c>
      <c r="U18" s="114">
        <f t="shared" si="3"/>
        <v>4.5145383438190786E-2</v>
      </c>
      <c r="V18" s="141">
        <f t="shared" si="4"/>
        <v>9.9999999999995925E-3</v>
      </c>
      <c r="X18" s="126">
        <f t="shared" si="5"/>
        <v>4.0042494016647084E-2</v>
      </c>
      <c r="Y18" s="126">
        <f t="shared" si="6"/>
        <v>3.9308188903751533E-2</v>
      </c>
      <c r="Z18" s="141">
        <f t="shared" si="7"/>
        <v>6.9999999999999923E-2</v>
      </c>
      <c r="AA18" s="97">
        <v>0</v>
      </c>
    </row>
    <row r="19" spans="2:27" ht="13.5" customHeight="1">
      <c r="B19" s="181">
        <v>15</v>
      </c>
      <c r="C19" s="79" t="s">
        <v>154</v>
      </c>
      <c r="D19" s="193">
        <v>25371</v>
      </c>
      <c r="E19" s="133">
        <v>4781</v>
      </c>
      <c r="F19" s="123">
        <f t="shared" si="1"/>
        <v>0.1884434984825194</v>
      </c>
      <c r="G19" s="133">
        <v>1283</v>
      </c>
      <c r="H19" s="133">
        <v>1813</v>
      </c>
      <c r="I19" s="133">
        <v>1685</v>
      </c>
      <c r="J19" s="133">
        <v>845</v>
      </c>
      <c r="K19" s="133">
        <v>840</v>
      </c>
      <c r="L19" s="123">
        <f t="shared" si="2"/>
        <v>3.3108667376138108E-2</v>
      </c>
      <c r="M19" s="142"/>
      <c r="N19" s="181">
        <v>15</v>
      </c>
      <c r="O19" s="79" t="s">
        <v>154</v>
      </c>
      <c r="P19" s="133">
        <v>782</v>
      </c>
      <c r="Q19" s="123">
        <v>3.1715131605629235E-2</v>
      </c>
      <c r="S19" s="100" t="str">
        <f t="shared" si="0"/>
        <v>阪南市</v>
      </c>
      <c r="T19" s="114">
        <f t="shared" si="8"/>
        <v>4.49843408939926E-2</v>
      </c>
      <c r="U19" s="114">
        <f t="shared" si="3"/>
        <v>3.9347503707365297E-2</v>
      </c>
      <c r="V19" s="141">
        <f t="shared" si="4"/>
        <v>0.56999999999999962</v>
      </c>
      <c r="X19" s="126">
        <f t="shared" si="5"/>
        <v>4.0042494016647084E-2</v>
      </c>
      <c r="Y19" s="126">
        <f t="shared" si="6"/>
        <v>3.9308188903751533E-2</v>
      </c>
      <c r="Z19" s="141">
        <f t="shared" si="7"/>
        <v>6.9999999999999923E-2</v>
      </c>
      <c r="AA19" s="97">
        <v>0</v>
      </c>
    </row>
    <row r="20" spans="2:27" ht="13.5" customHeight="1">
      <c r="B20" s="181">
        <v>16</v>
      </c>
      <c r="C20" s="79" t="s">
        <v>64</v>
      </c>
      <c r="D20" s="194">
        <v>16524</v>
      </c>
      <c r="E20" s="133">
        <v>2863</v>
      </c>
      <c r="F20" s="123">
        <f t="shared" si="1"/>
        <v>0.1732631324134592</v>
      </c>
      <c r="G20" s="133">
        <v>827</v>
      </c>
      <c r="H20" s="133">
        <v>978</v>
      </c>
      <c r="I20" s="133">
        <v>1058</v>
      </c>
      <c r="J20" s="133">
        <v>506</v>
      </c>
      <c r="K20" s="133">
        <v>552</v>
      </c>
      <c r="L20" s="123">
        <f t="shared" si="2"/>
        <v>3.3405954974582423E-2</v>
      </c>
      <c r="M20" s="142"/>
      <c r="N20" s="181">
        <v>16</v>
      </c>
      <c r="O20" s="79" t="s">
        <v>64</v>
      </c>
      <c r="P20" s="133">
        <v>527</v>
      </c>
      <c r="Q20" s="123">
        <v>3.285945878538471E-2</v>
      </c>
      <c r="S20" s="100" t="str">
        <f t="shared" si="0"/>
        <v>東大阪市</v>
      </c>
      <c r="T20" s="114">
        <f t="shared" si="8"/>
        <v>4.4911428896559573E-2</v>
      </c>
      <c r="U20" s="114">
        <f t="shared" si="3"/>
        <v>4.4331913019828265E-2</v>
      </c>
      <c r="V20" s="141">
        <f t="shared" si="4"/>
        <v>6.0000000000000331E-2</v>
      </c>
      <c r="X20" s="126">
        <f t="shared" si="5"/>
        <v>4.0042494016647084E-2</v>
      </c>
      <c r="Y20" s="126">
        <f t="shared" si="6"/>
        <v>3.9308188903751533E-2</v>
      </c>
      <c r="Z20" s="141">
        <f t="shared" si="7"/>
        <v>6.9999999999999923E-2</v>
      </c>
      <c r="AA20" s="97">
        <v>0</v>
      </c>
    </row>
    <row r="21" spans="2:27" ht="13.5" customHeight="1">
      <c r="B21" s="181">
        <v>17</v>
      </c>
      <c r="C21" s="79" t="s">
        <v>155</v>
      </c>
      <c r="D21" s="195">
        <v>23423</v>
      </c>
      <c r="E21" s="133">
        <v>4143</v>
      </c>
      <c r="F21" s="123">
        <f t="shared" si="1"/>
        <v>0.17687742816889382</v>
      </c>
      <c r="G21" s="133">
        <v>1150</v>
      </c>
      <c r="H21" s="133">
        <v>1445</v>
      </c>
      <c r="I21" s="133">
        <v>1548</v>
      </c>
      <c r="J21" s="133">
        <v>795</v>
      </c>
      <c r="K21" s="133">
        <v>753</v>
      </c>
      <c r="L21" s="123">
        <f t="shared" si="2"/>
        <v>3.2147888827221111E-2</v>
      </c>
      <c r="M21" s="142"/>
      <c r="N21" s="181">
        <v>17</v>
      </c>
      <c r="O21" s="79" t="s">
        <v>155</v>
      </c>
      <c r="P21" s="133">
        <v>753</v>
      </c>
      <c r="Q21" s="123">
        <v>3.2948280388553429E-2</v>
      </c>
      <c r="S21" s="100" t="str">
        <f t="shared" si="0"/>
        <v>大阪狭山市</v>
      </c>
      <c r="T21" s="114">
        <f t="shared" si="8"/>
        <v>4.4835078016985976E-2</v>
      </c>
      <c r="U21" s="114">
        <f t="shared" si="3"/>
        <v>4.5081967213114756E-2</v>
      </c>
      <c r="V21" s="141">
        <f t="shared" si="4"/>
        <v>-3.0000000000000165E-2</v>
      </c>
      <c r="X21" s="126">
        <f t="shared" si="5"/>
        <v>4.0042494016647084E-2</v>
      </c>
      <c r="Y21" s="126">
        <f t="shared" si="6"/>
        <v>3.9308188903751533E-2</v>
      </c>
      <c r="Z21" s="141">
        <f t="shared" si="7"/>
        <v>6.9999999999999923E-2</v>
      </c>
      <c r="AA21" s="97">
        <v>0</v>
      </c>
    </row>
    <row r="22" spans="2:27" ht="13.5" customHeight="1">
      <c r="B22" s="181">
        <v>18</v>
      </c>
      <c r="C22" s="79" t="s">
        <v>66</v>
      </c>
      <c r="D22" s="195">
        <v>20929</v>
      </c>
      <c r="E22" s="133">
        <v>3618</v>
      </c>
      <c r="F22" s="123">
        <f t="shared" si="1"/>
        <v>0.17287018013283004</v>
      </c>
      <c r="G22" s="133">
        <v>922</v>
      </c>
      <c r="H22" s="133">
        <v>1267</v>
      </c>
      <c r="I22" s="133">
        <v>1429</v>
      </c>
      <c r="J22" s="133">
        <v>718</v>
      </c>
      <c r="K22" s="133">
        <v>711</v>
      </c>
      <c r="L22" s="123">
        <f t="shared" si="2"/>
        <v>3.3972000573367099E-2</v>
      </c>
      <c r="M22" s="142"/>
      <c r="N22" s="181">
        <v>18</v>
      </c>
      <c r="O22" s="79" t="s">
        <v>66</v>
      </c>
      <c r="P22" s="133">
        <v>718</v>
      </c>
      <c r="Q22" s="123">
        <v>3.4985138624957363E-2</v>
      </c>
      <c r="S22" s="100" t="str">
        <f t="shared" si="0"/>
        <v>大東市</v>
      </c>
      <c r="T22" s="114">
        <f t="shared" si="8"/>
        <v>4.4749555047037884E-2</v>
      </c>
      <c r="U22" s="114">
        <f t="shared" si="3"/>
        <v>4.0753496138593193E-2</v>
      </c>
      <c r="V22" s="141">
        <f t="shared" si="4"/>
        <v>0.38999999999999935</v>
      </c>
      <c r="X22" s="126">
        <f t="shared" si="5"/>
        <v>4.0042494016647084E-2</v>
      </c>
      <c r="Y22" s="126">
        <f t="shared" si="6"/>
        <v>3.9308188903751533E-2</v>
      </c>
      <c r="Z22" s="141">
        <f t="shared" si="7"/>
        <v>6.9999999999999923E-2</v>
      </c>
      <c r="AA22" s="97">
        <v>0</v>
      </c>
    </row>
    <row r="23" spans="2:27" ht="13.5" customHeight="1">
      <c r="B23" s="181">
        <v>19</v>
      </c>
      <c r="C23" s="79" t="s">
        <v>156</v>
      </c>
      <c r="D23" s="195">
        <v>14086</v>
      </c>
      <c r="E23" s="133">
        <v>2436</v>
      </c>
      <c r="F23" s="123">
        <f t="shared" si="1"/>
        <v>0.17293766860712764</v>
      </c>
      <c r="G23" s="133">
        <v>619</v>
      </c>
      <c r="H23" s="133">
        <v>953</v>
      </c>
      <c r="I23" s="133">
        <v>864</v>
      </c>
      <c r="J23" s="133">
        <v>374</v>
      </c>
      <c r="K23" s="133">
        <v>490</v>
      </c>
      <c r="L23" s="123">
        <f t="shared" si="2"/>
        <v>3.4786312650859012E-2</v>
      </c>
      <c r="M23" s="142"/>
      <c r="N23" s="181">
        <v>19</v>
      </c>
      <c r="O23" s="79" t="s">
        <v>156</v>
      </c>
      <c r="P23" s="133">
        <v>479</v>
      </c>
      <c r="Q23" s="123">
        <v>3.4534967555875991E-2</v>
      </c>
      <c r="S23" s="100" t="str">
        <f t="shared" si="0"/>
        <v>和泉市</v>
      </c>
      <c r="T23" s="114">
        <f t="shared" si="8"/>
        <v>4.4448489261012011E-2</v>
      </c>
      <c r="U23" s="114">
        <f t="shared" si="3"/>
        <v>4.5090218423551758E-2</v>
      </c>
      <c r="V23" s="141">
        <f t="shared" si="4"/>
        <v>-6.9999999999999923E-2</v>
      </c>
      <c r="X23" s="126">
        <f t="shared" si="5"/>
        <v>4.0042494016647084E-2</v>
      </c>
      <c r="Y23" s="126">
        <f t="shared" si="6"/>
        <v>3.9308188903751533E-2</v>
      </c>
      <c r="Z23" s="141">
        <f t="shared" si="7"/>
        <v>6.9999999999999923E-2</v>
      </c>
      <c r="AA23" s="97">
        <v>0</v>
      </c>
    </row>
    <row r="24" spans="2:27" ht="13.5" customHeight="1">
      <c r="B24" s="181">
        <v>20</v>
      </c>
      <c r="C24" s="79" t="s">
        <v>157</v>
      </c>
      <c r="D24" s="195">
        <v>23170</v>
      </c>
      <c r="E24" s="133">
        <v>4207</v>
      </c>
      <c r="F24" s="123">
        <f t="shared" si="1"/>
        <v>0.18157099697885196</v>
      </c>
      <c r="G24" s="133">
        <v>1127</v>
      </c>
      <c r="H24" s="133">
        <v>1516</v>
      </c>
      <c r="I24" s="133">
        <v>1564</v>
      </c>
      <c r="J24" s="133">
        <v>723</v>
      </c>
      <c r="K24" s="133">
        <v>841</v>
      </c>
      <c r="L24" s="123">
        <f t="shared" si="2"/>
        <v>3.6296935692706082E-2</v>
      </c>
      <c r="M24" s="142"/>
      <c r="N24" s="181">
        <v>20</v>
      </c>
      <c r="O24" s="79" t="s">
        <v>157</v>
      </c>
      <c r="P24" s="133">
        <v>828</v>
      </c>
      <c r="Q24" s="123">
        <v>3.6747736552458728E-2</v>
      </c>
      <c r="S24" s="100" t="str">
        <f t="shared" si="0"/>
        <v>吹田市</v>
      </c>
      <c r="T24" s="114">
        <f t="shared" si="8"/>
        <v>4.3810568659718413E-2</v>
      </c>
      <c r="U24" s="114">
        <f t="shared" si="3"/>
        <v>4.4054950260540029E-2</v>
      </c>
      <c r="V24" s="141">
        <f t="shared" si="4"/>
        <v>-3.0000000000000165E-2</v>
      </c>
      <c r="X24" s="126">
        <f t="shared" si="5"/>
        <v>4.0042494016647084E-2</v>
      </c>
      <c r="Y24" s="126">
        <f t="shared" si="6"/>
        <v>3.9308188903751533E-2</v>
      </c>
      <c r="Z24" s="141">
        <f t="shared" si="7"/>
        <v>6.9999999999999923E-2</v>
      </c>
      <c r="AA24" s="97">
        <v>0</v>
      </c>
    </row>
    <row r="25" spans="2:27" ht="13.5" customHeight="1">
      <c r="B25" s="181">
        <v>21</v>
      </c>
      <c r="C25" s="79" t="s">
        <v>158</v>
      </c>
      <c r="D25" s="195">
        <v>15068</v>
      </c>
      <c r="E25" s="133">
        <v>2908</v>
      </c>
      <c r="F25" s="123">
        <f t="shared" si="1"/>
        <v>0.19299177063976639</v>
      </c>
      <c r="G25" s="133">
        <v>766</v>
      </c>
      <c r="H25" s="133">
        <v>974</v>
      </c>
      <c r="I25" s="133">
        <v>1168</v>
      </c>
      <c r="J25" s="133">
        <v>577</v>
      </c>
      <c r="K25" s="133">
        <v>591</v>
      </c>
      <c r="L25" s="123">
        <f t="shared" si="2"/>
        <v>3.9222192726307406E-2</v>
      </c>
      <c r="M25" s="142"/>
      <c r="N25" s="181">
        <v>21</v>
      </c>
      <c r="O25" s="79" t="s">
        <v>158</v>
      </c>
      <c r="P25" s="133">
        <v>550</v>
      </c>
      <c r="Q25" s="123">
        <v>3.743533895997822E-2</v>
      </c>
      <c r="S25" s="100" t="str">
        <f t="shared" si="0"/>
        <v>此花区</v>
      </c>
      <c r="T25" s="114">
        <f t="shared" si="8"/>
        <v>4.37720625315179E-2</v>
      </c>
      <c r="U25" s="114">
        <f t="shared" si="3"/>
        <v>4.531784714300529E-2</v>
      </c>
      <c r="V25" s="141">
        <f t="shared" si="4"/>
        <v>-0.15000000000000013</v>
      </c>
      <c r="X25" s="126">
        <f t="shared" si="5"/>
        <v>4.0042494016647084E-2</v>
      </c>
      <c r="Y25" s="126">
        <f t="shared" si="6"/>
        <v>3.9308188903751533E-2</v>
      </c>
      <c r="Z25" s="141">
        <f t="shared" si="7"/>
        <v>6.9999999999999923E-2</v>
      </c>
      <c r="AA25" s="97">
        <v>0</v>
      </c>
    </row>
    <row r="26" spans="2:27" ht="13.5" customHeight="1">
      <c r="B26" s="181">
        <v>22</v>
      </c>
      <c r="C26" s="79" t="s">
        <v>70</v>
      </c>
      <c r="D26" s="195">
        <v>20365</v>
      </c>
      <c r="E26" s="133">
        <v>3743</v>
      </c>
      <c r="F26" s="123">
        <f t="shared" si="1"/>
        <v>0.18379572796464522</v>
      </c>
      <c r="G26" s="133">
        <v>971</v>
      </c>
      <c r="H26" s="133">
        <v>1315</v>
      </c>
      <c r="I26" s="133">
        <v>1457</v>
      </c>
      <c r="J26" s="133">
        <v>692</v>
      </c>
      <c r="K26" s="133">
        <v>765</v>
      </c>
      <c r="L26" s="123">
        <f t="shared" si="2"/>
        <v>3.7564448809231522E-2</v>
      </c>
      <c r="M26" s="142"/>
      <c r="N26" s="181">
        <v>22</v>
      </c>
      <c r="O26" s="79" t="s">
        <v>70</v>
      </c>
      <c r="P26" s="133">
        <v>714</v>
      </c>
      <c r="Q26" s="123">
        <v>3.6346976175931585E-2</v>
      </c>
      <c r="S26" s="100" t="str">
        <f t="shared" si="0"/>
        <v>藤井寺市</v>
      </c>
      <c r="T26" s="114">
        <f t="shared" si="8"/>
        <v>4.3612856232359103E-2</v>
      </c>
      <c r="U26" s="114">
        <f t="shared" si="3"/>
        <v>4.5212019095759615E-2</v>
      </c>
      <c r="V26" s="141">
        <f t="shared" si="4"/>
        <v>-0.15999999999999973</v>
      </c>
      <c r="X26" s="126">
        <f t="shared" si="5"/>
        <v>4.0042494016647084E-2</v>
      </c>
      <c r="Y26" s="126">
        <f t="shared" si="6"/>
        <v>3.9308188903751533E-2</v>
      </c>
      <c r="Z26" s="141">
        <f t="shared" si="7"/>
        <v>6.9999999999999923E-2</v>
      </c>
      <c r="AA26" s="97">
        <v>0</v>
      </c>
    </row>
    <row r="27" spans="2:27" ht="13.5" customHeight="1">
      <c r="B27" s="181">
        <v>23</v>
      </c>
      <c r="C27" s="79" t="s">
        <v>159</v>
      </c>
      <c r="D27" s="193">
        <v>30879</v>
      </c>
      <c r="E27" s="133">
        <v>5843</v>
      </c>
      <c r="F27" s="123">
        <f t="shared" si="1"/>
        <v>0.1892224489135011</v>
      </c>
      <c r="G27" s="133">
        <v>1736</v>
      </c>
      <c r="H27" s="133">
        <v>1897</v>
      </c>
      <c r="I27" s="133">
        <v>2210</v>
      </c>
      <c r="J27" s="133">
        <v>1017</v>
      </c>
      <c r="K27" s="133">
        <v>1193</v>
      </c>
      <c r="L27" s="123">
        <f t="shared" si="2"/>
        <v>3.8634670811878623E-2</v>
      </c>
      <c r="M27" s="142"/>
      <c r="N27" s="181">
        <v>23</v>
      </c>
      <c r="O27" s="79" t="s">
        <v>159</v>
      </c>
      <c r="P27" s="133">
        <v>1205</v>
      </c>
      <c r="Q27" s="123">
        <v>3.9640765839857886E-2</v>
      </c>
      <c r="S27" s="100" t="str">
        <f t="shared" si="0"/>
        <v>大正区</v>
      </c>
      <c r="T27" s="114">
        <f t="shared" si="8"/>
        <v>4.3450595400418145E-2</v>
      </c>
      <c r="U27" s="114">
        <f t="shared" si="3"/>
        <v>4.0759352317141263E-2</v>
      </c>
      <c r="V27" s="141">
        <f t="shared" si="4"/>
        <v>0.26999999999999941</v>
      </c>
      <c r="X27" s="126">
        <f t="shared" si="5"/>
        <v>4.0042494016647084E-2</v>
      </c>
      <c r="Y27" s="126">
        <f t="shared" si="6"/>
        <v>3.9308188903751533E-2</v>
      </c>
      <c r="Z27" s="141">
        <f t="shared" si="7"/>
        <v>6.9999999999999923E-2</v>
      </c>
      <c r="AA27" s="97">
        <v>0</v>
      </c>
    </row>
    <row r="28" spans="2:27" ht="13.5" customHeight="1">
      <c r="B28" s="181">
        <v>24</v>
      </c>
      <c r="C28" s="79" t="s">
        <v>160</v>
      </c>
      <c r="D28" s="194">
        <v>14249</v>
      </c>
      <c r="E28" s="133">
        <v>2265</v>
      </c>
      <c r="F28" s="123">
        <f t="shared" si="1"/>
        <v>0.15895852340515124</v>
      </c>
      <c r="G28" s="133">
        <v>614</v>
      </c>
      <c r="H28" s="133">
        <v>762</v>
      </c>
      <c r="I28" s="133">
        <v>889</v>
      </c>
      <c r="J28" s="133">
        <v>426</v>
      </c>
      <c r="K28" s="133">
        <v>463</v>
      </c>
      <c r="L28" s="123">
        <f t="shared" si="2"/>
        <v>3.2493508316373078E-2</v>
      </c>
      <c r="M28" s="142"/>
      <c r="N28" s="181">
        <v>24</v>
      </c>
      <c r="O28" s="79" t="s">
        <v>160</v>
      </c>
      <c r="P28" s="133">
        <v>423</v>
      </c>
      <c r="Q28" s="123">
        <v>3.098220171390903E-2</v>
      </c>
      <c r="S28" s="100" t="str">
        <f t="shared" si="0"/>
        <v>高槻市</v>
      </c>
      <c r="T28" s="114">
        <f t="shared" si="8"/>
        <v>4.3273546131678817E-2</v>
      </c>
      <c r="U28" s="114">
        <f t="shared" si="3"/>
        <v>4.2140197506880361E-2</v>
      </c>
      <c r="V28" s="141">
        <f t="shared" si="4"/>
        <v>0.11999999999999997</v>
      </c>
      <c r="X28" s="126">
        <f t="shared" si="5"/>
        <v>4.0042494016647084E-2</v>
      </c>
      <c r="Y28" s="126">
        <f t="shared" si="6"/>
        <v>3.9308188903751533E-2</v>
      </c>
      <c r="Z28" s="141">
        <f t="shared" si="7"/>
        <v>6.9999999999999923E-2</v>
      </c>
      <c r="AA28" s="97">
        <v>0</v>
      </c>
    </row>
    <row r="29" spans="2:27" ht="13.5" customHeight="1">
      <c r="B29" s="181">
        <v>25</v>
      </c>
      <c r="C29" s="79" t="s">
        <v>161</v>
      </c>
      <c r="D29" s="195">
        <v>9611</v>
      </c>
      <c r="E29" s="133">
        <v>1554</v>
      </c>
      <c r="F29" s="123">
        <f t="shared" si="1"/>
        <v>0.1616897305171158</v>
      </c>
      <c r="G29" s="133">
        <v>442</v>
      </c>
      <c r="H29" s="133">
        <v>534</v>
      </c>
      <c r="I29" s="133">
        <v>578</v>
      </c>
      <c r="J29" s="133">
        <v>290</v>
      </c>
      <c r="K29" s="133">
        <v>288</v>
      </c>
      <c r="L29" s="123">
        <f t="shared" si="2"/>
        <v>2.996566434294038E-2</v>
      </c>
      <c r="M29" s="142"/>
      <c r="N29" s="181">
        <v>25</v>
      </c>
      <c r="O29" s="79" t="s">
        <v>161</v>
      </c>
      <c r="P29" s="133">
        <v>286</v>
      </c>
      <c r="Q29" s="123">
        <v>3.0749381786904634E-2</v>
      </c>
      <c r="S29" s="100" t="str">
        <f t="shared" si="0"/>
        <v>泉大津市</v>
      </c>
      <c r="T29" s="114">
        <f t="shared" si="8"/>
        <v>4.2732764747690118E-2</v>
      </c>
      <c r="U29" s="114">
        <f t="shared" si="3"/>
        <v>4.2327072835547409E-2</v>
      </c>
      <c r="V29" s="141">
        <f t="shared" si="4"/>
        <v>4.0000000000000452E-2</v>
      </c>
      <c r="X29" s="126">
        <f t="shared" si="5"/>
        <v>4.0042494016647084E-2</v>
      </c>
      <c r="Y29" s="126">
        <f t="shared" si="6"/>
        <v>3.9308188903751533E-2</v>
      </c>
      <c r="Z29" s="141">
        <f t="shared" si="7"/>
        <v>6.9999999999999923E-2</v>
      </c>
      <c r="AA29" s="97">
        <v>0</v>
      </c>
    </row>
    <row r="30" spans="2:27" ht="13.5" customHeight="1">
      <c r="B30" s="181">
        <v>26</v>
      </c>
      <c r="C30" s="79" t="s">
        <v>29</v>
      </c>
      <c r="D30" s="195">
        <v>140200</v>
      </c>
      <c r="E30" s="133">
        <v>24959</v>
      </c>
      <c r="F30" s="123">
        <f t="shared" si="1"/>
        <v>0.17802425106990014</v>
      </c>
      <c r="G30" s="133">
        <v>6632</v>
      </c>
      <c r="H30" s="133">
        <v>8268</v>
      </c>
      <c r="I30" s="133">
        <v>10059</v>
      </c>
      <c r="J30" s="133">
        <v>4517</v>
      </c>
      <c r="K30" s="133">
        <v>5542</v>
      </c>
      <c r="L30" s="123">
        <f t="shared" si="2"/>
        <v>3.9529243937232526E-2</v>
      </c>
      <c r="M30" s="142"/>
      <c r="N30" s="181">
        <v>26</v>
      </c>
      <c r="O30" s="79" t="s">
        <v>29</v>
      </c>
      <c r="P30" s="133">
        <v>5177</v>
      </c>
      <c r="Q30" s="123">
        <v>3.8214256715360259E-2</v>
      </c>
      <c r="S30" s="100" t="str">
        <f t="shared" si="0"/>
        <v>西淀川区</v>
      </c>
      <c r="T30" s="114">
        <f t="shared" si="8"/>
        <v>4.2695810564663025E-2</v>
      </c>
      <c r="U30" s="114">
        <f t="shared" si="3"/>
        <v>4.0947138224869922E-2</v>
      </c>
      <c r="V30" s="141">
        <f t="shared" si="4"/>
        <v>0.1800000000000003</v>
      </c>
      <c r="X30" s="126">
        <f t="shared" si="5"/>
        <v>4.0042494016647084E-2</v>
      </c>
      <c r="Y30" s="126">
        <f t="shared" si="6"/>
        <v>3.9308188903751533E-2</v>
      </c>
      <c r="Z30" s="141">
        <f t="shared" si="7"/>
        <v>6.9999999999999923E-2</v>
      </c>
      <c r="AA30" s="97">
        <v>0</v>
      </c>
    </row>
    <row r="31" spans="2:27" ht="13.5" customHeight="1">
      <c r="B31" s="181">
        <v>27</v>
      </c>
      <c r="C31" s="79" t="s">
        <v>30</v>
      </c>
      <c r="D31" s="195">
        <v>22582</v>
      </c>
      <c r="E31" s="133">
        <v>4264</v>
      </c>
      <c r="F31" s="123">
        <f t="shared" si="1"/>
        <v>0.18882295633690549</v>
      </c>
      <c r="G31" s="133">
        <v>1180</v>
      </c>
      <c r="H31" s="133">
        <v>1503</v>
      </c>
      <c r="I31" s="133">
        <v>1581</v>
      </c>
      <c r="J31" s="133">
        <v>731</v>
      </c>
      <c r="K31" s="133">
        <v>850</v>
      </c>
      <c r="L31" s="123">
        <f t="shared" si="2"/>
        <v>3.7640598706934723E-2</v>
      </c>
      <c r="M31" s="142"/>
      <c r="N31" s="181">
        <v>27</v>
      </c>
      <c r="O31" s="79" t="s">
        <v>30</v>
      </c>
      <c r="P31" s="133">
        <v>829</v>
      </c>
      <c r="Q31" s="123">
        <v>3.7938767104480346E-2</v>
      </c>
      <c r="S31" s="100" t="str">
        <f t="shared" si="0"/>
        <v>池田市</v>
      </c>
      <c r="T31" s="114">
        <f t="shared" si="8"/>
        <v>4.196525826979304E-2</v>
      </c>
      <c r="U31" s="114">
        <f t="shared" si="3"/>
        <v>4.2740600614802553E-2</v>
      </c>
      <c r="V31" s="141">
        <f t="shared" si="4"/>
        <v>-6.9999999999999923E-2</v>
      </c>
      <c r="X31" s="126">
        <f t="shared" si="5"/>
        <v>4.0042494016647084E-2</v>
      </c>
      <c r="Y31" s="126">
        <f t="shared" si="6"/>
        <v>3.9308188903751533E-2</v>
      </c>
      <c r="Z31" s="141">
        <f t="shared" si="7"/>
        <v>6.9999999999999923E-2</v>
      </c>
      <c r="AA31" s="97">
        <v>0</v>
      </c>
    </row>
    <row r="32" spans="2:27" ht="13.5" customHeight="1">
      <c r="B32" s="181">
        <v>28</v>
      </c>
      <c r="C32" s="79" t="s">
        <v>31</v>
      </c>
      <c r="D32" s="195">
        <v>19458</v>
      </c>
      <c r="E32" s="133">
        <v>3696</v>
      </c>
      <c r="F32" s="123">
        <f t="shared" si="1"/>
        <v>0.18994757940178847</v>
      </c>
      <c r="G32" s="133">
        <v>974</v>
      </c>
      <c r="H32" s="133">
        <v>1241</v>
      </c>
      <c r="I32" s="133">
        <v>1481</v>
      </c>
      <c r="J32" s="133">
        <v>686</v>
      </c>
      <c r="K32" s="133">
        <v>795</v>
      </c>
      <c r="L32" s="123">
        <f t="shared" si="2"/>
        <v>4.0857230958988591E-2</v>
      </c>
      <c r="M32" s="142"/>
      <c r="N32" s="181">
        <v>28</v>
      </c>
      <c r="O32" s="79" t="s">
        <v>31</v>
      </c>
      <c r="P32" s="133">
        <v>734</v>
      </c>
      <c r="Q32" s="123">
        <v>3.919265271251602E-2</v>
      </c>
      <c r="S32" s="100" t="str">
        <f t="shared" si="0"/>
        <v>門真市</v>
      </c>
      <c r="T32" s="114">
        <f t="shared" si="8"/>
        <v>4.1862976050255199E-2</v>
      </c>
      <c r="U32" s="114">
        <f t="shared" si="3"/>
        <v>4.2670682730923698E-2</v>
      </c>
      <c r="V32" s="141">
        <f t="shared" si="4"/>
        <v>-8.000000000000021E-2</v>
      </c>
      <c r="X32" s="126">
        <f t="shared" si="5"/>
        <v>4.0042494016647084E-2</v>
      </c>
      <c r="Y32" s="126">
        <f t="shared" si="6"/>
        <v>3.9308188903751533E-2</v>
      </c>
      <c r="Z32" s="141">
        <f t="shared" si="7"/>
        <v>6.9999999999999923E-2</v>
      </c>
      <c r="AA32" s="97">
        <v>0</v>
      </c>
    </row>
    <row r="33" spans="2:27" ht="13.5" customHeight="1">
      <c r="B33" s="181">
        <v>29</v>
      </c>
      <c r="C33" s="79" t="s">
        <v>32</v>
      </c>
      <c r="D33" s="195">
        <v>16049</v>
      </c>
      <c r="E33" s="133">
        <v>2883</v>
      </c>
      <c r="F33" s="123">
        <f t="shared" si="1"/>
        <v>0.17963736058321392</v>
      </c>
      <c r="G33" s="133">
        <v>788</v>
      </c>
      <c r="H33" s="133">
        <v>953</v>
      </c>
      <c r="I33" s="133">
        <v>1142</v>
      </c>
      <c r="J33" s="133">
        <v>533</v>
      </c>
      <c r="K33" s="133">
        <v>609</v>
      </c>
      <c r="L33" s="123">
        <f t="shared" si="2"/>
        <v>3.7946289488441649E-2</v>
      </c>
      <c r="M33" s="142"/>
      <c r="N33" s="181">
        <v>29</v>
      </c>
      <c r="O33" s="79" t="s">
        <v>32</v>
      </c>
      <c r="P33" s="133">
        <v>569</v>
      </c>
      <c r="Q33" s="123">
        <v>3.6539943488312354E-2</v>
      </c>
      <c r="S33" s="100" t="str">
        <f t="shared" si="0"/>
        <v>忠岡町</v>
      </c>
      <c r="T33" s="114">
        <f t="shared" si="8"/>
        <v>4.1582830315224681E-2</v>
      </c>
      <c r="U33" s="114">
        <f t="shared" si="3"/>
        <v>3.9073305670816044E-2</v>
      </c>
      <c r="V33" s="141">
        <f t="shared" si="4"/>
        <v>0.24999999999999953</v>
      </c>
      <c r="X33" s="126">
        <f t="shared" si="5"/>
        <v>4.0042494016647084E-2</v>
      </c>
      <c r="Y33" s="126">
        <f t="shared" si="6"/>
        <v>3.9308188903751533E-2</v>
      </c>
      <c r="Z33" s="141">
        <f t="shared" si="7"/>
        <v>6.9999999999999923E-2</v>
      </c>
      <c r="AA33" s="97">
        <v>0</v>
      </c>
    </row>
    <row r="34" spans="2:27" ht="13.5" customHeight="1">
      <c r="B34" s="181">
        <v>30</v>
      </c>
      <c r="C34" s="79" t="s">
        <v>33</v>
      </c>
      <c r="D34" s="195">
        <v>21398</v>
      </c>
      <c r="E34" s="133">
        <v>3770</v>
      </c>
      <c r="F34" s="123">
        <f t="shared" si="1"/>
        <v>0.17618469015795868</v>
      </c>
      <c r="G34" s="133">
        <v>1036</v>
      </c>
      <c r="H34" s="133">
        <v>1177</v>
      </c>
      <c r="I34" s="133">
        <v>1557</v>
      </c>
      <c r="J34" s="133">
        <v>674</v>
      </c>
      <c r="K34" s="133">
        <v>883</v>
      </c>
      <c r="L34" s="123">
        <f t="shared" si="2"/>
        <v>4.126553883540518E-2</v>
      </c>
      <c r="M34" s="142"/>
      <c r="N34" s="181">
        <v>30</v>
      </c>
      <c r="O34" s="79" t="s">
        <v>33</v>
      </c>
      <c r="P34" s="133">
        <v>800</v>
      </c>
      <c r="Q34" s="123">
        <v>3.8660416565988495E-2</v>
      </c>
      <c r="S34" s="100" t="str">
        <f t="shared" si="0"/>
        <v>八尾市</v>
      </c>
      <c r="T34" s="114">
        <f t="shared" si="8"/>
        <v>4.1392157753646235E-2</v>
      </c>
      <c r="U34" s="114">
        <f t="shared" si="3"/>
        <v>4.1304246709149263E-2</v>
      </c>
      <c r="V34" s="141">
        <f t="shared" si="4"/>
        <v>9.9999999999995925E-3</v>
      </c>
      <c r="X34" s="126">
        <f t="shared" si="5"/>
        <v>4.0042494016647084E-2</v>
      </c>
      <c r="Y34" s="126">
        <f t="shared" si="6"/>
        <v>3.9308188903751533E-2</v>
      </c>
      <c r="Z34" s="141">
        <f t="shared" si="7"/>
        <v>6.9999999999999923E-2</v>
      </c>
      <c r="AA34" s="97">
        <v>0</v>
      </c>
    </row>
    <row r="35" spans="2:27" ht="13.5" customHeight="1">
      <c r="B35" s="181">
        <v>31</v>
      </c>
      <c r="C35" s="79" t="s">
        <v>34</v>
      </c>
      <c r="D35" s="193">
        <v>29792</v>
      </c>
      <c r="E35" s="133">
        <v>4870</v>
      </c>
      <c r="F35" s="123">
        <f t="shared" si="1"/>
        <v>0.16346670247046186</v>
      </c>
      <c r="G35" s="133">
        <v>1284</v>
      </c>
      <c r="H35" s="133">
        <v>1597</v>
      </c>
      <c r="I35" s="133">
        <v>1989</v>
      </c>
      <c r="J35" s="133">
        <v>889</v>
      </c>
      <c r="K35" s="133">
        <v>1100</v>
      </c>
      <c r="L35" s="123">
        <f t="shared" si="2"/>
        <v>3.6922663802363052E-2</v>
      </c>
      <c r="M35" s="142"/>
      <c r="N35" s="181">
        <v>31</v>
      </c>
      <c r="O35" s="79" t="s">
        <v>34</v>
      </c>
      <c r="P35" s="133">
        <v>1033</v>
      </c>
      <c r="Q35" s="123">
        <v>3.6057104960033511E-2</v>
      </c>
      <c r="S35" s="100" t="str">
        <f t="shared" si="0"/>
        <v>羽曳野市</v>
      </c>
      <c r="T35" s="114">
        <f t="shared" si="8"/>
        <v>4.1274764858915347E-2</v>
      </c>
      <c r="U35" s="114">
        <f t="shared" si="3"/>
        <v>4.1540436456996149E-2</v>
      </c>
      <c r="V35" s="141">
        <f t="shared" si="4"/>
        <v>-1.9999999999999879E-2</v>
      </c>
      <c r="X35" s="126">
        <f t="shared" si="5"/>
        <v>4.0042494016647084E-2</v>
      </c>
      <c r="Y35" s="126">
        <f t="shared" si="6"/>
        <v>3.9308188903751533E-2</v>
      </c>
      <c r="Z35" s="141">
        <f t="shared" si="7"/>
        <v>6.9999999999999923E-2</v>
      </c>
      <c r="AA35" s="97">
        <v>0</v>
      </c>
    </row>
    <row r="36" spans="2:27" ht="13.5" customHeight="1">
      <c r="B36" s="181">
        <v>32</v>
      </c>
      <c r="C36" s="79" t="s">
        <v>35</v>
      </c>
      <c r="D36" s="194">
        <v>23761</v>
      </c>
      <c r="E36" s="133">
        <v>4135</v>
      </c>
      <c r="F36" s="123">
        <f t="shared" si="1"/>
        <v>0.17402466226168933</v>
      </c>
      <c r="G36" s="133">
        <v>1108</v>
      </c>
      <c r="H36" s="133">
        <v>1369</v>
      </c>
      <c r="I36" s="133">
        <v>1658</v>
      </c>
      <c r="J36" s="133">
        <v>713</v>
      </c>
      <c r="K36" s="133">
        <v>945</v>
      </c>
      <c r="L36" s="123">
        <f t="shared" si="2"/>
        <v>3.9771053406843143E-2</v>
      </c>
      <c r="M36" s="142"/>
      <c r="N36" s="181">
        <v>32</v>
      </c>
      <c r="O36" s="79" t="s">
        <v>35</v>
      </c>
      <c r="P36" s="133">
        <v>885</v>
      </c>
      <c r="Q36" s="123">
        <v>3.8311688311688311E-2</v>
      </c>
      <c r="S36" s="100" t="str">
        <f t="shared" si="0"/>
        <v>堺市西区</v>
      </c>
      <c r="T36" s="114">
        <f t="shared" si="8"/>
        <v>4.126553883540518E-2</v>
      </c>
      <c r="U36" s="114">
        <f t="shared" si="3"/>
        <v>3.8660416565988495E-2</v>
      </c>
      <c r="V36" s="141">
        <f t="shared" si="4"/>
        <v>0.26000000000000051</v>
      </c>
      <c r="X36" s="126">
        <f t="shared" si="5"/>
        <v>4.0042494016647084E-2</v>
      </c>
      <c r="Y36" s="126">
        <f t="shared" si="6"/>
        <v>3.9308188903751533E-2</v>
      </c>
      <c r="Z36" s="141">
        <f t="shared" si="7"/>
        <v>6.9999999999999923E-2</v>
      </c>
      <c r="AA36" s="97">
        <v>0</v>
      </c>
    </row>
    <row r="37" spans="2:27" ht="13.5" customHeight="1">
      <c r="B37" s="181">
        <v>33</v>
      </c>
      <c r="C37" s="79" t="s">
        <v>36</v>
      </c>
      <c r="D37" s="193">
        <v>7160</v>
      </c>
      <c r="E37" s="133">
        <v>1341</v>
      </c>
      <c r="F37" s="123">
        <f t="shared" ref="F37:F68" si="9">IFERROR(E37/D37,"-")</f>
        <v>0.18729050279329609</v>
      </c>
      <c r="G37" s="133">
        <v>262</v>
      </c>
      <c r="H37" s="133">
        <v>428</v>
      </c>
      <c r="I37" s="133">
        <v>651</v>
      </c>
      <c r="J37" s="133">
        <v>291</v>
      </c>
      <c r="K37" s="133">
        <v>360</v>
      </c>
      <c r="L37" s="123">
        <f t="shared" ref="L37:L68" si="10">IFERROR(K37/D37,"-")</f>
        <v>5.027932960893855E-2</v>
      </c>
      <c r="M37" s="142"/>
      <c r="N37" s="181">
        <v>33</v>
      </c>
      <c r="O37" s="79" t="s">
        <v>36</v>
      </c>
      <c r="P37" s="133">
        <v>327</v>
      </c>
      <c r="Q37" s="123">
        <v>4.752906976744186E-2</v>
      </c>
      <c r="S37" s="100" t="str">
        <f t="shared" ref="S37:S68" si="11">INDEX($C$5:$C$78,MATCH(T37,L$5:L$78,0))</f>
        <v>岸和田市</v>
      </c>
      <c r="T37" s="114">
        <f t="shared" ref="T37:T68" si="12">LARGE(L$5:L$78,ROW(A33))</f>
        <v>4.1118908767421171E-2</v>
      </c>
      <c r="U37" s="114">
        <f t="shared" si="3"/>
        <v>3.9090600610790636E-2</v>
      </c>
      <c r="V37" s="141">
        <f t="shared" si="4"/>
        <v>0.19999999999999948</v>
      </c>
      <c r="X37" s="126">
        <f t="shared" si="5"/>
        <v>4.0042494016647084E-2</v>
      </c>
      <c r="Y37" s="126">
        <f t="shared" si="6"/>
        <v>3.9308188903751533E-2</v>
      </c>
      <c r="Z37" s="141">
        <f t="shared" si="7"/>
        <v>6.9999999999999923E-2</v>
      </c>
      <c r="AA37" s="97">
        <v>0</v>
      </c>
    </row>
    <row r="38" spans="2:27" ht="13.5" customHeight="1">
      <c r="B38" s="181">
        <v>34</v>
      </c>
      <c r="C38" s="79" t="s">
        <v>37</v>
      </c>
      <c r="D38" s="193">
        <v>30351</v>
      </c>
      <c r="E38" s="133">
        <v>5766</v>
      </c>
      <c r="F38" s="123">
        <f t="shared" si="9"/>
        <v>0.1899772659879411</v>
      </c>
      <c r="G38" s="133">
        <v>1589</v>
      </c>
      <c r="H38" s="133">
        <v>1928</v>
      </c>
      <c r="I38" s="133">
        <v>2249</v>
      </c>
      <c r="J38" s="133">
        <v>1001</v>
      </c>
      <c r="K38" s="133">
        <v>1248</v>
      </c>
      <c r="L38" s="123">
        <f t="shared" si="10"/>
        <v>4.1118908767421171E-2</v>
      </c>
      <c r="M38" s="142"/>
      <c r="N38" s="181">
        <v>34</v>
      </c>
      <c r="O38" s="79" t="s">
        <v>37</v>
      </c>
      <c r="P38" s="133">
        <v>1152</v>
      </c>
      <c r="Q38" s="123">
        <v>3.9090600610790636E-2</v>
      </c>
      <c r="S38" s="100" t="str">
        <f t="shared" si="11"/>
        <v>堺市中区</v>
      </c>
      <c r="T38" s="114">
        <f t="shared" si="12"/>
        <v>4.0857230958988591E-2</v>
      </c>
      <c r="U38" s="114">
        <f t="shared" si="3"/>
        <v>3.919265271251602E-2</v>
      </c>
      <c r="V38" s="141">
        <f t="shared" si="4"/>
        <v>0.17</v>
      </c>
      <c r="X38" s="126">
        <f t="shared" si="5"/>
        <v>4.0042494016647084E-2</v>
      </c>
      <c r="Y38" s="126">
        <f t="shared" si="6"/>
        <v>3.9308188903751533E-2</v>
      </c>
      <c r="Z38" s="141">
        <f t="shared" si="7"/>
        <v>6.9999999999999923E-2</v>
      </c>
      <c r="AA38" s="97">
        <v>0</v>
      </c>
    </row>
    <row r="39" spans="2:27" ht="13.5" customHeight="1">
      <c r="B39" s="181">
        <v>35</v>
      </c>
      <c r="C39" s="79" t="s">
        <v>0</v>
      </c>
      <c r="D39" s="193">
        <v>62191</v>
      </c>
      <c r="E39" s="133">
        <v>10331</v>
      </c>
      <c r="F39" s="123">
        <f t="shared" si="9"/>
        <v>0.16611728385136112</v>
      </c>
      <c r="G39" s="133">
        <v>2547</v>
      </c>
      <c r="H39" s="133">
        <v>3689</v>
      </c>
      <c r="I39" s="133">
        <v>4095</v>
      </c>
      <c r="J39" s="133">
        <v>1916</v>
      </c>
      <c r="K39" s="133">
        <v>2179</v>
      </c>
      <c r="L39" s="123">
        <f t="shared" si="10"/>
        <v>3.5037224035632163E-2</v>
      </c>
      <c r="M39" s="142"/>
      <c r="N39" s="181">
        <v>35</v>
      </c>
      <c r="O39" s="79" t="s">
        <v>0</v>
      </c>
      <c r="P39" s="133">
        <v>2097</v>
      </c>
      <c r="Q39" s="123">
        <v>3.4692121893921846E-2</v>
      </c>
      <c r="S39" s="100" t="str">
        <f t="shared" si="11"/>
        <v>守口市</v>
      </c>
      <c r="T39" s="114">
        <f t="shared" si="12"/>
        <v>4.0398199016894544E-2</v>
      </c>
      <c r="U39" s="114">
        <f t="shared" si="3"/>
        <v>3.9256717167489748E-2</v>
      </c>
      <c r="V39" s="141">
        <f t="shared" si="4"/>
        <v>0.10999999999999968</v>
      </c>
      <c r="X39" s="126">
        <f t="shared" si="5"/>
        <v>4.0042494016647084E-2</v>
      </c>
      <c r="Y39" s="126">
        <f t="shared" si="6"/>
        <v>3.9308188903751533E-2</v>
      </c>
      <c r="Z39" s="141">
        <f t="shared" si="7"/>
        <v>6.9999999999999923E-2</v>
      </c>
      <c r="AA39" s="97">
        <v>0</v>
      </c>
    </row>
    <row r="40" spans="2:27" ht="13.5" customHeight="1">
      <c r="B40" s="181">
        <v>36</v>
      </c>
      <c r="C40" s="79" t="s">
        <v>1</v>
      </c>
      <c r="D40" s="193">
        <v>17443</v>
      </c>
      <c r="E40" s="133">
        <v>3007</v>
      </c>
      <c r="F40" s="123">
        <f t="shared" si="9"/>
        <v>0.17239007051539298</v>
      </c>
      <c r="G40" s="133">
        <v>648</v>
      </c>
      <c r="H40" s="133">
        <v>961</v>
      </c>
      <c r="I40" s="133">
        <v>1398</v>
      </c>
      <c r="J40" s="133">
        <v>666</v>
      </c>
      <c r="K40" s="133">
        <v>732</v>
      </c>
      <c r="L40" s="123">
        <f t="shared" si="10"/>
        <v>4.196525826979304E-2</v>
      </c>
      <c r="M40" s="142"/>
      <c r="N40" s="181">
        <v>36</v>
      </c>
      <c r="O40" s="79" t="s">
        <v>1</v>
      </c>
      <c r="P40" s="133">
        <v>723</v>
      </c>
      <c r="Q40" s="123">
        <v>4.2740600614802553E-2</v>
      </c>
      <c r="S40" s="100" t="str">
        <f t="shared" si="11"/>
        <v>堺市北区</v>
      </c>
      <c r="T40" s="114">
        <f t="shared" si="12"/>
        <v>3.9771053406843143E-2</v>
      </c>
      <c r="U40" s="114">
        <f t="shared" si="3"/>
        <v>3.8311688311688311E-2</v>
      </c>
      <c r="V40" s="141">
        <f t="shared" si="4"/>
        <v>0.15000000000000013</v>
      </c>
      <c r="X40" s="126">
        <f t="shared" si="5"/>
        <v>4.0042494016647084E-2</v>
      </c>
      <c r="Y40" s="126">
        <f t="shared" si="6"/>
        <v>3.9308188903751533E-2</v>
      </c>
      <c r="Z40" s="141">
        <f t="shared" si="7"/>
        <v>6.9999999999999923E-2</v>
      </c>
      <c r="AA40" s="97">
        <v>0</v>
      </c>
    </row>
    <row r="41" spans="2:27" ht="13.5" customHeight="1">
      <c r="B41" s="181">
        <v>37</v>
      </c>
      <c r="C41" s="79" t="s">
        <v>2</v>
      </c>
      <c r="D41" s="193">
        <v>54690</v>
      </c>
      <c r="E41" s="133">
        <v>10165</v>
      </c>
      <c r="F41" s="123">
        <f t="shared" si="9"/>
        <v>0.18586578899250319</v>
      </c>
      <c r="G41" s="133">
        <v>2265</v>
      </c>
      <c r="H41" s="133">
        <v>3486</v>
      </c>
      <c r="I41" s="133">
        <v>4414</v>
      </c>
      <c r="J41" s="133">
        <v>2018</v>
      </c>
      <c r="K41" s="133">
        <v>2396</v>
      </c>
      <c r="L41" s="123">
        <f t="shared" si="10"/>
        <v>4.3810568659718413E-2</v>
      </c>
      <c r="M41" s="142"/>
      <c r="N41" s="181">
        <v>37</v>
      </c>
      <c r="O41" s="79" t="s">
        <v>2</v>
      </c>
      <c r="P41" s="133">
        <v>2325</v>
      </c>
      <c r="Q41" s="123">
        <v>4.4054950260540029E-2</v>
      </c>
      <c r="S41" s="100" t="str">
        <f t="shared" si="11"/>
        <v>東淀川区</v>
      </c>
      <c r="T41" s="114">
        <f t="shared" si="12"/>
        <v>3.9655247464414747E-2</v>
      </c>
      <c r="U41" s="114">
        <f t="shared" si="3"/>
        <v>3.7123177386170499E-2</v>
      </c>
      <c r="V41" s="141">
        <f t="shared" si="4"/>
        <v>0.25999999999999979</v>
      </c>
      <c r="X41" s="126">
        <f t="shared" si="5"/>
        <v>4.0042494016647084E-2</v>
      </c>
      <c r="Y41" s="126">
        <f t="shared" si="6"/>
        <v>3.9308188903751533E-2</v>
      </c>
      <c r="Z41" s="141">
        <f t="shared" si="7"/>
        <v>6.9999999999999923E-2</v>
      </c>
      <c r="AA41" s="97">
        <v>0</v>
      </c>
    </row>
    <row r="42" spans="2:27" ht="13.5" customHeight="1">
      <c r="B42" s="181">
        <v>38</v>
      </c>
      <c r="C42" s="80" t="s">
        <v>38</v>
      </c>
      <c r="D42" s="193">
        <v>11256</v>
      </c>
      <c r="E42" s="133">
        <v>2189</v>
      </c>
      <c r="F42" s="123">
        <f t="shared" si="9"/>
        <v>0.19447405828002842</v>
      </c>
      <c r="G42" s="133">
        <v>612</v>
      </c>
      <c r="H42" s="133">
        <v>730</v>
      </c>
      <c r="I42" s="133">
        <v>847</v>
      </c>
      <c r="J42" s="133">
        <v>366</v>
      </c>
      <c r="K42" s="133">
        <v>481</v>
      </c>
      <c r="L42" s="123">
        <f t="shared" si="10"/>
        <v>4.2732764747690118E-2</v>
      </c>
      <c r="M42" s="142"/>
      <c r="N42" s="181">
        <v>38</v>
      </c>
      <c r="O42" s="80" t="s">
        <v>38</v>
      </c>
      <c r="P42" s="133">
        <v>462</v>
      </c>
      <c r="Q42" s="123">
        <v>4.2327072835547409E-2</v>
      </c>
      <c r="S42" s="100" t="str">
        <f t="shared" si="11"/>
        <v>堺市</v>
      </c>
      <c r="T42" s="114">
        <f t="shared" si="12"/>
        <v>3.9529243937232526E-2</v>
      </c>
      <c r="U42" s="114">
        <f t="shared" si="3"/>
        <v>3.8214256715360259E-2</v>
      </c>
      <c r="V42" s="141">
        <f t="shared" si="4"/>
        <v>0.13000000000000025</v>
      </c>
      <c r="X42" s="126">
        <f t="shared" si="5"/>
        <v>4.0042494016647084E-2</v>
      </c>
      <c r="Y42" s="126">
        <f t="shared" si="6"/>
        <v>3.9308188903751533E-2</v>
      </c>
      <c r="Z42" s="141">
        <f t="shared" si="7"/>
        <v>6.9999999999999923E-2</v>
      </c>
      <c r="AA42" s="97">
        <v>0</v>
      </c>
    </row>
    <row r="43" spans="2:27" ht="13.5" customHeight="1">
      <c r="B43" s="181">
        <v>39</v>
      </c>
      <c r="C43" s="80" t="s">
        <v>6</v>
      </c>
      <c r="D43" s="193">
        <v>63503</v>
      </c>
      <c r="E43" s="133">
        <v>11591</v>
      </c>
      <c r="F43" s="123">
        <f t="shared" si="9"/>
        <v>0.18252680975701935</v>
      </c>
      <c r="G43" s="133">
        <v>2665</v>
      </c>
      <c r="H43" s="133">
        <v>3716</v>
      </c>
      <c r="I43" s="133">
        <v>5210</v>
      </c>
      <c r="J43" s="133">
        <v>2462</v>
      </c>
      <c r="K43" s="133">
        <v>2748</v>
      </c>
      <c r="L43" s="123">
        <f t="shared" si="10"/>
        <v>4.3273546131678817E-2</v>
      </c>
      <c r="M43" s="142"/>
      <c r="N43" s="181">
        <v>39</v>
      </c>
      <c r="O43" s="80" t="s">
        <v>6</v>
      </c>
      <c r="P43" s="133">
        <v>2603</v>
      </c>
      <c r="Q43" s="123">
        <v>4.2140197506880361E-2</v>
      </c>
      <c r="S43" s="100" t="str">
        <f t="shared" si="11"/>
        <v>箕面市</v>
      </c>
      <c r="T43" s="114">
        <f t="shared" si="12"/>
        <v>3.9434828040525192E-2</v>
      </c>
      <c r="U43" s="114">
        <f t="shared" si="3"/>
        <v>3.9331973240973574E-2</v>
      </c>
      <c r="V43" s="141">
        <f t="shared" si="4"/>
        <v>9.9999999999995925E-3</v>
      </c>
      <c r="X43" s="126">
        <f t="shared" si="5"/>
        <v>4.0042494016647084E-2</v>
      </c>
      <c r="Y43" s="126">
        <f t="shared" si="6"/>
        <v>3.9308188903751533E-2</v>
      </c>
      <c r="Z43" s="141">
        <f t="shared" si="7"/>
        <v>6.9999999999999923E-2</v>
      </c>
      <c r="AA43" s="97">
        <v>0</v>
      </c>
    </row>
    <row r="44" spans="2:27" ht="13.5" customHeight="1">
      <c r="B44" s="181">
        <v>40</v>
      </c>
      <c r="C44" s="80" t="s">
        <v>39</v>
      </c>
      <c r="D44" s="193">
        <v>13399</v>
      </c>
      <c r="E44" s="133">
        <v>2709</v>
      </c>
      <c r="F44" s="123">
        <f t="shared" si="9"/>
        <v>0.20217926710948578</v>
      </c>
      <c r="G44" s="133">
        <v>735</v>
      </c>
      <c r="H44" s="133">
        <v>833</v>
      </c>
      <c r="I44" s="133">
        <v>1141</v>
      </c>
      <c r="J44" s="133">
        <v>519</v>
      </c>
      <c r="K44" s="133">
        <v>622</v>
      </c>
      <c r="L44" s="123">
        <f t="shared" si="10"/>
        <v>4.6421374729457419E-2</v>
      </c>
      <c r="M44" s="142"/>
      <c r="N44" s="181">
        <v>40</v>
      </c>
      <c r="O44" s="80" t="s">
        <v>39</v>
      </c>
      <c r="P44" s="133">
        <v>571</v>
      </c>
      <c r="Q44" s="123">
        <v>4.3631084282112022E-2</v>
      </c>
      <c r="S44" s="100" t="str">
        <f t="shared" si="11"/>
        <v>鶴見区</v>
      </c>
      <c r="T44" s="114">
        <f t="shared" si="12"/>
        <v>3.9222192726307406E-2</v>
      </c>
      <c r="U44" s="114">
        <f t="shared" si="3"/>
        <v>3.743533895997822E-2</v>
      </c>
      <c r="V44" s="141">
        <f t="shared" si="4"/>
        <v>0.1799999999999996</v>
      </c>
      <c r="X44" s="126">
        <f t="shared" si="5"/>
        <v>4.0042494016647084E-2</v>
      </c>
      <c r="Y44" s="126">
        <f t="shared" si="6"/>
        <v>3.9308188903751533E-2</v>
      </c>
      <c r="Z44" s="141">
        <f t="shared" si="7"/>
        <v>6.9999999999999923E-2</v>
      </c>
      <c r="AA44" s="97">
        <v>0</v>
      </c>
    </row>
    <row r="45" spans="2:27" ht="13.5" customHeight="1">
      <c r="B45" s="181">
        <v>41</v>
      </c>
      <c r="C45" s="80" t="s">
        <v>10</v>
      </c>
      <c r="D45" s="193">
        <v>24209</v>
      </c>
      <c r="E45" s="133">
        <v>4746</v>
      </c>
      <c r="F45" s="123">
        <f t="shared" si="9"/>
        <v>0.19604279400223057</v>
      </c>
      <c r="G45" s="133">
        <v>1374</v>
      </c>
      <c r="H45" s="133">
        <v>1523</v>
      </c>
      <c r="I45" s="133">
        <v>1849</v>
      </c>
      <c r="J45" s="133">
        <v>871</v>
      </c>
      <c r="K45" s="133">
        <v>978</v>
      </c>
      <c r="L45" s="123">
        <f t="shared" si="10"/>
        <v>4.0398199016894544E-2</v>
      </c>
      <c r="M45" s="142"/>
      <c r="N45" s="181">
        <v>41</v>
      </c>
      <c r="O45" s="80" t="s">
        <v>10</v>
      </c>
      <c r="P45" s="133">
        <v>938</v>
      </c>
      <c r="Q45" s="123">
        <v>3.9256717167489748E-2</v>
      </c>
      <c r="S45" s="100" t="str">
        <f t="shared" si="11"/>
        <v>能勢町</v>
      </c>
      <c r="T45" s="114">
        <f t="shared" si="12"/>
        <v>3.888888888888889E-2</v>
      </c>
      <c r="U45" s="114">
        <f t="shared" si="3"/>
        <v>4.1833555852247441E-2</v>
      </c>
      <c r="V45" s="141">
        <f t="shared" si="4"/>
        <v>-0.28999999999999998</v>
      </c>
      <c r="X45" s="126">
        <f t="shared" si="5"/>
        <v>4.0042494016647084E-2</v>
      </c>
      <c r="Y45" s="126">
        <f t="shared" si="6"/>
        <v>3.9308188903751533E-2</v>
      </c>
      <c r="Z45" s="141">
        <f t="shared" si="7"/>
        <v>6.9999999999999923E-2</v>
      </c>
      <c r="AA45" s="97">
        <v>0</v>
      </c>
    </row>
    <row r="46" spans="2:27" ht="13.5" customHeight="1">
      <c r="B46" s="181">
        <v>42</v>
      </c>
      <c r="C46" s="80" t="s">
        <v>11</v>
      </c>
      <c r="D46" s="193">
        <v>68016</v>
      </c>
      <c r="E46" s="133">
        <v>12189</v>
      </c>
      <c r="F46" s="123">
        <f t="shared" si="9"/>
        <v>0.17920783345095273</v>
      </c>
      <c r="G46" s="133">
        <v>3196</v>
      </c>
      <c r="H46" s="133">
        <v>4090</v>
      </c>
      <c r="I46" s="133">
        <v>4903</v>
      </c>
      <c r="J46" s="133">
        <v>2272</v>
      </c>
      <c r="K46" s="133">
        <v>2631</v>
      </c>
      <c r="L46" s="123">
        <f t="shared" si="10"/>
        <v>3.8682074805928016E-2</v>
      </c>
      <c r="M46" s="142"/>
      <c r="N46" s="181">
        <v>42</v>
      </c>
      <c r="O46" s="80" t="s">
        <v>11</v>
      </c>
      <c r="P46" s="133">
        <v>2436</v>
      </c>
      <c r="Q46" s="123">
        <v>3.7188000915960612E-2</v>
      </c>
      <c r="S46" s="100" t="str">
        <f t="shared" si="11"/>
        <v>枚方市</v>
      </c>
      <c r="T46" s="114">
        <f t="shared" si="12"/>
        <v>3.8682074805928016E-2</v>
      </c>
      <c r="U46" s="114">
        <f t="shared" si="3"/>
        <v>3.7188000915960612E-2</v>
      </c>
      <c r="V46" s="141">
        <f t="shared" si="4"/>
        <v>0.15000000000000013</v>
      </c>
      <c r="X46" s="126">
        <f t="shared" si="5"/>
        <v>4.0042494016647084E-2</v>
      </c>
      <c r="Y46" s="126">
        <f t="shared" si="6"/>
        <v>3.9308188903751533E-2</v>
      </c>
      <c r="Z46" s="141">
        <f t="shared" si="7"/>
        <v>6.9999999999999923E-2</v>
      </c>
      <c r="AA46" s="97">
        <v>0</v>
      </c>
    </row>
    <row r="47" spans="2:27" ht="13.5" customHeight="1">
      <c r="B47" s="181">
        <v>43</v>
      </c>
      <c r="C47" s="80" t="s">
        <v>7</v>
      </c>
      <c r="D47" s="193">
        <v>41654</v>
      </c>
      <c r="E47" s="133">
        <v>7585</v>
      </c>
      <c r="F47" s="123">
        <f t="shared" si="9"/>
        <v>0.1820953569885245</v>
      </c>
      <c r="G47" s="133">
        <v>2061</v>
      </c>
      <c r="H47" s="133">
        <v>2452</v>
      </c>
      <c r="I47" s="133">
        <v>3072</v>
      </c>
      <c r="J47" s="133">
        <v>1487</v>
      </c>
      <c r="K47" s="133">
        <v>1585</v>
      </c>
      <c r="L47" s="123">
        <f t="shared" si="10"/>
        <v>3.805156767657368E-2</v>
      </c>
      <c r="M47" s="142"/>
      <c r="N47" s="181">
        <v>43</v>
      </c>
      <c r="O47" s="80" t="s">
        <v>7</v>
      </c>
      <c r="P47" s="133">
        <v>1480</v>
      </c>
      <c r="Q47" s="123">
        <v>3.6921541723836847E-2</v>
      </c>
      <c r="S47" s="100" t="str">
        <f t="shared" si="11"/>
        <v>平野区</v>
      </c>
      <c r="T47" s="114">
        <f t="shared" si="12"/>
        <v>3.8634670811878623E-2</v>
      </c>
      <c r="U47" s="114">
        <f t="shared" si="3"/>
        <v>3.9640765839857886E-2</v>
      </c>
      <c r="V47" s="141">
        <f t="shared" si="4"/>
        <v>-0.10000000000000009</v>
      </c>
      <c r="X47" s="126">
        <f t="shared" si="5"/>
        <v>4.0042494016647084E-2</v>
      </c>
      <c r="Y47" s="126">
        <f t="shared" si="6"/>
        <v>3.9308188903751533E-2</v>
      </c>
      <c r="Z47" s="141">
        <f t="shared" si="7"/>
        <v>6.9999999999999923E-2</v>
      </c>
      <c r="AA47" s="97">
        <v>0</v>
      </c>
    </row>
    <row r="48" spans="2:27" ht="13.5" customHeight="1">
      <c r="B48" s="181">
        <v>44</v>
      </c>
      <c r="C48" s="80" t="s">
        <v>17</v>
      </c>
      <c r="D48" s="193">
        <v>44018</v>
      </c>
      <c r="E48" s="133">
        <v>8183</v>
      </c>
      <c r="F48" s="123">
        <f t="shared" si="9"/>
        <v>0.18590122222727065</v>
      </c>
      <c r="G48" s="133">
        <v>2173</v>
      </c>
      <c r="H48" s="133">
        <v>2694</v>
      </c>
      <c r="I48" s="133">
        <v>3316</v>
      </c>
      <c r="J48" s="133">
        <v>1494</v>
      </c>
      <c r="K48" s="133">
        <v>1822</v>
      </c>
      <c r="L48" s="123">
        <f t="shared" si="10"/>
        <v>4.1392157753646235E-2</v>
      </c>
      <c r="M48" s="142"/>
      <c r="N48" s="181">
        <v>44</v>
      </c>
      <c r="O48" s="80" t="s">
        <v>17</v>
      </c>
      <c r="P48" s="133">
        <v>1776</v>
      </c>
      <c r="Q48" s="123">
        <v>4.1304246709149263E-2</v>
      </c>
      <c r="S48" s="100" t="str">
        <f t="shared" si="11"/>
        <v>茨木市</v>
      </c>
      <c r="T48" s="114">
        <f t="shared" si="12"/>
        <v>3.805156767657368E-2</v>
      </c>
      <c r="U48" s="114">
        <f t="shared" si="3"/>
        <v>3.6921541723836847E-2</v>
      </c>
      <c r="V48" s="141">
        <f t="shared" si="4"/>
        <v>0.11999999999999997</v>
      </c>
      <c r="X48" s="126">
        <f t="shared" si="5"/>
        <v>4.0042494016647084E-2</v>
      </c>
      <c r="Y48" s="126">
        <f t="shared" si="6"/>
        <v>3.9308188903751533E-2</v>
      </c>
      <c r="Z48" s="141">
        <f t="shared" si="7"/>
        <v>6.9999999999999923E-2</v>
      </c>
      <c r="AA48" s="97">
        <v>0</v>
      </c>
    </row>
    <row r="49" spans="2:27" ht="13.5" customHeight="1">
      <c r="B49" s="181">
        <v>45</v>
      </c>
      <c r="C49" s="80" t="s">
        <v>40</v>
      </c>
      <c r="D49" s="193">
        <v>15272</v>
      </c>
      <c r="E49" s="133">
        <v>3101</v>
      </c>
      <c r="F49" s="123">
        <f t="shared" si="9"/>
        <v>0.20305133577789419</v>
      </c>
      <c r="G49" s="133">
        <v>824</v>
      </c>
      <c r="H49" s="133">
        <v>1014</v>
      </c>
      <c r="I49" s="133">
        <v>1263</v>
      </c>
      <c r="J49" s="133">
        <v>566</v>
      </c>
      <c r="K49" s="133">
        <v>697</v>
      </c>
      <c r="L49" s="123">
        <f t="shared" si="10"/>
        <v>4.5639078051335775E-2</v>
      </c>
      <c r="M49" s="142"/>
      <c r="N49" s="181">
        <v>45</v>
      </c>
      <c r="O49" s="80" t="s">
        <v>40</v>
      </c>
      <c r="P49" s="133">
        <v>674</v>
      </c>
      <c r="Q49" s="123">
        <v>4.5399434191027883E-2</v>
      </c>
      <c r="S49" s="100" t="str">
        <f t="shared" si="11"/>
        <v>堺市東区</v>
      </c>
      <c r="T49" s="114">
        <f t="shared" si="12"/>
        <v>3.7946289488441649E-2</v>
      </c>
      <c r="U49" s="114">
        <f t="shared" si="3"/>
        <v>3.6539943488312354E-2</v>
      </c>
      <c r="V49" s="141">
        <f t="shared" si="4"/>
        <v>0.14000000000000054</v>
      </c>
      <c r="X49" s="126">
        <f t="shared" si="5"/>
        <v>4.0042494016647084E-2</v>
      </c>
      <c r="Y49" s="126">
        <f t="shared" si="6"/>
        <v>3.9308188903751533E-2</v>
      </c>
      <c r="Z49" s="141">
        <f t="shared" si="7"/>
        <v>6.9999999999999923E-2</v>
      </c>
      <c r="AA49" s="97">
        <v>0</v>
      </c>
    </row>
    <row r="50" spans="2:27" ht="13.5" customHeight="1">
      <c r="B50" s="181">
        <v>46</v>
      </c>
      <c r="C50" s="80" t="s">
        <v>20</v>
      </c>
      <c r="D50" s="193">
        <v>19958</v>
      </c>
      <c r="E50" s="133">
        <v>3453</v>
      </c>
      <c r="F50" s="123">
        <f t="shared" si="9"/>
        <v>0.17301332798877644</v>
      </c>
      <c r="G50" s="133">
        <v>692</v>
      </c>
      <c r="H50" s="133">
        <v>1028</v>
      </c>
      <c r="I50" s="133">
        <v>1733</v>
      </c>
      <c r="J50" s="133">
        <v>747</v>
      </c>
      <c r="K50" s="133">
        <v>986</v>
      </c>
      <c r="L50" s="123">
        <f t="shared" si="10"/>
        <v>4.9403747870528106E-2</v>
      </c>
      <c r="M50" s="142"/>
      <c r="N50" s="181">
        <v>46</v>
      </c>
      <c r="O50" s="80" t="s">
        <v>20</v>
      </c>
      <c r="P50" s="133">
        <v>903</v>
      </c>
      <c r="Q50" s="123">
        <v>4.6833670452777344E-2</v>
      </c>
      <c r="S50" s="100" t="str">
        <f t="shared" si="11"/>
        <v>堺市堺区</v>
      </c>
      <c r="T50" s="114">
        <f t="shared" si="12"/>
        <v>3.7640598706934723E-2</v>
      </c>
      <c r="U50" s="114">
        <f t="shared" si="3"/>
        <v>3.7938767104480346E-2</v>
      </c>
      <c r="V50" s="141">
        <f t="shared" si="4"/>
        <v>-3.0000000000000165E-2</v>
      </c>
      <c r="X50" s="126">
        <f t="shared" si="5"/>
        <v>4.0042494016647084E-2</v>
      </c>
      <c r="Y50" s="126">
        <f t="shared" si="6"/>
        <v>3.9308188903751533E-2</v>
      </c>
      <c r="Z50" s="141">
        <f t="shared" si="7"/>
        <v>6.9999999999999923E-2</v>
      </c>
      <c r="AA50" s="97">
        <v>0</v>
      </c>
    </row>
    <row r="51" spans="2:27" ht="13.5" customHeight="1">
      <c r="B51" s="181">
        <v>47</v>
      </c>
      <c r="C51" s="80" t="s">
        <v>12</v>
      </c>
      <c r="D51" s="193">
        <v>40698</v>
      </c>
      <c r="E51" s="133">
        <v>7917</v>
      </c>
      <c r="F51" s="123">
        <f t="shared" si="9"/>
        <v>0.19453044375644996</v>
      </c>
      <c r="G51" s="133">
        <v>2071</v>
      </c>
      <c r="H51" s="133">
        <v>2424</v>
      </c>
      <c r="I51" s="133">
        <v>3422</v>
      </c>
      <c r="J51" s="133">
        <v>1543</v>
      </c>
      <c r="K51" s="133">
        <v>1879</v>
      </c>
      <c r="L51" s="123">
        <f t="shared" si="10"/>
        <v>4.6169344930954835E-2</v>
      </c>
      <c r="M51" s="142"/>
      <c r="N51" s="181">
        <v>47</v>
      </c>
      <c r="O51" s="80" t="s">
        <v>12</v>
      </c>
      <c r="P51" s="133">
        <v>1761</v>
      </c>
      <c r="Q51" s="123">
        <v>4.4554079696394688E-2</v>
      </c>
      <c r="S51" s="100" t="str">
        <f t="shared" si="11"/>
        <v>住之江区</v>
      </c>
      <c r="T51" s="114">
        <f t="shared" si="12"/>
        <v>3.7564448809231522E-2</v>
      </c>
      <c r="U51" s="114">
        <f t="shared" si="3"/>
        <v>3.6346976175931585E-2</v>
      </c>
      <c r="V51" s="141">
        <f t="shared" si="4"/>
        <v>0.13000000000000025</v>
      </c>
      <c r="X51" s="126">
        <f t="shared" si="5"/>
        <v>4.0042494016647084E-2</v>
      </c>
      <c r="Y51" s="126">
        <f t="shared" si="6"/>
        <v>3.9308188903751533E-2</v>
      </c>
      <c r="Z51" s="141">
        <f t="shared" si="7"/>
        <v>6.9999999999999923E-2</v>
      </c>
      <c r="AA51" s="97">
        <v>0</v>
      </c>
    </row>
    <row r="52" spans="2:27" ht="13.5" customHeight="1">
      <c r="B52" s="181">
        <v>48</v>
      </c>
      <c r="C52" s="80" t="s">
        <v>21</v>
      </c>
      <c r="D52" s="193">
        <v>22036</v>
      </c>
      <c r="E52" s="133">
        <v>4069</v>
      </c>
      <c r="F52" s="123">
        <f t="shared" si="9"/>
        <v>0.18465238700308587</v>
      </c>
      <c r="G52" s="133">
        <v>954</v>
      </c>
      <c r="H52" s="133">
        <v>1326</v>
      </c>
      <c r="I52" s="133">
        <v>1789</v>
      </c>
      <c r="J52" s="133">
        <v>788</v>
      </c>
      <c r="K52" s="133">
        <v>1001</v>
      </c>
      <c r="L52" s="123">
        <f t="shared" si="10"/>
        <v>4.5425667090216011E-2</v>
      </c>
      <c r="M52" s="142"/>
      <c r="N52" s="181">
        <v>48</v>
      </c>
      <c r="O52" s="80" t="s">
        <v>21</v>
      </c>
      <c r="P52" s="133">
        <v>944</v>
      </c>
      <c r="Q52" s="123">
        <v>4.4232030737512883E-2</v>
      </c>
      <c r="S52" s="100" t="str">
        <f t="shared" si="11"/>
        <v>交野市</v>
      </c>
      <c r="T52" s="114">
        <f t="shared" si="12"/>
        <v>3.715728715728716E-2</v>
      </c>
      <c r="U52" s="114">
        <f t="shared" si="3"/>
        <v>3.3730454206999258E-2</v>
      </c>
      <c r="V52" s="141">
        <f t="shared" si="4"/>
        <v>0.34999999999999964</v>
      </c>
      <c r="X52" s="126">
        <f t="shared" si="5"/>
        <v>4.0042494016647084E-2</v>
      </c>
      <c r="Y52" s="126">
        <f t="shared" si="6"/>
        <v>3.9308188903751533E-2</v>
      </c>
      <c r="Z52" s="141">
        <f t="shared" si="7"/>
        <v>6.9999999999999923E-2</v>
      </c>
      <c r="AA52" s="97">
        <v>0</v>
      </c>
    </row>
    <row r="53" spans="2:27" ht="13.5" customHeight="1">
      <c r="B53" s="181">
        <v>49</v>
      </c>
      <c r="C53" s="80" t="s">
        <v>22</v>
      </c>
      <c r="D53" s="193">
        <v>21582</v>
      </c>
      <c r="E53" s="133">
        <v>3855</v>
      </c>
      <c r="F53" s="123">
        <f t="shared" si="9"/>
        <v>0.17862107311648595</v>
      </c>
      <c r="G53" s="133">
        <v>1099</v>
      </c>
      <c r="H53" s="133">
        <v>1294</v>
      </c>
      <c r="I53" s="133">
        <v>1462</v>
      </c>
      <c r="J53" s="133">
        <v>664</v>
      </c>
      <c r="K53" s="133">
        <v>798</v>
      </c>
      <c r="L53" s="123">
        <f t="shared" si="10"/>
        <v>3.6975257158743398E-2</v>
      </c>
      <c r="M53" s="142"/>
      <c r="N53" s="181">
        <v>49</v>
      </c>
      <c r="O53" s="80" t="s">
        <v>22</v>
      </c>
      <c r="P53" s="133">
        <v>810</v>
      </c>
      <c r="Q53" s="123">
        <v>3.8312364014757357E-2</v>
      </c>
      <c r="S53" s="100" t="str">
        <f t="shared" si="11"/>
        <v>四條畷市</v>
      </c>
      <c r="T53" s="114">
        <f t="shared" si="12"/>
        <v>3.7093111279333839E-2</v>
      </c>
      <c r="U53" s="114">
        <f t="shared" si="3"/>
        <v>3.7057707333407748E-2</v>
      </c>
      <c r="V53" s="141">
        <f t="shared" si="4"/>
        <v>0</v>
      </c>
      <c r="X53" s="126">
        <f t="shared" si="5"/>
        <v>4.0042494016647084E-2</v>
      </c>
      <c r="Y53" s="126">
        <f t="shared" si="6"/>
        <v>3.9308188903751533E-2</v>
      </c>
      <c r="Z53" s="141">
        <f t="shared" si="7"/>
        <v>6.9999999999999923E-2</v>
      </c>
      <c r="AA53" s="97">
        <v>0</v>
      </c>
    </row>
    <row r="54" spans="2:27" ht="13.5" customHeight="1">
      <c r="B54" s="181">
        <v>50</v>
      </c>
      <c r="C54" s="80" t="s">
        <v>13</v>
      </c>
      <c r="D54" s="193">
        <v>19665</v>
      </c>
      <c r="E54" s="133">
        <v>4189</v>
      </c>
      <c r="F54" s="123">
        <f t="shared" si="9"/>
        <v>0.21301805237732011</v>
      </c>
      <c r="G54" s="133">
        <v>1389</v>
      </c>
      <c r="H54" s="133">
        <v>1261</v>
      </c>
      <c r="I54" s="133">
        <v>1539</v>
      </c>
      <c r="J54" s="133">
        <v>659</v>
      </c>
      <c r="K54" s="133">
        <v>880</v>
      </c>
      <c r="L54" s="123">
        <f t="shared" si="10"/>
        <v>4.4749555047037884E-2</v>
      </c>
      <c r="M54" s="142"/>
      <c r="N54" s="181">
        <v>50</v>
      </c>
      <c r="O54" s="80" t="s">
        <v>13</v>
      </c>
      <c r="P54" s="133">
        <v>781</v>
      </c>
      <c r="Q54" s="123">
        <v>4.0753496138593193E-2</v>
      </c>
      <c r="S54" s="100" t="str">
        <f t="shared" si="11"/>
        <v>千早赤阪村</v>
      </c>
      <c r="T54" s="114">
        <f t="shared" si="12"/>
        <v>3.7037037037037035E-2</v>
      </c>
      <c r="U54" s="114">
        <f t="shared" si="3"/>
        <v>4.0943789035392086E-2</v>
      </c>
      <c r="V54" s="141">
        <f t="shared" si="4"/>
        <v>-0.39000000000000007</v>
      </c>
      <c r="X54" s="126">
        <f t="shared" si="5"/>
        <v>4.0042494016647084E-2</v>
      </c>
      <c r="Y54" s="126">
        <f t="shared" si="6"/>
        <v>3.9308188903751533E-2</v>
      </c>
      <c r="Z54" s="141">
        <f t="shared" si="7"/>
        <v>6.9999999999999923E-2</v>
      </c>
      <c r="AA54" s="97">
        <v>0</v>
      </c>
    </row>
    <row r="55" spans="2:27" ht="13.5" customHeight="1">
      <c r="B55" s="181">
        <v>51</v>
      </c>
      <c r="C55" s="80" t="s">
        <v>41</v>
      </c>
      <c r="D55" s="193">
        <v>27470</v>
      </c>
      <c r="E55" s="133">
        <v>5035</v>
      </c>
      <c r="F55" s="123">
        <f t="shared" si="9"/>
        <v>0.18329086275937387</v>
      </c>
      <c r="G55" s="133">
        <v>1113</v>
      </c>
      <c r="H55" s="133">
        <v>1756</v>
      </c>
      <c r="I55" s="133">
        <v>2166</v>
      </c>
      <c r="J55" s="133">
        <v>945</v>
      </c>
      <c r="K55" s="133">
        <v>1221</v>
      </c>
      <c r="L55" s="123">
        <f t="shared" si="10"/>
        <v>4.4448489261012011E-2</v>
      </c>
      <c r="M55" s="142"/>
      <c r="N55" s="181">
        <v>51</v>
      </c>
      <c r="O55" s="80" t="s">
        <v>41</v>
      </c>
      <c r="P55" s="133">
        <v>1187</v>
      </c>
      <c r="Q55" s="123">
        <v>4.5090218423551758E-2</v>
      </c>
      <c r="S55" s="100" t="str">
        <f t="shared" si="11"/>
        <v>松原市</v>
      </c>
      <c r="T55" s="114">
        <f t="shared" si="12"/>
        <v>3.6975257158743398E-2</v>
      </c>
      <c r="U55" s="114">
        <f t="shared" si="3"/>
        <v>3.8312364014757357E-2</v>
      </c>
      <c r="V55" s="141">
        <f t="shared" si="4"/>
        <v>-0.13000000000000025</v>
      </c>
      <c r="X55" s="126">
        <f t="shared" si="5"/>
        <v>4.0042494016647084E-2</v>
      </c>
      <c r="Y55" s="126">
        <f t="shared" si="6"/>
        <v>3.9308188903751533E-2</v>
      </c>
      <c r="Z55" s="141">
        <f t="shared" si="7"/>
        <v>6.9999999999999923E-2</v>
      </c>
      <c r="AA55" s="97">
        <v>0</v>
      </c>
    </row>
    <row r="56" spans="2:27" ht="13.5" customHeight="1">
      <c r="B56" s="181">
        <v>52</v>
      </c>
      <c r="C56" s="80" t="s">
        <v>3</v>
      </c>
      <c r="D56" s="193">
        <v>22011</v>
      </c>
      <c r="E56" s="133">
        <v>3651</v>
      </c>
      <c r="F56" s="123">
        <f t="shared" si="9"/>
        <v>0.16587160964972059</v>
      </c>
      <c r="G56" s="133">
        <v>792</v>
      </c>
      <c r="H56" s="133">
        <v>1310</v>
      </c>
      <c r="I56" s="133">
        <v>1549</v>
      </c>
      <c r="J56" s="133">
        <v>681</v>
      </c>
      <c r="K56" s="133">
        <v>868</v>
      </c>
      <c r="L56" s="123">
        <f t="shared" si="10"/>
        <v>3.9434828040525192E-2</v>
      </c>
      <c r="M56" s="142"/>
      <c r="N56" s="181">
        <v>52</v>
      </c>
      <c r="O56" s="80" t="s">
        <v>3</v>
      </c>
      <c r="P56" s="133">
        <v>829</v>
      </c>
      <c r="Q56" s="123">
        <v>3.9331973240973574E-2</v>
      </c>
      <c r="S56" s="100" t="str">
        <f t="shared" si="11"/>
        <v>堺市南区</v>
      </c>
      <c r="T56" s="114">
        <f t="shared" si="12"/>
        <v>3.6922663802363052E-2</v>
      </c>
      <c r="U56" s="114">
        <f t="shared" si="3"/>
        <v>3.6057104960033511E-2</v>
      </c>
      <c r="V56" s="141">
        <f t="shared" si="4"/>
        <v>8.000000000000021E-2</v>
      </c>
      <c r="X56" s="126">
        <f t="shared" si="5"/>
        <v>4.0042494016647084E-2</v>
      </c>
      <c r="Y56" s="126">
        <f t="shared" si="6"/>
        <v>3.9308188903751533E-2</v>
      </c>
      <c r="Z56" s="141">
        <f t="shared" si="7"/>
        <v>6.9999999999999923E-2</v>
      </c>
      <c r="AA56" s="97">
        <v>0</v>
      </c>
    </row>
    <row r="57" spans="2:27" ht="13.5" customHeight="1">
      <c r="B57" s="181">
        <v>53</v>
      </c>
      <c r="C57" s="80" t="s">
        <v>18</v>
      </c>
      <c r="D57" s="193">
        <v>12209</v>
      </c>
      <c r="E57" s="133">
        <v>2295</v>
      </c>
      <c r="F57" s="123">
        <f t="shared" si="9"/>
        <v>0.18797608321729872</v>
      </c>
      <c r="G57" s="133">
        <v>514</v>
      </c>
      <c r="H57" s="133">
        <v>735</v>
      </c>
      <c r="I57" s="133">
        <v>1046</v>
      </c>
      <c r="J57" s="133">
        <v>494</v>
      </c>
      <c r="K57" s="133">
        <v>552</v>
      </c>
      <c r="L57" s="123">
        <f t="shared" si="10"/>
        <v>4.5212548120239171E-2</v>
      </c>
      <c r="M57" s="142"/>
      <c r="N57" s="181">
        <v>53</v>
      </c>
      <c r="O57" s="80" t="s">
        <v>18</v>
      </c>
      <c r="P57" s="133">
        <v>531</v>
      </c>
      <c r="Q57" s="123">
        <v>4.5145383438190786E-2</v>
      </c>
      <c r="S57" s="100" t="str">
        <f t="shared" si="11"/>
        <v>淀川区</v>
      </c>
      <c r="T57" s="114">
        <f t="shared" si="12"/>
        <v>3.6296935692706082E-2</v>
      </c>
      <c r="U57" s="114">
        <f t="shared" si="3"/>
        <v>3.6747736552458728E-2</v>
      </c>
      <c r="V57" s="141">
        <f t="shared" si="4"/>
        <v>-4.0000000000000452E-2</v>
      </c>
      <c r="X57" s="126">
        <f t="shared" si="5"/>
        <v>4.0042494016647084E-2</v>
      </c>
      <c r="Y57" s="126">
        <f t="shared" si="6"/>
        <v>3.9308188903751533E-2</v>
      </c>
      <c r="Z57" s="141">
        <f t="shared" si="7"/>
        <v>6.9999999999999923E-2</v>
      </c>
      <c r="AA57" s="97">
        <v>0</v>
      </c>
    </row>
    <row r="58" spans="2:27" ht="13.5" customHeight="1">
      <c r="B58" s="181">
        <v>54</v>
      </c>
      <c r="C58" s="80" t="s">
        <v>23</v>
      </c>
      <c r="D58" s="193">
        <v>19988</v>
      </c>
      <c r="E58" s="133">
        <v>3583</v>
      </c>
      <c r="F58" s="123">
        <f t="shared" si="9"/>
        <v>0.17925755453271963</v>
      </c>
      <c r="G58" s="133">
        <v>1009</v>
      </c>
      <c r="H58" s="133">
        <v>1101</v>
      </c>
      <c r="I58" s="133">
        <v>1473</v>
      </c>
      <c r="J58" s="133">
        <v>648</v>
      </c>
      <c r="K58" s="133">
        <v>825</v>
      </c>
      <c r="L58" s="123">
        <f t="shared" si="10"/>
        <v>4.1274764858915347E-2</v>
      </c>
      <c r="M58" s="142"/>
      <c r="N58" s="181">
        <v>54</v>
      </c>
      <c r="O58" s="80" t="s">
        <v>23</v>
      </c>
      <c r="P58" s="133">
        <v>809</v>
      </c>
      <c r="Q58" s="123">
        <v>4.1540436456996149E-2</v>
      </c>
      <c r="S58" s="100" t="str">
        <f t="shared" si="11"/>
        <v>高石市</v>
      </c>
      <c r="T58" s="114">
        <f t="shared" si="12"/>
        <v>3.5992422647863606E-2</v>
      </c>
      <c r="U58" s="114">
        <f t="shared" si="3"/>
        <v>3.6582718193660442E-2</v>
      </c>
      <c r="V58" s="141">
        <f t="shared" si="4"/>
        <v>-6.0000000000000331E-2</v>
      </c>
      <c r="X58" s="126">
        <f t="shared" si="5"/>
        <v>4.0042494016647084E-2</v>
      </c>
      <c r="Y58" s="126">
        <f t="shared" si="6"/>
        <v>3.9308188903751533E-2</v>
      </c>
      <c r="Z58" s="141">
        <f t="shared" si="7"/>
        <v>6.9999999999999923E-2</v>
      </c>
      <c r="AA58" s="97">
        <v>0</v>
      </c>
    </row>
    <row r="59" spans="2:27" ht="13.5" customHeight="1">
      <c r="B59" s="181">
        <v>55</v>
      </c>
      <c r="C59" s="80" t="s">
        <v>14</v>
      </c>
      <c r="D59" s="193">
        <v>20376</v>
      </c>
      <c r="E59" s="133">
        <v>4184</v>
      </c>
      <c r="F59" s="123">
        <f t="shared" si="9"/>
        <v>0.20533961523360816</v>
      </c>
      <c r="G59" s="133">
        <v>1137</v>
      </c>
      <c r="H59" s="133">
        <v>1477</v>
      </c>
      <c r="I59" s="133">
        <v>1570</v>
      </c>
      <c r="J59" s="133">
        <v>717</v>
      </c>
      <c r="K59" s="133">
        <v>853</v>
      </c>
      <c r="L59" s="123">
        <f t="shared" si="10"/>
        <v>4.1862976050255199E-2</v>
      </c>
      <c r="M59" s="142"/>
      <c r="N59" s="181">
        <v>55</v>
      </c>
      <c r="O59" s="80" t="s">
        <v>14</v>
      </c>
      <c r="P59" s="133">
        <v>850</v>
      </c>
      <c r="Q59" s="123">
        <v>4.2670682730923698E-2</v>
      </c>
      <c r="S59" s="100" t="str">
        <f t="shared" si="11"/>
        <v>大阪市</v>
      </c>
      <c r="T59" s="114">
        <f t="shared" si="12"/>
        <v>3.5523766554314072E-2</v>
      </c>
      <c r="U59" s="114">
        <f t="shared" si="3"/>
        <v>3.5153009996944165E-2</v>
      </c>
      <c r="V59" s="141">
        <f t="shared" si="4"/>
        <v>2.9999999999999472E-2</v>
      </c>
      <c r="X59" s="126">
        <f t="shared" si="5"/>
        <v>4.0042494016647084E-2</v>
      </c>
      <c r="Y59" s="126">
        <f t="shared" si="6"/>
        <v>3.9308188903751533E-2</v>
      </c>
      <c r="Z59" s="141">
        <f t="shared" si="7"/>
        <v>6.9999999999999923E-2</v>
      </c>
      <c r="AA59" s="97">
        <v>0</v>
      </c>
    </row>
    <row r="60" spans="2:27" ht="13.5" customHeight="1">
      <c r="B60" s="181">
        <v>56</v>
      </c>
      <c r="C60" s="80" t="s">
        <v>8</v>
      </c>
      <c r="D60" s="193">
        <v>13472</v>
      </c>
      <c r="E60" s="133">
        <v>2543</v>
      </c>
      <c r="F60" s="123">
        <f t="shared" si="9"/>
        <v>0.18876187648456058</v>
      </c>
      <c r="G60" s="133">
        <v>495</v>
      </c>
      <c r="H60" s="133">
        <v>930</v>
      </c>
      <c r="I60" s="133">
        <v>1118</v>
      </c>
      <c r="J60" s="133">
        <v>494</v>
      </c>
      <c r="K60" s="133">
        <v>624</v>
      </c>
      <c r="L60" s="123">
        <f t="shared" si="10"/>
        <v>4.631828978622328E-2</v>
      </c>
      <c r="M60" s="142"/>
      <c r="N60" s="181">
        <v>56</v>
      </c>
      <c r="O60" s="80" t="s">
        <v>8</v>
      </c>
      <c r="P60" s="133">
        <v>572</v>
      </c>
      <c r="Q60" s="123">
        <v>4.3983083429450211E-2</v>
      </c>
      <c r="S60" s="100" t="str">
        <f t="shared" si="11"/>
        <v>旭区</v>
      </c>
      <c r="T60" s="114">
        <f t="shared" si="12"/>
        <v>3.5453597497393116E-2</v>
      </c>
      <c r="U60" s="114">
        <f t="shared" si="3"/>
        <v>3.4544609048030292E-2</v>
      </c>
      <c r="V60" s="141">
        <f t="shared" si="4"/>
        <v>9.9999999999999395E-2</v>
      </c>
      <c r="X60" s="126">
        <f t="shared" si="5"/>
        <v>4.0042494016647084E-2</v>
      </c>
      <c r="Y60" s="126">
        <f t="shared" si="6"/>
        <v>3.9308188903751533E-2</v>
      </c>
      <c r="Z60" s="141">
        <f t="shared" si="7"/>
        <v>6.9999999999999923E-2</v>
      </c>
      <c r="AA60" s="97">
        <v>0</v>
      </c>
    </row>
    <row r="61" spans="2:27" ht="13.5" customHeight="1">
      <c r="B61" s="181">
        <v>57</v>
      </c>
      <c r="C61" s="80" t="s">
        <v>42</v>
      </c>
      <c r="D61" s="193">
        <v>9502</v>
      </c>
      <c r="E61" s="133">
        <v>1693</v>
      </c>
      <c r="F61" s="123">
        <f t="shared" si="9"/>
        <v>0.17817301620711429</v>
      </c>
      <c r="G61" s="133">
        <v>528</v>
      </c>
      <c r="H61" s="133">
        <v>570</v>
      </c>
      <c r="I61" s="133">
        <v>595</v>
      </c>
      <c r="J61" s="133">
        <v>253</v>
      </c>
      <c r="K61" s="133">
        <v>342</v>
      </c>
      <c r="L61" s="123">
        <f t="shared" si="10"/>
        <v>3.5992422647863606E-2</v>
      </c>
      <c r="M61" s="142"/>
      <c r="N61" s="181">
        <v>57</v>
      </c>
      <c r="O61" s="80" t="s">
        <v>42</v>
      </c>
      <c r="P61" s="133">
        <v>337</v>
      </c>
      <c r="Q61" s="123">
        <v>3.6582718193660442E-2</v>
      </c>
      <c r="S61" s="100" t="str">
        <f t="shared" si="11"/>
        <v>島本町</v>
      </c>
      <c r="T61" s="114">
        <f t="shared" si="12"/>
        <v>3.5449146250927988E-2</v>
      </c>
      <c r="U61" s="114">
        <f t="shared" si="3"/>
        <v>3.505713732326167E-2</v>
      </c>
      <c r="V61" s="141">
        <f t="shared" si="4"/>
        <v>3.0000000000000165E-2</v>
      </c>
      <c r="X61" s="126">
        <f t="shared" si="5"/>
        <v>4.0042494016647084E-2</v>
      </c>
      <c r="Y61" s="126">
        <f t="shared" si="6"/>
        <v>3.9308188903751533E-2</v>
      </c>
      <c r="Z61" s="141">
        <f t="shared" si="7"/>
        <v>6.9999999999999923E-2</v>
      </c>
      <c r="AA61" s="97">
        <v>0</v>
      </c>
    </row>
    <row r="62" spans="2:27" ht="13.5" customHeight="1">
      <c r="B62" s="181">
        <v>58</v>
      </c>
      <c r="C62" s="80" t="s">
        <v>24</v>
      </c>
      <c r="D62" s="193">
        <v>10983</v>
      </c>
      <c r="E62" s="133">
        <v>2224</v>
      </c>
      <c r="F62" s="123">
        <f t="shared" si="9"/>
        <v>0.20249476463625604</v>
      </c>
      <c r="G62" s="133">
        <v>680</v>
      </c>
      <c r="H62" s="133">
        <v>727</v>
      </c>
      <c r="I62" s="133">
        <v>817</v>
      </c>
      <c r="J62" s="133">
        <v>338</v>
      </c>
      <c r="K62" s="133">
        <v>479</v>
      </c>
      <c r="L62" s="123">
        <f t="shared" si="10"/>
        <v>4.3612856232359103E-2</v>
      </c>
      <c r="M62" s="142"/>
      <c r="N62" s="181">
        <v>58</v>
      </c>
      <c r="O62" s="80" t="s">
        <v>24</v>
      </c>
      <c r="P62" s="133">
        <v>483</v>
      </c>
      <c r="Q62" s="123">
        <v>4.5212019095759615E-2</v>
      </c>
      <c r="S62" s="100" t="str">
        <f t="shared" si="11"/>
        <v>西区</v>
      </c>
      <c r="T62" s="114">
        <f t="shared" si="12"/>
        <v>3.5411855273287142E-2</v>
      </c>
      <c r="U62" s="114">
        <f t="shared" si="3"/>
        <v>3.5186894323950162E-2</v>
      </c>
      <c r="V62" s="141">
        <f t="shared" si="4"/>
        <v>1.9999999999999879E-2</v>
      </c>
      <c r="X62" s="126">
        <f t="shared" si="5"/>
        <v>4.0042494016647084E-2</v>
      </c>
      <c r="Y62" s="126">
        <f t="shared" si="6"/>
        <v>3.9308188903751533E-2</v>
      </c>
      <c r="Z62" s="141">
        <f t="shared" si="7"/>
        <v>6.9999999999999923E-2</v>
      </c>
      <c r="AA62" s="97">
        <v>0</v>
      </c>
    </row>
    <row r="63" spans="2:27" ht="13.5" customHeight="1">
      <c r="B63" s="181">
        <v>59</v>
      </c>
      <c r="C63" s="80" t="s">
        <v>19</v>
      </c>
      <c r="D63" s="193">
        <v>79089</v>
      </c>
      <c r="E63" s="133">
        <v>15285</v>
      </c>
      <c r="F63" s="123">
        <f t="shared" si="9"/>
        <v>0.19326328566551607</v>
      </c>
      <c r="G63" s="133">
        <v>4049</v>
      </c>
      <c r="H63" s="133">
        <v>4953</v>
      </c>
      <c r="I63" s="133">
        <v>6283</v>
      </c>
      <c r="J63" s="133">
        <v>2731</v>
      </c>
      <c r="K63" s="133">
        <v>3552</v>
      </c>
      <c r="L63" s="123">
        <f t="shared" si="10"/>
        <v>4.4911428896559573E-2</v>
      </c>
      <c r="M63" s="142"/>
      <c r="N63" s="181">
        <v>59</v>
      </c>
      <c r="O63" s="80" t="s">
        <v>19</v>
      </c>
      <c r="P63" s="133">
        <v>3423</v>
      </c>
      <c r="Q63" s="123">
        <v>4.4331913019828265E-2</v>
      </c>
      <c r="S63" s="100" t="str">
        <f t="shared" si="11"/>
        <v>豊中市</v>
      </c>
      <c r="T63" s="114">
        <f t="shared" si="12"/>
        <v>3.5037224035632163E-2</v>
      </c>
      <c r="U63" s="114">
        <f t="shared" si="3"/>
        <v>3.4692121893921846E-2</v>
      </c>
      <c r="V63" s="141">
        <f t="shared" si="4"/>
        <v>3.0000000000000165E-2</v>
      </c>
      <c r="X63" s="126">
        <f t="shared" si="5"/>
        <v>4.0042494016647084E-2</v>
      </c>
      <c r="Y63" s="126">
        <f t="shared" si="6"/>
        <v>3.9308188903751533E-2</v>
      </c>
      <c r="Z63" s="141">
        <f t="shared" si="7"/>
        <v>6.9999999999999923E-2</v>
      </c>
      <c r="AA63" s="97">
        <v>0</v>
      </c>
    </row>
    <row r="64" spans="2:27" ht="13.5" customHeight="1">
      <c r="B64" s="181">
        <v>60</v>
      </c>
      <c r="C64" s="80" t="s">
        <v>43</v>
      </c>
      <c r="D64" s="193">
        <v>10573</v>
      </c>
      <c r="E64" s="133">
        <v>1925</v>
      </c>
      <c r="F64" s="123">
        <f t="shared" si="9"/>
        <v>0.18206753050222263</v>
      </c>
      <c r="G64" s="133">
        <v>467</v>
      </c>
      <c r="H64" s="133">
        <v>572</v>
      </c>
      <c r="I64" s="133">
        <v>886</v>
      </c>
      <c r="J64" s="133">
        <v>400</v>
      </c>
      <c r="K64" s="133">
        <v>486</v>
      </c>
      <c r="L64" s="123">
        <f t="shared" si="10"/>
        <v>4.5966140168353355E-2</v>
      </c>
      <c r="M64" s="142"/>
      <c r="N64" s="181">
        <v>60</v>
      </c>
      <c r="O64" s="80" t="s">
        <v>43</v>
      </c>
      <c r="P64" s="133">
        <v>477</v>
      </c>
      <c r="Q64" s="123">
        <v>4.6189600077466836E-2</v>
      </c>
      <c r="S64" s="100" t="str">
        <f t="shared" si="11"/>
        <v>西成区</v>
      </c>
      <c r="T64" s="114">
        <f t="shared" si="12"/>
        <v>3.4786312650859012E-2</v>
      </c>
      <c r="U64" s="114">
        <f t="shared" si="3"/>
        <v>3.4534967555875991E-2</v>
      </c>
      <c r="V64" s="141">
        <f t="shared" si="4"/>
        <v>2.9999999999999472E-2</v>
      </c>
      <c r="X64" s="126">
        <f t="shared" si="5"/>
        <v>4.0042494016647084E-2</v>
      </c>
      <c r="Y64" s="126">
        <f t="shared" si="6"/>
        <v>3.9308188903751533E-2</v>
      </c>
      <c r="Z64" s="141">
        <f t="shared" si="7"/>
        <v>6.9999999999999923E-2</v>
      </c>
      <c r="AA64" s="97">
        <v>0</v>
      </c>
    </row>
    <row r="65" spans="2:27" ht="13.5" customHeight="1">
      <c r="B65" s="181">
        <v>61</v>
      </c>
      <c r="C65" s="80" t="s">
        <v>15</v>
      </c>
      <c r="D65" s="193">
        <v>9247</v>
      </c>
      <c r="E65" s="133">
        <v>1552</v>
      </c>
      <c r="F65" s="123">
        <f t="shared" si="9"/>
        <v>0.1678382178003677</v>
      </c>
      <c r="G65" s="133">
        <v>380</v>
      </c>
      <c r="H65" s="133">
        <v>534</v>
      </c>
      <c r="I65" s="133">
        <v>638</v>
      </c>
      <c r="J65" s="133">
        <v>295</v>
      </c>
      <c r="K65" s="133">
        <v>343</v>
      </c>
      <c r="L65" s="123">
        <f t="shared" si="10"/>
        <v>3.7093111279333839E-2</v>
      </c>
      <c r="M65" s="142"/>
      <c r="N65" s="181">
        <v>61</v>
      </c>
      <c r="O65" s="80" t="s">
        <v>15</v>
      </c>
      <c r="P65" s="133">
        <v>332</v>
      </c>
      <c r="Q65" s="123">
        <v>3.7057707333407748E-2</v>
      </c>
      <c r="S65" s="100" t="str">
        <f t="shared" si="11"/>
        <v>都島区</v>
      </c>
      <c r="T65" s="114">
        <f t="shared" si="12"/>
        <v>3.4605020564458945E-2</v>
      </c>
      <c r="U65" s="114">
        <f t="shared" si="3"/>
        <v>3.5582186714010949E-2</v>
      </c>
      <c r="V65" s="141">
        <f t="shared" si="4"/>
        <v>-0.10000000000000009</v>
      </c>
      <c r="X65" s="126">
        <f t="shared" si="5"/>
        <v>4.0042494016647084E-2</v>
      </c>
      <c r="Y65" s="126">
        <f t="shared" si="6"/>
        <v>3.9308188903751533E-2</v>
      </c>
      <c r="Z65" s="141">
        <f t="shared" si="7"/>
        <v>6.9999999999999923E-2</v>
      </c>
      <c r="AA65" s="97">
        <v>0</v>
      </c>
    </row>
    <row r="66" spans="2:27" ht="13.5" customHeight="1">
      <c r="B66" s="181">
        <v>62</v>
      </c>
      <c r="C66" s="80" t="s">
        <v>16</v>
      </c>
      <c r="D66" s="193">
        <v>13860</v>
      </c>
      <c r="E66" s="133">
        <v>2472</v>
      </c>
      <c r="F66" s="123">
        <f t="shared" si="9"/>
        <v>0.17835497835497835</v>
      </c>
      <c r="G66" s="133">
        <v>620</v>
      </c>
      <c r="H66" s="133">
        <v>818</v>
      </c>
      <c r="I66" s="133">
        <v>1034</v>
      </c>
      <c r="J66" s="133">
        <v>519</v>
      </c>
      <c r="K66" s="133">
        <v>515</v>
      </c>
      <c r="L66" s="123">
        <f t="shared" si="10"/>
        <v>3.715728715728716E-2</v>
      </c>
      <c r="M66" s="142"/>
      <c r="N66" s="181">
        <v>62</v>
      </c>
      <c r="O66" s="80" t="s">
        <v>16</v>
      </c>
      <c r="P66" s="133">
        <v>453</v>
      </c>
      <c r="Q66" s="123">
        <v>3.3730454206999258E-2</v>
      </c>
      <c r="S66" s="100" t="str">
        <f t="shared" si="11"/>
        <v>福島区</v>
      </c>
      <c r="T66" s="114">
        <f t="shared" si="12"/>
        <v>3.438169315747943E-2</v>
      </c>
      <c r="U66" s="114">
        <f t="shared" si="3"/>
        <v>3.2032615026208501E-2</v>
      </c>
      <c r="V66" s="141">
        <f t="shared" si="4"/>
        <v>0.23999999999999994</v>
      </c>
      <c r="X66" s="126">
        <f t="shared" si="5"/>
        <v>4.0042494016647084E-2</v>
      </c>
      <c r="Y66" s="126">
        <f t="shared" si="6"/>
        <v>3.9308188903751533E-2</v>
      </c>
      <c r="Z66" s="141">
        <f t="shared" si="7"/>
        <v>6.9999999999999923E-2</v>
      </c>
      <c r="AA66" s="97">
        <v>0</v>
      </c>
    </row>
    <row r="67" spans="2:27" ht="13.5" customHeight="1">
      <c r="B67" s="181">
        <v>63</v>
      </c>
      <c r="C67" s="80" t="s">
        <v>25</v>
      </c>
      <c r="D67" s="193">
        <v>10126</v>
      </c>
      <c r="E67" s="133">
        <v>1898</v>
      </c>
      <c r="F67" s="123">
        <f t="shared" si="9"/>
        <v>0.1874382777009678</v>
      </c>
      <c r="G67" s="133">
        <v>475</v>
      </c>
      <c r="H67" s="133">
        <v>592</v>
      </c>
      <c r="I67" s="133">
        <v>831</v>
      </c>
      <c r="J67" s="133">
        <v>377</v>
      </c>
      <c r="K67" s="133">
        <v>454</v>
      </c>
      <c r="L67" s="123">
        <f t="shared" si="10"/>
        <v>4.4835078016985976E-2</v>
      </c>
      <c r="M67" s="142"/>
      <c r="N67" s="181">
        <v>63</v>
      </c>
      <c r="O67" s="80" t="s">
        <v>25</v>
      </c>
      <c r="P67" s="133">
        <v>440</v>
      </c>
      <c r="Q67" s="123">
        <v>4.5081967213114756E-2</v>
      </c>
      <c r="S67" s="100" t="str">
        <f t="shared" si="11"/>
        <v>東住吉区</v>
      </c>
      <c r="T67" s="114">
        <f t="shared" si="12"/>
        <v>3.3972000573367099E-2</v>
      </c>
      <c r="U67" s="114">
        <f t="shared" si="3"/>
        <v>3.4985138624957363E-2</v>
      </c>
      <c r="V67" s="141">
        <f t="shared" si="4"/>
        <v>-0.10000000000000009</v>
      </c>
      <c r="X67" s="126">
        <f t="shared" si="5"/>
        <v>4.0042494016647084E-2</v>
      </c>
      <c r="Y67" s="126">
        <f t="shared" si="6"/>
        <v>3.9308188903751533E-2</v>
      </c>
      <c r="Z67" s="141">
        <f t="shared" si="7"/>
        <v>6.9999999999999923E-2</v>
      </c>
      <c r="AA67" s="97">
        <v>0</v>
      </c>
    </row>
    <row r="68" spans="2:27" ht="13.5" customHeight="1">
      <c r="B68" s="181">
        <v>64</v>
      </c>
      <c r="C68" s="80" t="s">
        <v>44</v>
      </c>
      <c r="D68" s="193">
        <v>10537</v>
      </c>
      <c r="E68" s="133">
        <v>1951</v>
      </c>
      <c r="F68" s="123">
        <f t="shared" si="9"/>
        <v>0.18515706557843789</v>
      </c>
      <c r="G68" s="133">
        <v>573</v>
      </c>
      <c r="H68" s="133">
        <v>569</v>
      </c>
      <c r="I68" s="133">
        <v>809</v>
      </c>
      <c r="J68" s="133">
        <v>335</v>
      </c>
      <c r="K68" s="133">
        <v>474</v>
      </c>
      <c r="L68" s="123">
        <f t="shared" si="10"/>
        <v>4.49843408939926E-2</v>
      </c>
      <c r="M68" s="142"/>
      <c r="N68" s="181">
        <v>64</v>
      </c>
      <c r="O68" s="80" t="s">
        <v>44</v>
      </c>
      <c r="P68" s="133">
        <v>398</v>
      </c>
      <c r="Q68" s="123">
        <v>3.9347503707365297E-2</v>
      </c>
      <c r="S68" s="100" t="str">
        <f t="shared" si="11"/>
        <v>港区</v>
      </c>
      <c r="T68" s="114">
        <f t="shared" si="12"/>
        <v>3.3949856144677354E-2</v>
      </c>
      <c r="U68" s="114">
        <f t="shared" si="3"/>
        <v>3.4581646423751687E-2</v>
      </c>
      <c r="V68" s="141">
        <f t="shared" si="4"/>
        <v>-6.9999999999999923E-2</v>
      </c>
      <c r="X68" s="126">
        <f t="shared" si="5"/>
        <v>4.0042494016647084E-2</v>
      </c>
      <c r="Y68" s="126">
        <f t="shared" si="6"/>
        <v>3.9308188903751533E-2</v>
      </c>
      <c r="Z68" s="141">
        <f t="shared" si="7"/>
        <v>6.9999999999999923E-2</v>
      </c>
      <c r="AA68" s="97">
        <v>0</v>
      </c>
    </row>
    <row r="69" spans="2:27" ht="13.5" customHeight="1">
      <c r="B69" s="181">
        <v>65</v>
      </c>
      <c r="C69" s="80" t="s">
        <v>9</v>
      </c>
      <c r="D69" s="193">
        <v>5388</v>
      </c>
      <c r="E69" s="133">
        <v>880</v>
      </c>
      <c r="F69" s="123">
        <f t="shared" ref="F69:F78" si="13">IFERROR(E69/D69,"-")</f>
        <v>0.16332590942835931</v>
      </c>
      <c r="G69" s="133">
        <v>234</v>
      </c>
      <c r="H69" s="133">
        <v>270</v>
      </c>
      <c r="I69" s="133">
        <v>376</v>
      </c>
      <c r="J69" s="133">
        <v>185</v>
      </c>
      <c r="K69" s="133">
        <v>191</v>
      </c>
      <c r="L69" s="123">
        <f t="shared" ref="L69:L78" si="14">IFERROR(K69/D69,"-")</f>
        <v>3.5449146250927988E-2</v>
      </c>
      <c r="M69" s="142"/>
      <c r="N69" s="181">
        <v>65</v>
      </c>
      <c r="O69" s="80" t="s">
        <v>9</v>
      </c>
      <c r="P69" s="133">
        <v>181</v>
      </c>
      <c r="Q69" s="123">
        <v>3.505713732326167E-2</v>
      </c>
      <c r="S69" s="100" t="str">
        <f t="shared" ref="S69:S78" si="15">INDEX($C$5:$C$78,MATCH(T69,L$5:L$78,0))</f>
        <v>東成区</v>
      </c>
      <c r="T69" s="114">
        <f t="shared" ref="T69:T78" si="16">LARGE(L$5:L$78,ROW(A65))</f>
        <v>3.3433605500644607E-2</v>
      </c>
      <c r="U69" s="114">
        <f t="shared" si="3"/>
        <v>3.2917440934430581E-2</v>
      </c>
      <c r="V69" s="141">
        <f t="shared" si="4"/>
        <v>5.0000000000000044E-2</v>
      </c>
      <c r="X69" s="126">
        <f t="shared" si="5"/>
        <v>4.0042494016647084E-2</v>
      </c>
      <c r="Y69" s="126">
        <f t="shared" si="6"/>
        <v>3.9308188903751533E-2</v>
      </c>
      <c r="Z69" s="141">
        <f t="shared" si="7"/>
        <v>6.9999999999999923E-2</v>
      </c>
      <c r="AA69" s="97">
        <v>0</v>
      </c>
    </row>
    <row r="70" spans="2:27" ht="13.5" customHeight="1">
      <c r="B70" s="181">
        <v>66</v>
      </c>
      <c r="C70" s="80" t="s">
        <v>4</v>
      </c>
      <c r="D70" s="193">
        <v>5575</v>
      </c>
      <c r="E70" s="133">
        <v>971</v>
      </c>
      <c r="F70" s="123">
        <f t="shared" si="13"/>
        <v>0.17417040358744396</v>
      </c>
      <c r="G70" s="133">
        <v>166</v>
      </c>
      <c r="H70" s="133">
        <v>325</v>
      </c>
      <c r="I70" s="133">
        <v>480</v>
      </c>
      <c r="J70" s="133">
        <v>190</v>
      </c>
      <c r="K70" s="133">
        <v>290</v>
      </c>
      <c r="L70" s="123">
        <f t="shared" si="14"/>
        <v>5.2017937219730942E-2</v>
      </c>
      <c r="M70" s="142"/>
      <c r="N70" s="181">
        <v>66</v>
      </c>
      <c r="O70" s="80" t="s">
        <v>4</v>
      </c>
      <c r="P70" s="133">
        <v>275</v>
      </c>
      <c r="Q70" s="123">
        <v>5.1682014658898705E-2</v>
      </c>
      <c r="S70" s="100" t="str">
        <f t="shared" si="15"/>
        <v>阿倍野区</v>
      </c>
      <c r="T70" s="114">
        <f t="shared" si="16"/>
        <v>3.3405954974582423E-2</v>
      </c>
      <c r="U70" s="114">
        <f t="shared" ref="U70:U78" si="17">VLOOKUP(S70,$O$5:$Q$78,3,FALSE)</f>
        <v>3.285945878538471E-2</v>
      </c>
      <c r="V70" s="141">
        <f t="shared" ref="V70:V78" si="18">(ROUND(T70,4)-ROUND(U70,4))*100</f>
        <v>5.0000000000000044E-2</v>
      </c>
      <c r="X70" s="126">
        <f t="shared" ref="X70:X78" si="19">$L$79</f>
        <v>4.0042494016647084E-2</v>
      </c>
      <c r="Y70" s="126">
        <f t="shared" ref="Y70:Y78" si="20">$Q$79</f>
        <v>3.9308188903751533E-2</v>
      </c>
      <c r="Z70" s="141">
        <f t="shared" ref="Z70:Z78" si="21">(ROUND(X70,4)-ROUND(Y70,4))*100</f>
        <v>6.9999999999999923E-2</v>
      </c>
      <c r="AA70" s="97">
        <v>0</v>
      </c>
    </row>
    <row r="71" spans="2:27" ht="13.5" customHeight="1">
      <c r="B71" s="181">
        <v>67</v>
      </c>
      <c r="C71" s="80" t="s">
        <v>5</v>
      </c>
      <c r="D71" s="193">
        <v>2340</v>
      </c>
      <c r="E71" s="133">
        <v>418</v>
      </c>
      <c r="F71" s="123">
        <f t="shared" si="13"/>
        <v>0.17863247863247864</v>
      </c>
      <c r="G71" s="133">
        <v>86</v>
      </c>
      <c r="H71" s="133">
        <v>137</v>
      </c>
      <c r="I71" s="133">
        <v>195</v>
      </c>
      <c r="J71" s="133">
        <v>104</v>
      </c>
      <c r="K71" s="133">
        <v>91</v>
      </c>
      <c r="L71" s="123">
        <f t="shared" si="14"/>
        <v>3.888888888888889E-2</v>
      </c>
      <c r="M71" s="142"/>
      <c r="N71" s="181">
        <v>67</v>
      </c>
      <c r="O71" s="80" t="s">
        <v>5</v>
      </c>
      <c r="P71" s="133">
        <v>94</v>
      </c>
      <c r="Q71" s="123">
        <v>4.1833555852247441E-2</v>
      </c>
      <c r="S71" s="100" t="str">
        <f t="shared" si="15"/>
        <v>城東区</v>
      </c>
      <c r="T71" s="114">
        <f t="shared" si="16"/>
        <v>3.3108667376138108E-2</v>
      </c>
      <c r="U71" s="114">
        <f t="shared" si="17"/>
        <v>3.1715131605629235E-2</v>
      </c>
      <c r="V71" s="141">
        <f t="shared" si="18"/>
        <v>0.13999999999999985</v>
      </c>
      <c r="X71" s="126">
        <f t="shared" si="19"/>
        <v>4.0042494016647084E-2</v>
      </c>
      <c r="Y71" s="126">
        <f t="shared" si="20"/>
        <v>3.9308188903751533E-2</v>
      </c>
      <c r="Z71" s="141">
        <f t="shared" si="21"/>
        <v>6.9999999999999923E-2</v>
      </c>
      <c r="AA71" s="97">
        <v>0</v>
      </c>
    </row>
    <row r="72" spans="2:27" ht="13.5" customHeight="1">
      <c r="B72" s="181">
        <v>68</v>
      </c>
      <c r="C72" s="80" t="s">
        <v>45</v>
      </c>
      <c r="D72" s="193">
        <v>2982</v>
      </c>
      <c r="E72" s="133">
        <v>548</v>
      </c>
      <c r="F72" s="123">
        <f t="shared" si="13"/>
        <v>0.18376928236083165</v>
      </c>
      <c r="G72" s="133">
        <v>154</v>
      </c>
      <c r="H72" s="133">
        <v>179</v>
      </c>
      <c r="I72" s="133">
        <v>215</v>
      </c>
      <c r="J72" s="133">
        <v>91</v>
      </c>
      <c r="K72" s="133">
        <v>124</v>
      </c>
      <c r="L72" s="123">
        <f t="shared" si="14"/>
        <v>4.1582830315224681E-2</v>
      </c>
      <c r="M72" s="142"/>
      <c r="N72" s="181">
        <v>68</v>
      </c>
      <c r="O72" s="80" t="s">
        <v>45</v>
      </c>
      <c r="P72" s="133">
        <v>113</v>
      </c>
      <c r="Q72" s="123">
        <v>3.9073305670816044E-2</v>
      </c>
      <c r="S72" s="100" t="str">
        <f t="shared" si="15"/>
        <v>北区</v>
      </c>
      <c r="T72" s="114">
        <f t="shared" si="16"/>
        <v>3.2493508316373078E-2</v>
      </c>
      <c r="U72" s="114">
        <f t="shared" si="17"/>
        <v>3.098220171390903E-2</v>
      </c>
      <c r="V72" s="141">
        <f t="shared" si="18"/>
        <v>0.15000000000000013</v>
      </c>
      <c r="X72" s="126">
        <f t="shared" si="19"/>
        <v>4.0042494016647084E-2</v>
      </c>
      <c r="Y72" s="126">
        <f t="shared" si="20"/>
        <v>3.9308188903751533E-2</v>
      </c>
      <c r="Z72" s="141">
        <f t="shared" si="21"/>
        <v>6.9999999999999923E-2</v>
      </c>
      <c r="AA72" s="97">
        <v>0</v>
      </c>
    </row>
    <row r="73" spans="2:27" ht="13.5" customHeight="1">
      <c r="B73" s="181">
        <v>69</v>
      </c>
      <c r="C73" s="80" t="s">
        <v>46</v>
      </c>
      <c r="D73" s="193">
        <v>7668</v>
      </c>
      <c r="E73" s="133">
        <v>1413</v>
      </c>
      <c r="F73" s="123">
        <f t="shared" si="13"/>
        <v>0.18427230046948356</v>
      </c>
      <c r="G73" s="133">
        <v>300</v>
      </c>
      <c r="H73" s="133">
        <v>457</v>
      </c>
      <c r="I73" s="133">
        <v>656</v>
      </c>
      <c r="J73" s="133">
        <v>275</v>
      </c>
      <c r="K73" s="133">
        <v>381</v>
      </c>
      <c r="L73" s="123">
        <f t="shared" si="14"/>
        <v>4.9687010954616591E-2</v>
      </c>
      <c r="M73" s="142"/>
      <c r="N73" s="181">
        <v>69</v>
      </c>
      <c r="O73" s="80" t="s">
        <v>46</v>
      </c>
      <c r="P73" s="133">
        <v>354</v>
      </c>
      <c r="Q73" s="123">
        <v>4.8268339241887101E-2</v>
      </c>
      <c r="S73" s="100" t="str">
        <f t="shared" si="15"/>
        <v>岬町</v>
      </c>
      <c r="T73" s="114">
        <f t="shared" si="16"/>
        <v>3.2311062431544357E-2</v>
      </c>
      <c r="U73" s="114">
        <f t="shared" si="17"/>
        <v>2.9519257801518133E-2</v>
      </c>
      <c r="V73" s="141">
        <f t="shared" si="18"/>
        <v>0.28000000000000036</v>
      </c>
      <c r="X73" s="126">
        <f t="shared" si="19"/>
        <v>4.0042494016647084E-2</v>
      </c>
      <c r="Y73" s="126">
        <f t="shared" si="20"/>
        <v>3.9308188903751533E-2</v>
      </c>
      <c r="Z73" s="141">
        <f t="shared" si="21"/>
        <v>6.9999999999999923E-2</v>
      </c>
      <c r="AA73" s="97">
        <v>0</v>
      </c>
    </row>
    <row r="74" spans="2:27" ht="13.5" customHeight="1">
      <c r="B74" s="181">
        <v>70</v>
      </c>
      <c r="C74" s="80" t="s">
        <v>47</v>
      </c>
      <c r="D74" s="193">
        <v>1232</v>
      </c>
      <c r="E74" s="133">
        <v>243</v>
      </c>
      <c r="F74" s="123">
        <f t="shared" si="13"/>
        <v>0.19724025974025974</v>
      </c>
      <c r="G74" s="133">
        <v>58</v>
      </c>
      <c r="H74" s="133">
        <v>70</v>
      </c>
      <c r="I74" s="133">
        <v>115</v>
      </c>
      <c r="J74" s="133">
        <v>56</v>
      </c>
      <c r="K74" s="133">
        <v>59</v>
      </c>
      <c r="L74" s="123">
        <f t="shared" si="14"/>
        <v>4.7889610389610392E-2</v>
      </c>
      <c r="M74" s="142"/>
      <c r="N74" s="181">
        <v>70</v>
      </c>
      <c r="O74" s="80" t="s">
        <v>47</v>
      </c>
      <c r="P74" s="133">
        <v>51</v>
      </c>
      <c r="Q74" s="123">
        <v>4.3404255319148939E-2</v>
      </c>
      <c r="S74" s="100" t="str">
        <f t="shared" si="15"/>
        <v>住吉区</v>
      </c>
      <c r="T74" s="114">
        <f t="shared" si="16"/>
        <v>3.2147888827221111E-2</v>
      </c>
      <c r="U74" s="114">
        <f t="shared" si="17"/>
        <v>3.2948280388553429E-2</v>
      </c>
      <c r="V74" s="141">
        <f t="shared" si="18"/>
        <v>-8.000000000000021E-2</v>
      </c>
      <c r="X74" s="126">
        <f t="shared" si="19"/>
        <v>4.0042494016647084E-2</v>
      </c>
      <c r="Y74" s="126">
        <f t="shared" si="20"/>
        <v>3.9308188903751533E-2</v>
      </c>
      <c r="Z74" s="141">
        <f t="shared" si="21"/>
        <v>6.9999999999999923E-2</v>
      </c>
      <c r="AA74" s="97">
        <v>0</v>
      </c>
    </row>
    <row r="75" spans="2:27" ht="13.5" customHeight="1">
      <c r="B75" s="181">
        <v>71</v>
      </c>
      <c r="C75" s="80" t="s">
        <v>48</v>
      </c>
      <c r="D75" s="193">
        <v>3652</v>
      </c>
      <c r="E75" s="133">
        <v>693</v>
      </c>
      <c r="F75" s="123">
        <f t="shared" si="13"/>
        <v>0.18975903614457831</v>
      </c>
      <c r="G75" s="133">
        <v>226</v>
      </c>
      <c r="H75" s="133">
        <v>203</v>
      </c>
      <c r="I75" s="133">
        <v>264</v>
      </c>
      <c r="J75" s="133">
        <v>146</v>
      </c>
      <c r="K75" s="133">
        <v>118</v>
      </c>
      <c r="L75" s="123">
        <f t="shared" si="14"/>
        <v>3.2311062431544357E-2</v>
      </c>
      <c r="M75" s="142"/>
      <c r="N75" s="181">
        <v>71</v>
      </c>
      <c r="O75" s="80" t="s">
        <v>48</v>
      </c>
      <c r="P75" s="133">
        <v>105</v>
      </c>
      <c r="Q75" s="123">
        <v>2.9519257801518133E-2</v>
      </c>
      <c r="S75" s="100" t="str">
        <f t="shared" si="15"/>
        <v>生野区</v>
      </c>
      <c r="T75" s="114">
        <f t="shared" si="16"/>
        <v>3.1914353848495614E-2</v>
      </c>
      <c r="U75" s="114">
        <f t="shared" si="17"/>
        <v>3.1754240794373188E-2</v>
      </c>
      <c r="V75" s="141">
        <f t="shared" si="18"/>
        <v>9.9999999999995925E-3</v>
      </c>
      <c r="X75" s="126">
        <f t="shared" si="19"/>
        <v>4.0042494016647084E-2</v>
      </c>
      <c r="Y75" s="126">
        <f t="shared" si="20"/>
        <v>3.9308188903751533E-2</v>
      </c>
      <c r="Z75" s="141">
        <f t="shared" si="21"/>
        <v>6.9999999999999923E-2</v>
      </c>
      <c r="AA75" s="97">
        <v>0</v>
      </c>
    </row>
    <row r="76" spans="2:27" ht="13.5" customHeight="1">
      <c r="B76" s="181">
        <v>72</v>
      </c>
      <c r="C76" s="80" t="s">
        <v>26</v>
      </c>
      <c r="D76" s="193">
        <v>2370</v>
      </c>
      <c r="E76" s="133">
        <v>441</v>
      </c>
      <c r="F76" s="123">
        <f t="shared" si="13"/>
        <v>0.1860759493670886</v>
      </c>
      <c r="G76" s="133">
        <v>101</v>
      </c>
      <c r="H76" s="133">
        <v>131</v>
      </c>
      <c r="I76" s="133">
        <v>209</v>
      </c>
      <c r="J76" s="133">
        <v>92</v>
      </c>
      <c r="K76" s="133">
        <v>117</v>
      </c>
      <c r="L76" s="123">
        <f t="shared" si="14"/>
        <v>4.9367088607594936E-2</v>
      </c>
      <c r="M76" s="142"/>
      <c r="N76" s="181">
        <v>72</v>
      </c>
      <c r="O76" s="80" t="s">
        <v>26</v>
      </c>
      <c r="P76" s="133">
        <v>115</v>
      </c>
      <c r="Q76" s="123">
        <v>4.9740484429065743E-2</v>
      </c>
      <c r="S76" s="100" t="str">
        <f t="shared" si="15"/>
        <v>浪速区</v>
      </c>
      <c r="T76" s="114">
        <f t="shared" si="16"/>
        <v>3.0104480255002657E-2</v>
      </c>
      <c r="U76" s="114">
        <f t="shared" si="17"/>
        <v>2.8001464128843339E-2</v>
      </c>
      <c r="V76" s="141">
        <f t="shared" si="18"/>
        <v>0.20999999999999977</v>
      </c>
      <c r="X76" s="126">
        <f t="shared" si="19"/>
        <v>4.0042494016647084E-2</v>
      </c>
      <c r="Y76" s="126">
        <f t="shared" si="20"/>
        <v>3.9308188903751533E-2</v>
      </c>
      <c r="Z76" s="141">
        <f t="shared" si="21"/>
        <v>6.9999999999999923E-2</v>
      </c>
      <c r="AA76" s="97">
        <v>0</v>
      </c>
    </row>
    <row r="77" spans="2:27" ht="13.5" customHeight="1">
      <c r="B77" s="181">
        <v>73</v>
      </c>
      <c r="C77" s="80" t="s">
        <v>27</v>
      </c>
      <c r="D77" s="193">
        <v>3130</v>
      </c>
      <c r="E77" s="133">
        <v>599</v>
      </c>
      <c r="F77" s="123">
        <f t="shared" si="13"/>
        <v>0.1913738019169329</v>
      </c>
      <c r="G77" s="133">
        <v>129</v>
      </c>
      <c r="H77" s="133">
        <v>202</v>
      </c>
      <c r="I77" s="133">
        <v>268</v>
      </c>
      <c r="J77" s="133">
        <v>125</v>
      </c>
      <c r="K77" s="133">
        <v>143</v>
      </c>
      <c r="L77" s="123">
        <f t="shared" si="14"/>
        <v>4.5686900958466455E-2</v>
      </c>
      <c r="M77" s="142"/>
      <c r="N77" s="181">
        <v>73</v>
      </c>
      <c r="O77" s="80" t="s">
        <v>27</v>
      </c>
      <c r="P77" s="133">
        <v>136</v>
      </c>
      <c r="Q77" s="123">
        <v>4.4766293614219882E-2</v>
      </c>
      <c r="S77" s="100" t="str">
        <f t="shared" si="15"/>
        <v>中央区</v>
      </c>
      <c r="T77" s="114">
        <f t="shared" si="16"/>
        <v>2.996566434294038E-2</v>
      </c>
      <c r="U77" s="114">
        <f t="shared" si="17"/>
        <v>3.0749381786904634E-2</v>
      </c>
      <c r="V77" s="141">
        <f t="shared" si="18"/>
        <v>-7.000000000000027E-2</v>
      </c>
      <c r="X77" s="126">
        <f t="shared" si="19"/>
        <v>4.0042494016647084E-2</v>
      </c>
      <c r="Y77" s="126">
        <f t="shared" si="20"/>
        <v>3.9308188903751533E-2</v>
      </c>
      <c r="Z77" s="141">
        <f t="shared" si="21"/>
        <v>6.9999999999999923E-2</v>
      </c>
      <c r="AA77" s="97">
        <v>0</v>
      </c>
    </row>
    <row r="78" spans="2:27" ht="13.5" customHeight="1" thickBot="1">
      <c r="B78" s="192">
        <v>74</v>
      </c>
      <c r="C78" s="90" t="s">
        <v>28</v>
      </c>
      <c r="D78" s="195">
        <v>1485</v>
      </c>
      <c r="E78" s="196">
        <v>252</v>
      </c>
      <c r="F78" s="125">
        <f t="shared" si="13"/>
        <v>0.16969696969696971</v>
      </c>
      <c r="G78" s="196">
        <v>70</v>
      </c>
      <c r="H78" s="196">
        <v>71</v>
      </c>
      <c r="I78" s="196">
        <v>111</v>
      </c>
      <c r="J78" s="196">
        <v>56</v>
      </c>
      <c r="K78" s="196">
        <v>55</v>
      </c>
      <c r="L78" s="123">
        <f t="shared" si="14"/>
        <v>3.7037037037037035E-2</v>
      </c>
      <c r="M78" s="142"/>
      <c r="N78" s="181">
        <v>74</v>
      </c>
      <c r="O78" s="80" t="s">
        <v>28</v>
      </c>
      <c r="P78" s="133">
        <v>59</v>
      </c>
      <c r="Q78" s="123">
        <v>4.0943789035392086E-2</v>
      </c>
      <c r="S78" s="100" t="str">
        <f t="shared" si="15"/>
        <v>天王寺区</v>
      </c>
      <c r="T78" s="114">
        <f t="shared" si="16"/>
        <v>2.5629546726357023E-2</v>
      </c>
      <c r="U78" s="114">
        <f t="shared" si="17"/>
        <v>2.8150916948954562E-2</v>
      </c>
      <c r="V78" s="141">
        <f t="shared" si="18"/>
        <v>-0.25999999999999979</v>
      </c>
      <c r="X78" s="126">
        <f t="shared" si="19"/>
        <v>4.0042494016647084E-2</v>
      </c>
      <c r="Y78" s="126">
        <f t="shared" si="20"/>
        <v>3.9308188903751533E-2</v>
      </c>
      <c r="Z78" s="141">
        <f t="shared" si="21"/>
        <v>6.9999999999999923E-2</v>
      </c>
      <c r="AA78" s="97">
        <v>999</v>
      </c>
    </row>
    <row r="79" spans="2:27" ht="13.5" customHeight="1" thickTop="1">
      <c r="B79" s="332" t="s">
        <v>136</v>
      </c>
      <c r="C79" s="333"/>
      <c r="D79" s="91">
        <v>1392196</v>
      </c>
      <c r="E79" s="96">
        <f>SUM(E5,E30,E38:E78)</f>
        <v>256346</v>
      </c>
      <c r="F79" s="124">
        <f>IFERROR(E79/D79,"-")</f>
        <v>0.18413068274869343</v>
      </c>
      <c r="G79" s="91">
        <f>SUM(G5,G30,G38:G78)</f>
        <v>67059</v>
      </c>
      <c r="H79" s="96">
        <f t="shared" ref="H79:K79" si="22">SUM(H5,H30,H38:H78)</f>
        <v>85760</v>
      </c>
      <c r="I79" s="96">
        <f t="shared" si="22"/>
        <v>103527</v>
      </c>
      <c r="J79" s="96">
        <f t="shared" si="22"/>
        <v>47780</v>
      </c>
      <c r="K79" s="96">
        <f t="shared" si="22"/>
        <v>55747</v>
      </c>
      <c r="L79" s="124">
        <f>IFERROR(K79/D79,"-")</f>
        <v>4.0042494016647084E-2</v>
      </c>
      <c r="M79" s="143"/>
      <c r="N79" s="345" t="s">
        <v>136</v>
      </c>
      <c r="O79" s="346"/>
      <c r="P79" s="188">
        <v>53101</v>
      </c>
      <c r="Q79" s="189">
        <v>3.9308188903751533E-2</v>
      </c>
    </row>
  </sheetData>
  <mergeCells count="15">
    <mergeCell ref="AA3:AA4"/>
    <mergeCell ref="X3:Z3"/>
    <mergeCell ref="N3:N4"/>
    <mergeCell ref="O3:O4"/>
    <mergeCell ref="N79:O79"/>
    <mergeCell ref="P3:Q3"/>
    <mergeCell ref="S3:V3"/>
    <mergeCell ref="B79:C79"/>
    <mergeCell ref="B3:B4"/>
    <mergeCell ref="K3:L3"/>
    <mergeCell ref="C3:C4"/>
    <mergeCell ref="E3:E4"/>
    <mergeCell ref="I3:J3"/>
    <mergeCell ref="D3:D4"/>
    <mergeCell ref="F3:F4"/>
  </mergeCells>
  <phoneticPr fontId="3"/>
  <pageMargins left="0.70866141732283472" right="0.19685039370078741" top="0.59055118110236227" bottom="0.59055118110236227" header="0.31496062992125984" footer="0.31496062992125984"/>
  <pageSetup paperSize="8" scale="74" orientation="landscape" r:id="rId1"/>
  <headerFooter>
    <oddHeader>&amp;R&amp;"ＭＳ 明朝,標準"&amp;12糖尿病性腎症重症化予防に係る分析</oddHeader>
  </headerFooter>
  <ignoredErrors>
    <ignoredError sqref="F5:F78 L5:L78" emptyCellReference="1"/>
    <ignoredError sqref="S5:S78 U5 U6:U78" evalError="1"/>
    <ignoredError sqref="T5:T78" evalError="1" emptyCellReference="1"/>
    <ignoredError sqref="F79"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B1:J80"/>
  <sheetViews>
    <sheetView showGridLines="0" zoomScaleNormal="100" zoomScaleSheetLayoutView="100" workbookViewId="0"/>
  </sheetViews>
  <sheetFormatPr defaultColWidth="9" defaultRowHeight="13.5"/>
  <cols>
    <col min="1" max="1" width="4.625" style="2" customWidth="1"/>
    <col min="2" max="9" width="15.375" style="2" customWidth="1"/>
    <col min="10" max="12" width="20.625" style="2" customWidth="1"/>
    <col min="13" max="13" width="6.625" style="2" customWidth="1"/>
    <col min="14" max="16384" width="9" style="2"/>
  </cols>
  <sheetData>
    <row r="1" spans="2:10" ht="16.5" customHeight="1">
      <c r="B1" s="2" t="s">
        <v>165</v>
      </c>
      <c r="J1" s="2" t="s">
        <v>289</v>
      </c>
    </row>
    <row r="2" spans="2:10" ht="16.5" customHeight="1">
      <c r="B2" s="2" t="s">
        <v>281</v>
      </c>
      <c r="J2" s="2" t="s">
        <v>290</v>
      </c>
    </row>
    <row r="79" ht="16.5" customHeight="1"/>
    <row r="80" ht="16.5" customHeight="1"/>
  </sheetData>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rowBreaks count="1" manualBreakCount="1">
    <brk id="78"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F45"/>
  <sheetViews>
    <sheetView showGridLines="0" zoomScaleNormal="100" zoomScaleSheetLayoutView="100" workbookViewId="0"/>
  </sheetViews>
  <sheetFormatPr defaultColWidth="9" defaultRowHeight="13.5"/>
  <cols>
    <col min="1" max="1" width="4.625" style="2" customWidth="1"/>
    <col min="2" max="5" width="14.875" style="2" customWidth="1"/>
    <col min="6" max="6" width="14.75" style="2" customWidth="1"/>
    <col min="7" max="8" width="9" style="2"/>
    <col min="9" max="11" width="14.875" style="2" customWidth="1"/>
    <col min="12" max="16384" width="9" style="2"/>
  </cols>
  <sheetData>
    <row r="1" spans="2:6" ht="16.5" customHeight="1">
      <c r="B1" s="2" t="s">
        <v>275</v>
      </c>
    </row>
    <row r="2" spans="2:6" ht="16.5" customHeight="1">
      <c r="B2" s="2" t="s">
        <v>276</v>
      </c>
    </row>
    <row r="3" spans="2:6" ht="35.1" customHeight="1">
      <c r="B3" s="4" t="s">
        <v>162</v>
      </c>
      <c r="C3" s="112" t="s">
        <v>190</v>
      </c>
      <c r="D3" s="121" t="s">
        <v>232</v>
      </c>
      <c r="E3" s="51" t="s">
        <v>294</v>
      </c>
      <c r="F3" s="53" t="s">
        <v>187</v>
      </c>
    </row>
    <row r="4" spans="2:6">
      <c r="B4" s="47" t="s">
        <v>83</v>
      </c>
      <c r="C4" s="219">
        <v>1780</v>
      </c>
      <c r="D4" s="220">
        <v>140</v>
      </c>
      <c r="E4" s="69">
        <f>IFERROR(D4/$D$11,0)</f>
        <v>1.1531175356230952E-2</v>
      </c>
      <c r="F4" s="224">
        <v>7.8651685393258425E-2</v>
      </c>
    </row>
    <row r="5" spans="2:6">
      <c r="B5" s="47" t="s">
        <v>84</v>
      </c>
      <c r="C5" s="219">
        <v>4899</v>
      </c>
      <c r="D5" s="221">
        <v>512</v>
      </c>
      <c r="E5" s="69">
        <f t="shared" ref="E5:E10" si="0">IFERROR(D5/$D$11,0)</f>
        <v>4.217115558850177E-2</v>
      </c>
      <c r="F5" s="224">
        <v>0.10451112471933048</v>
      </c>
    </row>
    <row r="6" spans="2:6">
      <c r="B6" s="47" t="s">
        <v>96</v>
      </c>
      <c r="C6" s="219">
        <v>537035</v>
      </c>
      <c r="D6" s="221">
        <v>4231</v>
      </c>
      <c r="E6" s="69">
        <f t="shared" si="0"/>
        <v>0.34848859237295116</v>
      </c>
      <c r="F6" s="224">
        <v>7.8784436768553259E-3</v>
      </c>
    </row>
    <row r="7" spans="2:6">
      <c r="B7" s="47" t="s">
        <v>97</v>
      </c>
      <c r="C7" s="219">
        <v>435003</v>
      </c>
      <c r="D7" s="221">
        <v>3750</v>
      </c>
      <c r="E7" s="69">
        <f t="shared" si="0"/>
        <v>0.30887076847047196</v>
      </c>
      <c r="F7" s="224">
        <v>8.6206302025503279E-3</v>
      </c>
    </row>
    <row r="8" spans="2:6">
      <c r="B8" s="47" t="s">
        <v>98</v>
      </c>
      <c r="C8" s="219">
        <v>284781</v>
      </c>
      <c r="D8" s="221">
        <v>2398</v>
      </c>
      <c r="E8" s="69">
        <f t="shared" si="0"/>
        <v>0.19751256074458445</v>
      </c>
      <c r="F8" s="224">
        <v>8.4205055814819112E-3</v>
      </c>
    </row>
    <row r="9" spans="2:6">
      <c r="B9" s="47" t="s">
        <v>99</v>
      </c>
      <c r="C9" s="219">
        <v>147513</v>
      </c>
      <c r="D9" s="221">
        <v>964</v>
      </c>
      <c r="E9" s="69">
        <f t="shared" si="0"/>
        <v>7.9400378881475997E-2</v>
      </c>
      <c r="F9" s="224">
        <v>6.5350172527167101E-3</v>
      </c>
    </row>
    <row r="10" spans="2:6" ht="14.25" thickBot="1">
      <c r="B10" s="47" t="s">
        <v>100</v>
      </c>
      <c r="C10" s="219">
        <v>62346</v>
      </c>
      <c r="D10" s="220">
        <v>146</v>
      </c>
      <c r="E10" s="69">
        <f t="shared" si="0"/>
        <v>1.2025368585783708E-2</v>
      </c>
      <c r="F10" s="225">
        <v>2.3417701215795719E-3</v>
      </c>
    </row>
    <row r="11" spans="2:6" ht="14.25" thickTop="1">
      <c r="B11" s="48" t="s">
        <v>247</v>
      </c>
      <c r="C11" s="222">
        <v>1473357</v>
      </c>
      <c r="D11" s="223">
        <v>12141</v>
      </c>
      <c r="E11" s="173" t="s">
        <v>293</v>
      </c>
      <c r="F11" s="226">
        <v>8.2403653696965506E-3</v>
      </c>
    </row>
    <row r="12" spans="2:6" s="5" customFormat="1" ht="13.5" customHeight="1">
      <c r="B12" s="120" t="s">
        <v>301</v>
      </c>
      <c r="C12" s="6"/>
    </row>
    <row r="13" spans="2:6" s="5" customFormat="1" ht="13.5" customHeight="1">
      <c r="B13" s="120" t="s">
        <v>291</v>
      </c>
      <c r="C13" s="6"/>
    </row>
    <row r="14" spans="2:6" s="5" customFormat="1" ht="13.5" customHeight="1">
      <c r="B14" s="120" t="s">
        <v>302</v>
      </c>
      <c r="C14" s="50"/>
    </row>
    <row r="15" spans="2:6" s="5" customFormat="1" ht="13.5" customHeight="1">
      <c r="B15" s="119" t="s">
        <v>231</v>
      </c>
    </row>
    <row r="16" spans="2:6" s="5" customFormat="1" ht="13.5" customHeight="1">
      <c r="B16" s="119"/>
    </row>
    <row r="17" spans="2:5" s="5" customFormat="1" ht="13.5" customHeight="1"/>
    <row r="18" spans="2:5" ht="16.5" customHeight="1">
      <c r="B18" s="2" t="s">
        <v>277</v>
      </c>
      <c r="D18" s="49"/>
      <c r="E18" s="49"/>
    </row>
    <row r="19" spans="2:5" ht="16.5" customHeight="1">
      <c r="B19" s="2" t="s">
        <v>276</v>
      </c>
      <c r="D19" s="49"/>
      <c r="E19" s="49"/>
    </row>
    <row r="20" spans="2:5">
      <c r="B20" s="49"/>
      <c r="C20" s="49"/>
      <c r="D20" s="49"/>
      <c r="E20" s="49"/>
    </row>
    <row r="21" spans="2:5">
      <c r="B21" s="49"/>
      <c r="C21" s="49"/>
      <c r="D21" s="49"/>
      <c r="E21" s="49"/>
    </row>
    <row r="22" spans="2:5">
      <c r="B22" s="49"/>
      <c r="C22" s="49"/>
      <c r="D22" s="49"/>
      <c r="E22" s="49"/>
    </row>
    <row r="23" spans="2:5">
      <c r="B23" s="49"/>
      <c r="C23" s="49"/>
      <c r="D23" s="49"/>
      <c r="E23" s="49"/>
    </row>
    <row r="24" spans="2:5">
      <c r="B24" s="49"/>
      <c r="C24" s="49"/>
      <c r="D24" s="49"/>
      <c r="E24" s="49"/>
    </row>
    <row r="25" spans="2:5">
      <c r="B25" s="49"/>
      <c r="C25" s="49"/>
      <c r="D25" s="49"/>
      <c r="E25" s="49"/>
    </row>
    <row r="26" spans="2:5">
      <c r="B26" s="49"/>
      <c r="C26" s="49"/>
      <c r="D26" s="49"/>
      <c r="E26" s="49"/>
    </row>
    <row r="27" spans="2:5">
      <c r="B27" s="49"/>
      <c r="C27" s="49"/>
      <c r="D27" s="49"/>
      <c r="E27" s="49"/>
    </row>
    <row r="28" spans="2:5">
      <c r="B28" s="49"/>
      <c r="C28" s="49"/>
      <c r="D28" s="49"/>
      <c r="E28" s="49"/>
    </row>
    <row r="29" spans="2:5">
      <c r="B29" s="49"/>
      <c r="C29" s="49"/>
      <c r="D29" s="49"/>
      <c r="E29" s="49"/>
    </row>
    <row r="30" spans="2:5">
      <c r="B30" s="49"/>
      <c r="C30" s="49"/>
      <c r="D30" s="49"/>
      <c r="E30" s="49"/>
    </row>
    <row r="31" spans="2:5">
      <c r="B31" s="49"/>
      <c r="C31" s="49"/>
      <c r="D31" s="49"/>
      <c r="E31" s="49"/>
    </row>
    <row r="32" spans="2:5">
      <c r="B32" s="49"/>
      <c r="C32" s="49"/>
      <c r="D32" s="49"/>
      <c r="E32" s="49"/>
    </row>
    <row r="33" spans="2:5">
      <c r="B33" s="49"/>
      <c r="C33" s="49"/>
      <c r="D33" s="49"/>
      <c r="E33" s="49"/>
    </row>
    <row r="42" spans="2:5" s="5" customFormat="1" ht="13.5" customHeight="1">
      <c r="B42" s="6" t="s">
        <v>301</v>
      </c>
      <c r="C42" s="6"/>
    </row>
    <row r="43" spans="2:5" s="5" customFormat="1" ht="13.5" customHeight="1">
      <c r="B43" s="120" t="s">
        <v>291</v>
      </c>
      <c r="C43" s="6"/>
    </row>
    <row r="44" spans="2:5" s="5" customFormat="1" ht="13.5" customHeight="1">
      <c r="B44" s="50" t="s">
        <v>302</v>
      </c>
      <c r="C44" s="50"/>
    </row>
    <row r="45" spans="2:5" s="5" customFormat="1" ht="13.5" customHeight="1">
      <c r="B45" s="5" t="s">
        <v>231</v>
      </c>
    </row>
  </sheetData>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773CB-7789-4317-B5CD-B260138E178D}">
  <dimension ref="B1:F6"/>
  <sheetViews>
    <sheetView showGridLines="0" zoomScaleNormal="100" zoomScaleSheetLayoutView="100" workbookViewId="0"/>
  </sheetViews>
  <sheetFormatPr defaultColWidth="9" defaultRowHeight="13.5"/>
  <cols>
    <col min="1" max="1" width="4.625" style="2" customWidth="1"/>
    <col min="2" max="2" width="22.625" style="2" customWidth="1"/>
    <col min="3" max="5" width="14.875" style="2" customWidth="1"/>
    <col min="6" max="6" width="14.75" style="2" customWidth="1"/>
    <col min="7" max="8" width="9" style="2"/>
    <col min="9" max="11" width="14.875" style="2" customWidth="1"/>
    <col min="12" max="16384" width="9" style="2"/>
  </cols>
  <sheetData>
    <row r="1" spans="2:6" ht="16.5" customHeight="1">
      <c r="B1" s="2" t="s">
        <v>275</v>
      </c>
    </row>
    <row r="2" spans="2:6" ht="16.5" customHeight="1">
      <c r="B2" s="2" t="s">
        <v>278</v>
      </c>
      <c r="C2" s="1" t="s">
        <v>238</v>
      </c>
    </row>
    <row r="3" spans="2:6" ht="35.1" customHeight="1">
      <c r="B3" s="4" t="s">
        <v>270</v>
      </c>
      <c r="C3" s="112" t="s">
        <v>166</v>
      </c>
      <c r="D3" s="121" t="s">
        <v>236</v>
      </c>
      <c r="E3" s="51" t="s">
        <v>294</v>
      </c>
      <c r="F3" s="53" t="s">
        <v>187</v>
      </c>
    </row>
    <row r="4" spans="2:6">
      <c r="B4" s="47" t="s">
        <v>271</v>
      </c>
      <c r="C4" s="219">
        <v>588544</v>
      </c>
      <c r="D4" s="220">
        <v>7585</v>
      </c>
      <c r="E4" s="69">
        <f>IFERROR(D4/$D$6,0)</f>
        <v>0.62474260769294132</v>
      </c>
      <c r="F4" s="224">
        <v>1.2887736515876469E-2</v>
      </c>
    </row>
    <row r="5" spans="2:6" ht="14.25" thickBot="1">
      <c r="B5" s="47" t="s">
        <v>272</v>
      </c>
      <c r="C5" s="219">
        <v>884813</v>
      </c>
      <c r="D5" s="221">
        <v>4556</v>
      </c>
      <c r="E5" s="69">
        <f>IFERROR(D5/$D$6,0)</f>
        <v>0.37525739230705873</v>
      </c>
      <c r="F5" s="224">
        <v>5.149110603031375E-3</v>
      </c>
    </row>
    <row r="6" spans="2:6" ht="14.25" thickTop="1">
      <c r="B6" s="48" t="s">
        <v>273</v>
      </c>
      <c r="C6" s="222">
        <v>1473357</v>
      </c>
      <c r="D6" s="223">
        <v>12141</v>
      </c>
      <c r="E6" s="174" t="s">
        <v>93</v>
      </c>
      <c r="F6" s="226">
        <v>8.2403653696965506E-3</v>
      </c>
    </row>
  </sheetData>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AQ83"/>
  <sheetViews>
    <sheetView showGridLines="0" zoomScaleNormal="100" zoomScaleSheetLayoutView="100" workbookViewId="0"/>
  </sheetViews>
  <sheetFormatPr defaultColWidth="9" defaultRowHeight="13.5"/>
  <cols>
    <col min="1" max="1" width="4.625" style="2" customWidth="1"/>
    <col min="2" max="2" width="3.25" style="2" customWidth="1"/>
    <col min="3" max="3" width="10.875" style="2" customWidth="1"/>
    <col min="4" max="28" width="10.125" style="2" customWidth="1"/>
    <col min="29" max="29" width="3.25" style="2" customWidth="1"/>
    <col min="30" max="30" width="10.875" style="2" customWidth="1"/>
    <col min="31" max="33" width="10.125" style="2" customWidth="1"/>
    <col min="34" max="34" width="9" style="2"/>
    <col min="35" max="35" width="10.75" style="2" customWidth="1"/>
    <col min="36" max="36" width="9.375" style="2" bestFit="1" customWidth="1"/>
    <col min="37" max="38" width="9.375" style="2" customWidth="1"/>
    <col min="39" max="39" width="9" style="2"/>
    <col min="40" max="43" width="9" style="1"/>
    <col min="44" max="16384" width="9" style="2"/>
  </cols>
  <sheetData>
    <row r="1" spans="2:43" ht="16.5" customHeight="1">
      <c r="B1" s="2" t="s">
        <v>275</v>
      </c>
    </row>
    <row r="2" spans="2:43" ht="16.5" customHeight="1">
      <c r="B2" s="2" t="s">
        <v>280</v>
      </c>
      <c r="D2" s="1" t="s">
        <v>238</v>
      </c>
      <c r="AC2" s="1" t="s">
        <v>303</v>
      </c>
      <c r="AI2" s="68" t="s">
        <v>173</v>
      </c>
    </row>
    <row r="3" spans="2:43" ht="16.5" customHeight="1">
      <c r="B3" s="239"/>
      <c r="C3" s="240" t="s">
        <v>141</v>
      </c>
      <c r="D3" s="235" t="s">
        <v>83</v>
      </c>
      <c r="E3" s="236"/>
      <c r="F3" s="237"/>
      <c r="G3" s="235" t="s">
        <v>84</v>
      </c>
      <c r="H3" s="236"/>
      <c r="I3" s="237"/>
      <c r="J3" s="235" t="s">
        <v>96</v>
      </c>
      <c r="K3" s="236"/>
      <c r="L3" s="237"/>
      <c r="M3" s="235" t="s">
        <v>97</v>
      </c>
      <c r="N3" s="236"/>
      <c r="O3" s="237"/>
      <c r="P3" s="235" t="s">
        <v>98</v>
      </c>
      <c r="Q3" s="236"/>
      <c r="R3" s="237"/>
      <c r="S3" s="235" t="s">
        <v>99</v>
      </c>
      <c r="T3" s="236"/>
      <c r="U3" s="237"/>
      <c r="V3" s="235" t="s">
        <v>100</v>
      </c>
      <c r="W3" s="236"/>
      <c r="X3" s="237"/>
      <c r="Y3" s="235" t="s">
        <v>247</v>
      </c>
      <c r="Z3" s="236"/>
      <c r="AA3" s="237"/>
      <c r="AB3" s="139"/>
      <c r="AC3" s="248"/>
      <c r="AD3" s="249" t="s">
        <v>141</v>
      </c>
      <c r="AE3" s="245" t="s">
        <v>247</v>
      </c>
      <c r="AF3" s="246"/>
      <c r="AG3" s="247"/>
      <c r="AI3" s="242" t="s">
        <v>233</v>
      </c>
      <c r="AJ3" s="242"/>
      <c r="AK3" s="242"/>
      <c r="AL3" s="242"/>
      <c r="AN3" s="243" t="s">
        <v>237</v>
      </c>
      <c r="AO3" s="244"/>
      <c r="AP3" s="244"/>
      <c r="AQ3" s="242"/>
    </row>
    <row r="4" spans="2:43" ht="45" customHeight="1">
      <c r="B4" s="239"/>
      <c r="C4" s="240"/>
      <c r="D4" s="51" t="s">
        <v>166</v>
      </c>
      <c r="E4" s="51" t="s">
        <v>236</v>
      </c>
      <c r="F4" s="113" t="s">
        <v>183</v>
      </c>
      <c r="G4" s="51" t="s">
        <v>166</v>
      </c>
      <c r="H4" s="51" t="s">
        <v>236</v>
      </c>
      <c r="I4" s="113" t="s">
        <v>183</v>
      </c>
      <c r="J4" s="51" t="s">
        <v>166</v>
      </c>
      <c r="K4" s="51" t="s">
        <v>236</v>
      </c>
      <c r="L4" s="113" t="s">
        <v>183</v>
      </c>
      <c r="M4" s="51" t="s">
        <v>166</v>
      </c>
      <c r="N4" s="51" t="s">
        <v>236</v>
      </c>
      <c r="O4" s="113" t="s">
        <v>183</v>
      </c>
      <c r="P4" s="51" t="s">
        <v>166</v>
      </c>
      <c r="Q4" s="51" t="s">
        <v>236</v>
      </c>
      <c r="R4" s="113" t="s">
        <v>183</v>
      </c>
      <c r="S4" s="51" t="s">
        <v>166</v>
      </c>
      <c r="T4" s="51" t="s">
        <v>236</v>
      </c>
      <c r="U4" s="113" t="s">
        <v>183</v>
      </c>
      <c r="V4" s="51" t="s">
        <v>166</v>
      </c>
      <c r="W4" s="51" t="s">
        <v>236</v>
      </c>
      <c r="X4" s="113" t="s">
        <v>183</v>
      </c>
      <c r="Y4" s="51" t="s">
        <v>166</v>
      </c>
      <c r="Z4" s="51" t="s">
        <v>236</v>
      </c>
      <c r="AA4" s="113" t="s">
        <v>183</v>
      </c>
      <c r="AB4" s="140"/>
      <c r="AC4" s="248"/>
      <c r="AD4" s="249"/>
      <c r="AE4" s="182" t="s">
        <v>166</v>
      </c>
      <c r="AF4" s="182" t="s">
        <v>236</v>
      </c>
      <c r="AG4" s="183" t="s">
        <v>183</v>
      </c>
      <c r="AI4" s="98" t="s">
        <v>286</v>
      </c>
      <c r="AJ4" s="47" t="s">
        <v>305</v>
      </c>
      <c r="AK4" s="47" t="s">
        <v>299</v>
      </c>
      <c r="AL4" s="234" t="s">
        <v>249</v>
      </c>
      <c r="AN4" s="47" t="s">
        <v>304</v>
      </c>
      <c r="AO4" s="47" t="s">
        <v>306</v>
      </c>
      <c r="AP4" s="171" t="s">
        <v>248</v>
      </c>
      <c r="AQ4" s="242"/>
    </row>
    <row r="5" spans="2:43" ht="13.5" customHeight="1">
      <c r="B5" s="47">
        <v>1</v>
      </c>
      <c r="C5" s="79" t="s">
        <v>207</v>
      </c>
      <c r="D5" s="215">
        <v>664</v>
      </c>
      <c r="E5" s="215">
        <v>71</v>
      </c>
      <c r="F5" s="115">
        <f t="shared" ref="F5:F36" si="0">IFERROR(E5/D5,"-")</f>
        <v>0.10692771084337349</v>
      </c>
      <c r="G5" s="215">
        <v>1970</v>
      </c>
      <c r="H5" s="215">
        <v>229</v>
      </c>
      <c r="I5" s="115">
        <f t="shared" ref="I5:I36" si="1">IFERROR(H5/G5,"-")</f>
        <v>0.11624365482233502</v>
      </c>
      <c r="J5" s="215">
        <v>141671</v>
      </c>
      <c r="K5" s="215">
        <v>1159</v>
      </c>
      <c r="L5" s="115">
        <f t="shared" ref="L5:L36" si="2">IFERROR(K5/J5,"-")</f>
        <v>8.1809262304917731E-3</v>
      </c>
      <c r="M5" s="215">
        <v>114254</v>
      </c>
      <c r="N5" s="215">
        <v>1059</v>
      </c>
      <c r="O5" s="115">
        <f t="shared" ref="O5:O36" si="3">IFERROR(N5/M5,"-")</f>
        <v>9.268822098132231E-3</v>
      </c>
      <c r="P5" s="215">
        <v>82480</v>
      </c>
      <c r="Q5" s="215">
        <v>748</v>
      </c>
      <c r="R5" s="115">
        <f t="shared" ref="R5:R36" si="4">IFERROR(Q5/P5,"-")</f>
        <v>9.0688651794374395E-3</v>
      </c>
      <c r="S5" s="215">
        <v>47630</v>
      </c>
      <c r="T5" s="215">
        <v>322</v>
      </c>
      <c r="U5" s="115">
        <f t="shared" ref="U5:U36" si="5">IFERROR(T5/S5,"-")</f>
        <v>6.7604450976275453E-3</v>
      </c>
      <c r="V5" s="215">
        <v>21639</v>
      </c>
      <c r="W5" s="215">
        <v>41</v>
      </c>
      <c r="X5" s="115">
        <f t="shared" ref="X5:X36" si="6">IFERROR(W5/V5,"-")</f>
        <v>1.8947271130828596E-3</v>
      </c>
      <c r="Y5" s="70">
        <f t="shared" ref="Y5:Y36" si="7">SUM(D5,G5,J5,M5,P5,S5,V5)</f>
        <v>410308</v>
      </c>
      <c r="Z5" s="70">
        <f t="shared" ref="Z5:Z36" si="8">SUM(E5,H5,K5,N5,Q5,T5,W5)</f>
        <v>3629</v>
      </c>
      <c r="AA5" s="115">
        <f t="shared" ref="AA5:AA36" si="9">IFERROR(Z5/Y5,"-")</f>
        <v>8.844575294656697E-3</v>
      </c>
      <c r="AB5" s="138"/>
      <c r="AC5" s="47">
        <v>1</v>
      </c>
      <c r="AD5" s="79" t="s">
        <v>207</v>
      </c>
      <c r="AE5" s="70">
        <v>398561</v>
      </c>
      <c r="AF5" s="70">
        <v>3623</v>
      </c>
      <c r="AG5" s="115">
        <v>9.0902020017011205E-3</v>
      </c>
      <c r="AI5" s="100" t="str">
        <f t="shared" ref="AI5:AI36" si="10">INDEX($C$5:$C$78,MATCH(AJ5,AA$5:AA$78,0))</f>
        <v>大正区</v>
      </c>
      <c r="AJ5" s="114">
        <f>LARGE(AA$5:AA$78,ROW(A1))</f>
        <v>1.1794371238002277E-2</v>
      </c>
      <c r="AK5" s="114">
        <f>VLOOKUP(AI5,$AD$5:$AG$78,4,FALSE)</f>
        <v>1.1422377855594464E-2</v>
      </c>
      <c r="AL5" s="141">
        <f>(ROUND(AJ5,4)-ROUND(AK5,4))*100</f>
        <v>3.9999999999999931E-2</v>
      </c>
      <c r="AN5" s="114">
        <f t="shared" ref="AN5:AN68" si="11">$AA$79</f>
        <v>8.2403653696965506E-3</v>
      </c>
      <c r="AO5" s="114">
        <f>$AG$79</f>
        <v>8.3845120850037785E-3</v>
      </c>
      <c r="AP5" s="141">
        <f>(ROUND(AN5,4)-ROUND(AO5,4))*100</f>
        <v>-1.9999999999999879E-2</v>
      </c>
      <c r="AQ5" s="71">
        <v>0</v>
      </c>
    </row>
    <row r="6" spans="2:43" ht="13.5" customHeight="1">
      <c r="B6" s="47">
        <v>2</v>
      </c>
      <c r="C6" s="79" t="s">
        <v>208</v>
      </c>
      <c r="D6" s="215">
        <v>18</v>
      </c>
      <c r="E6" s="215">
        <v>1</v>
      </c>
      <c r="F6" s="115">
        <f t="shared" si="0"/>
        <v>5.5555555555555552E-2</v>
      </c>
      <c r="G6" s="215">
        <v>66</v>
      </c>
      <c r="H6" s="215">
        <v>6</v>
      </c>
      <c r="I6" s="115">
        <f t="shared" si="1"/>
        <v>9.0909090909090912E-2</v>
      </c>
      <c r="J6" s="215">
        <v>5774</v>
      </c>
      <c r="K6" s="215">
        <v>38</v>
      </c>
      <c r="L6" s="115">
        <f t="shared" si="2"/>
        <v>6.5812261863526155E-3</v>
      </c>
      <c r="M6" s="215">
        <v>4280</v>
      </c>
      <c r="N6" s="215">
        <v>48</v>
      </c>
      <c r="O6" s="115">
        <f t="shared" si="3"/>
        <v>1.1214953271028037E-2</v>
      </c>
      <c r="P6" s="215">
        <v>3080</v>
      </c>
      <c r="Q6" s="215">
        <v>27</v>
      </c>
      <c r="R6" s="115">
        <f t="shared" si="4"/>
        <v>8.7662337662337657E-3</v>
      </c>
      <c r="S6" s="215">
        <v>2017</v>
      </c>
      <c r="T6" s="215">
        <v>15</v>
      </c>
      <c r="U6" s="115">
        <f t="shared" si="5"/>
        <v>7.4367873078829945E-3</v>
      </c>
      <c r="V6" s="215">
        <v>901</v>
      </c>
      <c r="W6" s="215">
        <v>4</v>
      </c>
      <c r="X6" s="115">
        <f t="shared" si="6"/>
        <v>4.4395116537180911E-3</v>
      </c>
      <c r="Y6" s="70">
        <f t="shared" si="7"/>
        <v>16136</v>
      </c>
      <c r="Z6" s="70">
        <f t="shared" si="8"/>
        <v>139</v>
      </c>
      <c r="AA6" s="115">
        <f t="shared" si="9"/>
        <v>8.6142786316311358E-3</v>
      </c>
      <c r="AB6" s="138"/>
      <c r="AC6" s="47">
        <v>2</v>
      </c>
      <c r="AD6" s="79" t="s">
        <v>208</v>
      </c>
      <c r="AE6" s="70">
        <v>15488</v>
      </c>
      <c r="AF6" s="70">
        <v>147</v>
      </c>
      <c r="AG6" s="115">
        <v>9.4912190082644624E-3</v>
      </c>
      <c r="AI6" s="100" t="str">
        <f t="shared" si="10"/>
        <v>門真市</v>
      </c>
      <c r="AJ6" s="114">
        <f>LARGE(AA$5:AA$78,ROW(A2))</f>
        <v>1.1265241208694116E-2</v>
      </c>
      <c r="AK6" s="114">
        <f t="shared" ref="AK6:AK69" si="12">VLOOKUP(AI6,$AD$5:$AG$78,4,FALSE)</f>
        <v>1.0967007963594995E-2</v>
      </c>
      <c r="AL6" s="141">
        <f t="shared" ref="AL6:AL69" si="13">(ROUND(AJ6,4)-ROUND(AK6,4))*100</f>
        <v>2.9999999999999992E-2</v>
      </c>
      <c r="AN6" s="114">
        <f t="shared" si="11"/>
        <v>8.2403653696965506E-3</v>
      </c>
      <c r="AO6" s="114">
        <f t="shared" ref="AO6:AO69" si="14">$AG$79</f>
        <v>8.3845120850037785E-3</v>
      </c>
      <c r="AP6" s="141">
        <f t="shared" ref="AP6:AP69" si="15">(ROUND(AN6,4)-ROUND(AO6,4))*100</f>
        <v>-1.9999999999999879E-2</v>
      </c>
      <c r="AQ6" s="71">
        <v>0</v>
      </c>
    </row>
    <row r="7" spans="2:43" ht="13.5" customHeight="1">
      <c r="B7" s="47">
        <v>3</v>
      </c>
      <c r="C7" s="79" t="s">
        <v>209</v>
      </c>
      <c r="D7" s="215">
        <v>12</v>
      </c>
      <c r="E7" s="215">
        <v>2</v>
      </c>
      <c r="F7" s="115">
        <f t="shared" si="0"/>
        <v>0.16666666666666666</v>
      </c>
      <c r="G7" s="215">
        <v>46</v>
      </c>
      <c r="H7" s="215">
        <v>4</v>
      </c>
      <c r="I7" s="115">
        <f t="shared" si="1"/>
        <v>8.6956521739130432E-2</v>
      </c>
      <c r="J7" s="215">
        <v>3506</v>
      </c>
      <c r="K7" s="215">
        <v>31</v>
      </c>
      <c r="L7" s="115">
        <f t="shared" si="2"/>
        <v>8.8419851682829433E-3</v>
      </c>
      <c r="M7" s="215">
        <v>2750</v>
      </c>
      <c r="N7" s="215">
        <v>19</v>
      </c>
      <c r="O7" s="115">
        <f t="shared" si="3"/>
        <v>6.909090909090909E-3</v>
      </c>
      <c r="P7" s="215">
        <v>1926</v>
      </c>
      <c r="Q7" s="215">
        <v>18</v>
      </c>
      <c r="R7" s="115">
        <f t="shared" si="4"/>
        <v>9.3457943925233638E-3</v>
      </c>
      <c r="S7" s="215">
        <v>1237</v>
      </c>
      <c r="T7" s="215">
        <v>14</v>
      </c>
      <c r="U7" s="115">
        <f t="shared" si="5"/>
        <v>1.131770412287793E-2</v>
      </c>
      <c r="V7" s="215">
        <v>562</v>
      </c>
      <c r="W7" s="215">
        <v>1</v>
      </c>
      <c r="X7" s="115">
        <f t="shared" si="6"/>
        <v>1.7793594306049821E-3</v>
      </c>
      <c r="Y7" s="70">
        <f t="shared" si="7"/>
        <v>10039</v>
      </c>
      <c r="Z7" s="70">
        <f t="shared" si="8"/>
        <v>89</v>
      </c>
      <c r="AA7" s="115">
        <f t="shared" si="9"/>
        <v>8.8654248431118635E-3</v>
      </c>
      <c r="AB7" s="138"/>
      <c r="AC7" s="47">
        <v>3</v>
      </c>
      <c r="AD7" s="79" t="s">
        <v>209</v>
      </c>
      <c r="AE7" s="70">
        <v>9729</v>
      </c>
      <c r="AF7" s="70">
        <v>88</v>
      </c>
      <c r="AG7" s="115">
        <v>9.0451228286565939E-3</v>
      </c>
      <c r="AI7" s="100" t="str">
        <f t="shared" si="10"/>
        <v>能勢町</v>
      </c>
      <c r="AJ7" s="114">
        <f t="shared" ref="AJ7:AJ36" si="16">LARGE(AA$5:AA$78,ROW(A3))</f>
        <v>1.0638297872340425E-2</v>
      </c>
      <c r="AK7" s="114">
        <f t="shared" si="12"/>
        <v>1.2320328542094456E-2</v>
      </c>
      <c r="AL7" s="141">
        <f t="shared" si="13"/>
        <v>-0.17</v>
      </c>
      <c r="AN7" s="114">
        <f t="shared" si="11"/>
        <v>8.2403653696965506E-3</v>
      </c>
      <c r="AO7" s="114">
        <f t="shared" si="14"/>
        <v>8.3845120850037785E-3</v>
      </c>
      <c r="AP7" s="141">
        <f t="shared" si="15"/>
        <v>-1.9999999999999879E-2</v>
      </c>
      <c r="AQ7" s="71">
        <v>0</v>
      </c>
    </row>
    <row r="8" spans="2:43" ht="13.5" customHeight="1">
      <c r="B8" s="47">
        <v>4</v>
      </c>
      <c r="C8" s="79" t="s">
        <v>210</v>
      </c>
      <c r="D8" s="215">
        <v>21</v>
      </c>
      <c r="E8" s="215">
        <v>0</v>
      </c>
      <c r="F8" s="115">
        <f t="shared" si="0"/>
        <v>0</v>
      </c>
      <c r="G8" s="215">
        <v>61</v>
      </c>
      <c r="H8" s="215">
        <v>5</v>
      </c>
      <c r="I8" s="115">
        <f t="shared" si="1"/>
        <v>8.1967213114754092E-2</v>
      </c>
      <c r="J8" s="215">
        <v>3821</v>
      </c>
      <c r="K8" s="215">
        <v>36</v>
      </c>
      <c r="L8" s="115">
        <f t="shared" si="2"/>
        <v>9.42161737764983E-3</v>
      </c>
      <c r="M8" s="215">
        <v>3089</v>
      </c>
      <c r="N8" s="215">
        <v>24</v>
      </c>
      <c r="O8" s="115">
        <f t="shared" si="3"/>
        <v>7.7695046940757526E-3</v>
      </c>
      <c r="P8" s="215">
        <v>2370</v>
      </c>
      <c r="Q8" s="215">
        <v>13</v>
      </c>
      <c r="R8" s="115">
        <f t="shared" si="4"/>
        <v>5.4852320675105488E-3</v>
      </c>
      <c r="S8" s="215">
        <v>1254</v>
      </c>
      <c r="T8" s="215">
        <v>7</v>
      </c>
      <c r="U8" s="115">
        <f t="shared" si="5"/>
        <v>5.5821371610845294E-3</v>
      </c>
      <c r="V8" s="215">
        <v>576</v>
      </c>
      <c r="W8" s="215">
        <v>0</v>
      </c>
      <c r="X8" s="115">
        <f t="shared" si="6"/>
        <v>0</v>
      </c>
      <c r="Y8" s="70">
        <f t="shared" si="7"/>
        <v>11192</v>
      </c>
      <c r="Z8" s="70">
        <f t="shared" si="8"/>
        <v>85</v>
      </c>
      <c r="AA8" s="115">
        <f t="shared" si="9"/>
        <v>7.5947105075053608E-3</v>
      </c>
      <c r="AB8" s="138"/>
      <c r="AC8" s="47">
        <v>4</v>
      </c>
      <c r="AD8" s="79" t="s">
        <v>210</v>
      </c>
      <c r="AE8" s="70">
        <v>10808</v>
      </c>
      <c r="AF8" s="70">
        <v>85</v>
      </c>
      <c r="AG8" s="115">
        <v>7.8645447816432269E-3</v>
      </c>
      <c r="AI8" s="100" t="str">
        <f>INDEX($C$5:$C$78,MATCH(AJ8,AA$5:AA$78,0))</f>
        <v>旭区</v>
      </c>
      <c r="AJ8" s="114">
        <f t="shared" si="16"/>
        <v>1.0537166418508761E-2</v>
      </c>
      <c r="AK8" s="114">
        <f t="shared" si="12"/>
        <v>9.7681534659291511E-3</v>
      </c>
      <c r="AL8" s="141">
        <f t="shared" si="13"/>
        <v>7.000000000000009E-2</v>
      </c>
      <c r="AN8" s="114">
        <f t="shared" si="11"/>
        <v>8.2403653696965506E-3</v>
      </c>
      <c r="AO8" s="114">
        <f t="shared" si="14"/>
        <v>8.3845120850037785E-3</v>
      </c>
      <c r="AP8" s="141">
        <f t="shared" si="15"/>
        <v>-1.9999999999999879E-2</v>
      </c>
      <c r="AQ8" s="71">
        <v>0</v>
      </c>
    </row>
    <row r="9" spans="2:43" ht="13.5" customHeight="1">
      <c r="B9" s="47">
        <v>5</v>
      </c>
      <c r="C9" s="79" t="s">
        <v>211</v>
      </c>
      <c r="D9" s="215">
        <v>19</v>
      </c>
      <c r="E9" s="215">
        <v>0</v>
      </c>
      <c r="F9" s="115">
        <f t="shared" si="0"/>
        <v>0</v>
      </c>
      <c r="G9" s="215">
        <v>59</v>
      </c>
      <c r="H9" s="215">
        <v>8</v>
      </c>
      <c r="I9" s="115">
        <f t="shared" si="1"/>
        <v>0.13559322033898305</v>
      </c>
      <c r="J9" s="215">
        <v>3851</v>
      </c>
      <c r="K9" s="215">
        <v>22</v>
      </c>
      <c r="L9" s="115">
        <f t="shared" si="2"/>
        <v>5.7128018696442481E-3</v>
      </c>
      <c r="M9" s="215">
        <v>2803</v>
      </c>
      <c r="N9" s="215">
        <v>23</v>
      </c>
      <c r="O9" s="115">
        <f t="shared" si="3"/>
        <v>8.2054941134498752E-3</v>
      </c>
      <c r="P9" s="215">
        <v>2056</v>
      </c>
      <c r="Q9" s="215">
        <v>23</v>
      </c>
      <c r="R9" s="115">
        <f t="shared" si="4"/>
        <v>1.1186770428015564E-2</v>
      </c>
      <c r="S9" s="215">
        <v>1146</v>
      </c>
      <c r="T9" s="215">
        <v>12</v>
      </c>
      <c r="U9" s="115">
        <f t="shared" si="5"/>
        <v>1.0471204188481676E-2</v>
      </c>
      <c r="V9" s="215">
        <v>557</v>
      </c>
      <c r="W9" s="215">
        <v>2</v>
      </c>
      <c r="X9" s="115">
        <f t="shared" si="6"/>
        <v>3.5906642728904849E-3</v>
      </c>
      <c r="Y9" s="70">
        <f t="shared" si="7"/>
        <v>10491</v>
      </c>
      <c r="Z9" s="70">
        <f t="shared" si="8"/>
        <v>90</v>
      </c>
      <c r="AA9" s="115">
        <f t="shared" si="9"/>
        <v>8.5787818129825569E-3</v>
      </c>
      <c r="AB9" s="138"/>
      <c r="AC9" s="47">
        <v>5</v>
      </c>
      <c r="AD9" s="79" t="s">
        <v>211</v>
      </c>
      <c r="AE9" s="70">
        <v>9963</v>
      </c>
      <c r="AF9" s="70">
        <v>87</v>
      </c>
      <c r="AG9" s="115">
        <v>8.7323095453176753E-3</v>
      </c>
      <c r="AI9" s="100" t="str">
        <f t="shared" si="10"/>
        <v>大東市</v>
      </c>
      <c r="AJ9" s="114">
        <f t="shared" si="16"/>
        <v>1.0043506433398131E-2</v>
      </c>
      <c r="AK9" s="114">
        <f t="shared" si="12"/>
        <v>9.8072047074582603E-3</v>
      </c>
      <c r="AL9" s="141">
        <f t="shared" si="13"/>
        <v>2.0000000000000052E-2</v>
      </c>
      <c r="AN9" s="114">
        <f t="shared" si="11"/>
        <v>8.2403653696965506E-3</v>
      </c>
      <c r="AO9" s="114">
        <f t="shared" si="14"/>
        <v>8.3845120850037785E-3</v>
      </c>
      <c r="AP9" s="141">
        <f t="shared" si="15"/>
        <v>-1.9999999999999879E-2</v>
      </c>
      <c r="AQ9" s="71">
        <v>0</v>
      </c>
    </row>
    <row r="10" spans="2:43" ht="13.5" customHeight="1">
      <c r="B10" s="47">
        <v>6</v>
      </c>
      <c r="C10" s="79" t="s">
        <v>212</v>
      </c>
      <c r="D10" s="215">
        <v>14</v>
      </c>
      <c r="E10" s="215">
        <v>3</v>
      </c>
      <c r="F10" s="115">
        <f t="shared" si="0"/>
        <v>0.21428571428571427</v>
      </c>
      <c r="G10" s="215">
        <v>65</v>
      </c>
      <c r="H10" s="215">
        <v>7</v>
      </c>
      <c r="I10" s="115">
        <f t="shared" si="1"/>
        <v>0.1076923076923077</v>
      </c>
      <c r="J10" s="215">
        <v>4539</v>
      </c>
      <c r="K10" s="215">
        <v>46</v>
      </c>
      <c r="L10" s="115">
        <f t="shared" si="2"/>
        <v>1.013439083498568E-2</v>
      </c>
      <c r="M10" s="215">
        <v>3971</v>
      </c>
      <c r="N10" s="215">
        <v>30</v>
      </c>
      <c r="O10" s="115">
        <f t="shared" si="3"/>
        <v>7.554772097708386E-3</v>
      </c>
      <c r="P10" s="215">
        <v>2813</v>
      </c>
      <c r="Q10" s="215">
        <v>26</v>
      </c>
      <c r="R10" s="115">
        <f t="shared" si="4"/>
        <v>9.2428012797724848E-3</v>
      </c>
      <c r="S10" s="215">
        <v>1579</v>
      </c>
      <c r="T10" s="215">
        <v>16</v>
      </c>
      <c r="U10" s="115">
        <f t="shared" si="5"/>
        <v>1.013299556681444E-2</v>
      </c>
      <c r="V10" s="215">
        <v>645</v>
      </c>
      <c r="W10" s="215">
        <v>3</v>
      </c>
      <c r="X10" s="115">
        <f t="shared" si="6"/>
        <v>4.6511627906976744E-3</v>
      </c>
      <c r="Y10" s="70">
        <f t="shared" si="7"/>
        <v>13626</v>
      </c>
      <c r="Z10" s="70">
        <f t="shared" si="8"/>
        <v>131</v>
      </c>
      <c r="AA10" s="115">
        <f t="shared" si="9"/>
        <v>9.6139732863643034E-3</v>
      </c>
      <c r="AB10" s="138"/>
      <c r="AC10" s="47">
        <v>6</v>
      </c>
      <c r="AD10" s="79" t="s">
        <v>212</v>
      </c>
      <c r="AE10" s="70">
        <v>13283</v>
      </c>
      <c r="AF10" s="70">
        <v>124</v>
      </c>
      <c r="AG10" s="115">
        <v>9.3352405330121204E-3</v>
      </c>
      <c r="AI10" s="100" t="str">
        <f t="shared" si="10"/>
        <v>浪速区</v>
      </c>
      <c r="AJ10" s="114">
        <f t="shared" si="16"/>
        <v>9.8399177559112937E-3</v>
      </c>
      <c r="AK10" s="114">
        <f t="shared" si="12"/>
        <v>9.7904237417775746E-3</v>
      </c>
      <c r="AL10" s="141">
        <f t="shared" si="13"/>
        <v>0</v>
      </c>
      <c r="AN10" s="114">
        <f t="shared" si="11"/>
        <v>8.2403653696965506E-3</v>
      </c>
      <c r="AO10" s="114">
        <f t="shared" si="14"/>
        <v>8.3845120850037785E-3</v>
      </c>
      <c r="AP10" s="141">
        <f t="shared" si="15"/>
        <v>-1.9999999999999879E-2</v>
      </c>
      <c r="AQ10" s="71">
        <v>0</v>
      </c>
    </row>
    <row r="11" spans="2:43" ht="13.5" customHeight="1">
      <c r="B11" s="47">
        <v>7</v>
      </c>
      <c r="C11" s="79" t="s">
        <v>213</v>
      </c>
      <c r="D11" s="215">
        <v>28</v>
      </c>
      <c r="E11" s="215">
        <v>2</v>
      </c>
      <c r="F11" s="115">
        <f t="shared" si="0"/>
        <v>7.1428571428571425E-2</v>
      </c>
      <c r="G11" s="215">
        <v>76</v>
      </c>
      <c r="H11" s="215">
        <v>13</v>
      </c>
      <c r="I11" s="115">
        <f t="shared" si="1"/>
        <v>0.17105263157894737</v>
      </c>
      <c r="J11" s="215">
        <v>4283</v>
      </c>
      <c r="K11" s="215">
        <v>49</v>
      </c>
      <c r="L11" s="115">
        <f t="shared" si="2"/>
        <v>1.1440579033387813E-2</v>
      </c>
      <c r="M11" s="215">
        <v>3538</v>
      </c>
      <c r="N11" s="215">
        <v>46</v>
      </c>
      <c r="O11" s="115">
        <f t="shared" si="3"/>
        <v>1.3001695873374788E-2</v>
      </c>
      <c r="P11" s="215">
        <v>2498</v>
      </c>
      <c r="Q11" s="215">
        <v>25</v>
      </c>
      <c r="R11" s="115">
        <f t="shared" si="4"/>
        <v>1.0008006405124099E-2</v>
      </c>
      <c r="S11" s="215">
        <v>1299</v>
      </c>
      <c r="T11" s="215">
        <v>9</v>
      </c>
      <c r="U11" s="115">
        <f t="shared" si="5"/>
        <v>6.9284064665127024E-3</v>
      </c>
      <c r="V11" s="215">
        <v>572</v>
      </c>
      <c r="W11" s="215">
        <v>1</v>
      </c>
      <c r="X11" s="115">
        <f t="shared" si="6"/>
        <v>1.7482517482517483E-3</v>
      </c>
      <c r="Y11" s="70">
        <f t="shared" si="7"/>
        <v>12294</v>
      </c>
      <c r="Z11" s="70">
        <f t="shared" si="8"/>
        <v>145</v>
      </c>
      <c r="AA11" s="115">
        <f t="shared" si="9"/>
        <v>1.1794371238002277E-2</v>
      </c>
      <c r="AB11" s="138"/>
      <c r="AC11" s="47">
        <v>7</v>
      </c>
      <c r="AD11" s="79" t="s">
        <v>213</v>
      </c>
      <c r="AE11" s="70">
        <v>11994</v>
      </c>
      <c r="AF11" s="70">
        <v>137</v>
      </c>
      <c r="AG11" s="115">
        <v>1.1422377855594464E-2</v>
      </c>
      <c r="AI11" s="100" t="str">
        <f t="shared" si="10"/>
        <v>堺市北区</v>
      </c>
      <c r="AJ11" s="114">
        <f t="shared" si="16"/>
        <v>9.8005955746541529E-3</v>
      </c>
      <c r="AK11" s="114">
        <f t="shared" si="12"/>
        <v>9.4541493210909232E-3</v>
      </c>
      <c r="AL11" s="141">
        <f t="shared" si="13"/>
        <v>2.9999999999999992E-2</v>
      </c>
      <c r="AN11" s="114">
        <f t="shared" si="11"/>
        <v>8.2403653696965506E-3</v>
      </c>
      <c r="AO11" s="114">
        <f t="shared" si="14"/>
        <v>8.3845120850037785E-3</v>
      </c>
      <c r="AP11" s="141">
        <f t="shared" si="15"/>
        <v>-1.9999999999999879E-2</v>
      </c>
      <c r="AQ11" s="71">
        <v>0</v>
      </c>
    </row>
    <row r="12" spans="2:43" ht="13.5" customHeight="1">
      <c r="B12" s="47">
        <v>8</v>
      </c>
      <c r="C12" s="79" t="s">
        <v>214</v>
      </c>
      <c r="D12" s="215">
        <v>16</v>
      </c>
      <c r="E12" s="215">
        <v>5</v>
      </c>
      <c r="F12" s="115">
        <f t="shared" si="0"/>
        <v>0.3125</v>
      </c>
      <c r="G12" s="215">
        <v>43</v>
      </c>
      <c r="H12" s="215">
        <v>2</v>
      </c>
      <c r="I12" s="115">
        <f t="shared" si="1"/>
        <v>4.6511627906976744E-2</v>
      </c>
      <c r="J12" s="215">
        <v>3536</v>
      </c>
      <c r="K12" s="215">
        <v>32</v>
      </c>
      <c r="L12" s="115">
        <f t="shared" si="2"/>
        <v>9.0497737556561094E-3</v>
      </c>
      <c r="M12" s="215">
        <v>2769</v>
      </c>
      <c r="N12" s="215">
        <v>20</v>
      </c>
      <c r="O12" s="115">
        <f t="shared" si="3"/>
        <v>7.2228241242325748E-3</v>
      </c>
      <c r="P12" s="215">
        <v>2111</v>
      </c>
      <c r="Q12" s="215">
        <v>17</v>
      </c>
      <c r="R12" s="115">
        <f t="shared" si="4"/>
        <v>8.0530554239696822E-3</v>
      </c>
      <c r="S12" s="215">
        <v>1387</v>
      </c>
      <c r="T12" s="215">
        <v>10</v>
      </c>
      <c r="U12" s="115">
        <f t="shared" si="5"/>
        <v>7.2098053352559477E-3</v>
      </c>
      <c r="V12" s="215">
        <v>695</v>
      </c>
      <c r="W12" s="215">
        <v>0</v>
      </c>
      <c r="X12" s="115">
        <f t="shared" si="6"/>
        <v>0</v>
      </c>
      <c r="Y12" s="70">
        <f t="shared" si="7"/>
        <v>10557</v>
      </c>
      <c r="Z12" s="70">
        <f t="shared" si="8"/>
        <v>86</v>
      </c>
      <c r="AA12" s="115">
        <f t="shared" si="9"/>
        <v>8.1462536705503453E-3</v>
      </c>
      <c r="AB12" s="138"/>
      <c r="AC12" s="47">
        <v>8</v>
      </c>
      <c r="AD12" s="79" t="s">
        <v>214</v>
      </c>
      <c r="AE12" s="70">
        <v>10094</v>
      </c>
      <c r="AF12" s="70">
        <v>84</v>
      </c>
      <c r="AG12" s="115">
        <v>8.321775312066574E-3</v>
      </c>
      <c r="AI12" s="100" t="str">
        <f t="shared" si="10"/>
        <v>阪南市</v>
      </c>
      <c r="AJ12" s="114">
        <f t="shared" si="16"/>
        <v>9.7087378640776691E-3</v>
      </c>
      <c r="AK12" s="114">
        <f t="shared" si="12"/>
        <v>9.4890510948905105E-3</v>
      </c>
      <c r="AL12" s="141">
        <f t="shared" si="13"/>
        <v>2.0000000000000052E-2</v>
      </c>
      <c r="AN12" s="114">
        <f t="shared" si="11"/>
        <v>8.2403653696965506E-3</v>
      </c>
      <c r="AO12" s="114">
        <f t="shared" si="14"/>
        <v>8.3845120850037785E-3</v>
      </c>
      <c r="AP12" s="141">
        <f t="shared" si="15"/>
        <v>-1.9999999999999879E-2</v>
      </c>
      <c r="AQ12" s="71">
        <v>0</v>
      </c>
    </row>
    <row r="13" spans="2:43" ht="13.5" customHeight="1">
      <c r="B13" s="47">
        <v>9</v>
      </c>
      <c r="C13" s="79" t="s">
        <v>206</v>
      </c>
      <c r="D13" s="215">
        <v>14</v>
      </c>
      <c r="E13" s="215">
        <v>2</v>
      </c>
      <c r="F13" s="115">
        <f t="shared" si="0"/>
        <v>0.14285714285714285</v>
      </c>
      <c r="G13" s="215">
        <v>33</v>
      </c>
      <c r="H13" s="215">
        <v>5</v>
      </c>
      <c r="I13" s="115">
        <f t="shared" si="1"/>
        <v>0.15151515151515152</v>
      </c>
      <c r="J13" s="215">
        <v>2308</v>
      </c>
      <c r="K13" s="215">
        <v>18</v>
      </c>
      <c r="L13" s="115">
        <f t="shared" si="2"/>
        <v>7.7989601386481804E-3</v>
      </c>
      <c r="M13" s="215">
        <v>1858</v>
      </c>
      <c r="N13" s="215">
        <v>22</v>
      </c>
      <c r="O13" s="115">
        <f t="shared" si="3"/>
        <v>1.1840688912809472E-2</v>
      </c>
      <c r="P13" s="215">
        <v>1369</v>
      </c>
      <c r="Q13" s="215">
        <v>16</v>
      </c>
      <c r="R13" s="115">
        <f t="shared" si="4"/>
        <v>1.168736303871439E-2</v>
      </c>
      <c r="S13" s="215">
        <v>815</v>
      </c>
      <c r="T13" s="215">
        <v>4</v>
      </c>
      <c r="U13" s="115">
        <f t="shared" si="5"/>
        <v>4.9079754601226997E-3</v>
      </c>
      <c r="V13" s="215">
        <v>412</v>
      </c>
      <c r="W13" s="215">
        <v>0</v>
      </c>
      <c r="X13" s="115">
        <f t="shared" si="6"/>
        <v>0</v>
      </c>
      <c r="Y13" s="70">
        <f t="shared" si="7"/>
        <v>6809</v>
      </c>
      <c r="Z13" s="70">
        <f t="shared" si="8"/>
        <v>67</v>
      </c>
      <c r="AA13" s="115">
        <f t="shared" si="9"/>
        <v>9.8399177559112937E-3</v>
      </c>
      <c r="AB13" s="138"/>
      <c r="AC13" s="47">
        <v>9</v>
      </c>
      <c r="AD13" s="79" t="s">
        <v>206</v>
      </c>
      <c r="AE13" s="70">
        <v>6537</v>
      </c>
      <c r="AF13" s="70">
        <v>64</v>
      </c>
      <c r="AG13" s="115">
        <v>9.7904237417775746E-3</v>
      </c>
      <c r="AI13" s="100" t="str">
        <f t="shared" si="10"/>
        <v>生野区</v>
      </c>
      <c r="AJ13" s="114">
        <f t="shared" si="16"/>
        <v>9.6742699920120707E-3</v>
      </c>
      <c r="AK13" s="114">
        <f t="shared" si="12"/>
        <v>9.6699505152767051E-3</v>
      </c>
      <c r="AL13" s="141">
        <f t="shared" si="13"/>
        <v>0</v>
      </c>
      <c r="AN13" s="114">
        <f t="shared" si="11"/>
        <v>8.2403653696965506E-3</v>
      </c>
      <c r="AO13" s="114">
        <f t="shared" si="14"/>
        <v>8.3845120850037785E-3</v>
      </c>
      <c r="AP13" s="141">
        <f t="shared" si="15"/>
        <v>-1.9999999999999879E-2</v>
      </c>
      <c r="AQ13" s="71">
        <v>0</v>
      </c>
    </row>
    <row r="14" spans="2:43" ht="13.5" customHeight="1">
      <c r="B14" s="47">
        <v>10</v>
      </c>
      <c r="C14" s="79" t="s">
        <v>205</v>
      </c>
      <c r="D14" s="215">
        <v>20</v>
      </c>
      <c r="E14" s="215">
        <v>4</v>
      </c>
      <c r="F14" s="115">
        <f t="shared" si="0"/>
        <v>0.2</v>
      </c>
      <c r="G14" s="215">
        <v>69</v>
      </c>
      <c r="H14" s="215">
        <v>11</v>
      </c>
      <c r="I14" s="115">
        <f t="shared" si="1"/>
        <v>0.15942028985507245</v>
      </c>
      <c r="J14" s="215">
        <v>5444</v>
      </c>
      <c r="K14" s="215">
        <v>39</v>
      </c>
      <c r="L14" s="115">
        <f t="shared" si="2"/>
        <v>7.1638501102130785E-3</v>
      </c>
      <c r="M14" s="215">
        <v>4376</v>
      </c>
      <c r="N14" s="215">
        <v>41</v>
      </c>
      <c r="O14" s="115">
        <f t="shared" si="3"/>
        <v>9.3692870201096887E-3</v>
      </c>
      <c r="P14" s="215">
        <v>3058</v>
      </c>
      <c r="Q14" s="215">
        <v>27</v>
      </c>
      <c r="R14" s="115">
        <f t="shared" si="4"/>
        <v>8.8293001962066707E-3</v>
      </c>
      <c r="S14" s="215">
        <v>1648</v>
      </c>
      <c r="T14" s="215">
        <v>10</v>
      </c>
      <c r="U14" s="115">
        <f t="shared" si="5"/>
        <v>6.0679611650485436E-3</v>
      </c>
      <c r="V14" s="215">
        <v>675</v>
      </c>
      <c r="W14" s="215">
        <v>1</v>
      </c>
      <c r="X14" s="115">
        <f t="shared" si="6"/>
        <v>1.4814814814814814E-3</v>
      </c>
      <c r="Y14" s="70">
        <f t="shared" si="7"/>
        <v>15290</v>
      </c>
      <c r="Z14" s="70">
        <f t="shared" si="8"/>
        <v>133</v>
      </c>
      <c r="AA14" s="115">
        <f t="shared" si="9"/>
        <v>8.6984957488554608E-3</v>
      </c>
      <c r="AB14" s="138"/>
      <c r="AC14" s="47">
        <v>10</v>
      </c>
      <c r="AD14" s="79" t="s">
        <v>205</v>
      </c>
      <c r="AE14" s="70">
        <v>14759</v>
      </c>
      <c r="AF14" s="70">
        <v>129</v>
      </c>
      <c r="AG14" s="115">
        <v>8.7404295683989434E-3</v>
      </c>
      <c r="AI14" s="100" t="str">
        <f t="shared" si="10"/>
        <v>港区</v>
      </c>
      <c r="AJ14" s="114">
        <f t="shared" si="16"/>
        <v>9.6139732863643034E-3</v>
      </c>
      <c r="AK14" s="114">
        <f t="shared" si="12"/>
        <v>9.3352405330121204E-3</v>
      </c>
      <c r="AL14" s="141">
        <f t="shared" si="13"/>
        <v>2.9999999999999992E-2</v>
      </c>
      <c r="AN14" s="114">
        <f t="shared" si="11"/>
        <v>8.2403653696965506E-3</v>
      </c>
      <c r="AO14" s="114">
        <f t="shared" si="14"/>
        <v>8.3845120850037785E-3</v>
      </c>
      <c r="AP14" s="141">
        <f t="shared" si="15"/>
        <v>-1.9999999999999879E-2</v>
      </c>
      <c r="AQ14" s="71">
        <v>0</v>
      </c>
    </row>
    <row r="15" spans="2:43" ht="13.5" customHeight="1">
      <c r="B15" s="47">
        <v>11</v>
      </c>
      <c r="C15" s="79" t="s">
        <v>204</v>
      </c>
      <c r="D15" s="215">
        <v>33</v>
      </c>
      <c r="E15" s="215">
        <v>3</v>
      </c>
      <c r="F15" s="115">
        <f t="shared" si="0"/>
        <v>9.0909090909090912E-2</v>
      </c>
      <c r="G15" s="215">
        <v>123</v>
      </c>
      <c r="H15" s="215">
        <v>13</v>
      </c>
      <c r="I15" s="115">
        <f t="shared" si="1"/>
        <v>0.10569105691056911</v>
      </c>
      <c r="J15" s="215">
        <v>8696</v>
      </c>
      <c r="K15" s="215">
        <v>80</v>
      </c>
      <c r="L15" s="115">
        <f t="shared" si="2"/>
        <v>9.1996320147194107E-3</v>
      </c>
      <c r="M15" s="215">
        <v>7561</v>
      </c>
      <c r="N15" s="215">
        <v>71</v>
      </c>
      <c r="O15" s="115">
        <f t="shared" si="3"/>
        <v>9.3902922893797109E-3</v>
      </c>
      <c r="P15" s="215">
        <v>5267</v>
      </c>
      <c r="Q15" s="215">
        <v>49</v>
      </c>
      <c r="R15" s="115">
        <f t="shared" si="4"/>
        <v>9.3032086576798935E-3</v>
      </c>
      <c r="S15" s="215">
        <v>2924</v>
      </c>
      <c r="T15" s="215">
        <v>19</v>
      </c>
      <c r="U15" s="115">
        <f t="shared" si="5"/>
        <v>6.4979480164158686E-3</v>
      </c>
      <c r="V15" s="215">
        <v>1282</v>
      </c>
      <c r="W15" s="215">
        <v>1</v>
      </c>
      <c r="X15" s="115">
        <f t="shared" si="6"/>
        <v>7.8003120124804995E-4</v>
      </c>
      <c r="Y15" s="70">
        <f t="shared" si="7"/>
        <v>25886</v>
      </c>
      <c r="Z15" s="70">
        <f t="shared" si="8"/>
        <v>236</v>
      </c>
      <c r="AA15" s="115">
        <f t="shared" si="9"/>
        <v>9.1168971644904583E-3</v>
      </c>
      <c r="AB15" s="138"/>
      <c r="AC15" s="47">
        <v>11</v>
      </c>
      <c r="AD15" s="79" t="s">
        <v>204</v>
      </c>
      <c r="AE15" s="70">
        <v>25098</v>
      </c>
      <c r="AF15" s="70">
        <v>226</v>
      </c>
      <c r="AG15" s="115">
        <v>9.0047015698462036E-3</v>
      </c>
      <c r="AI15" s="100" t="str">
        <f t="shared" si="10"/>
        <v>淀川区</v>
      </c>
      <c r="AJ15" s="114">
        <f t="shared" si="16"/>
        <v>9.3403836504689485E-3</v>
      </c>
      <c r="AK15" s="114">
        <f t="shared" si="12"/>
        <v>9.3234520678938566E-3</v>
      </c>
      <c r="AL15" s="141">
        <f t="shared" si="13"/>
        <v>0</v>
      </c>
      <c r="AN15" s="114">
        <f t="shared" si="11"/>
        <v>8.2403653696965506E-3</v>
      </c>
      <c r="AO15" s="114">
        <f t="shared" si="14"/>
        <v>8.3845120850037785E-3</v>
      </c>
      <c r="AP15" s="141">
        <f t="shared" si="15"/>
        <v>-1.9999999999999879E-2</v>
      </c>
      <c r="AQ15" s="71">
        <v>0</v>
      </c>
    </row>
    <row r="16" spans="2:43" ht="13.5" customHeight="1">
      <c r="B16" s="47">
        <v>12</v>
      </c>
      <c r="C16" s="79" t="s">
        <v>203</v>
      </c>
      <c r="D16" s="215">
        <v>30</v>
      </c>
      <c r="E16" s="215">
        <v>2</v>
      </c>
      <c r="F16" s="115">
        <f t="shared" si="0"/>
        <v>6.6666666666666666E-2</v>
      </c>
      <c r="G16" s="215">
        <v>71</v>
      </c>
      <c r="H16" s="215">
        <v>10</v>
      </c>
      <c r="I16" s="115">
        <f t="shared" si="1"/>
        <v>0.14084507042253522</v>
      </c>
      <c r="J16" s="215">
        <v>4358</v>
      </c>
      <c r="K16" s="215">
        <v>37</v>
      </c>
      <c r="L16" s="115">
        <f t="shared" si="2"/>
        <v>8.4901330885727398E-3</v>
      </c>
      <c r="M16" s="215">
        <v>3552</v>
      </c>
      <c r="N16" s="215">
        <v>32</v>
      </c>
      <c r="O16" s="115">
        <f t="shared" si="3"/>
        <v>9.0090090090090089E-3</v>
      </c>
      <c r="P16" s="215">
        <v>2749</v>
      </c>
      <c r="Q16" s="215">
        <v>22</v>
      </c>
      <c r="R16" s="115">
        <f t="shared" si="4"/>
        <v>8.0029101491451444E-3</v>
      </c>
      <c r="S16" s="215">
        <v>1716</v>
      </c>
      <c r="T16" s="215">
        <v>7</v>
      </c>
      <c r="U16" s="115">
        <f t="shared" si="5"/>
        <v>4.079254079254079E-3</v>
      </c>
      <c r="V16" s="215">
        <v>817</v>
      </c>
      <c r="W16" s="215">
        <v>1</v>
      </c>
      <c r="X16" s="115">
        <f t="shared" si="6"/>
        <v>1.2239902080783353E-3</v>
      </c>
      <c r="Y16" s="70">
        <f t="shared" si="7"/>
        <v>13293</v>
      </c>
      <c r="Z16" s="70">
        <f t="shared" si="8"/>
        <v>111</v>
      </c>
      <c r="AA16" s="115">
        <f t="shared" si="9"/>
        <v>8.3502595350936591E-3</v>
      </c>
      <c r="AB16" s="138"/>
      <c r="AC16" s="47">
        <v>12</v>
      </c>
      <c r="AD16" s="79" t="s">
        <v>203</v>
      </c>
      <c r="AE16" s="70">
        <v>12972</v>
      </c>
      <c r="AF16" s="70">
        <v>108</v>
      </c>
      <c r="AG16" s="115">
        <v>8.3256244218316375E-3</v>
      </c>
      <c r="AI16" s="100" t="str">
        <f t="shared" si="10"/>
        <v>守口市</v>
      </c>
      <c r="AJ16" s="114">
        <f t="shared" si="16"/>
        <v>9.3099467471046068E-3</v>
      </c>
      <c r="AK16" s="114">
        <f t="shared" si="12"/>
        <v>1.0059980259661377E-2</v>
      </c>
      <c r="AL16" s="141">
        <f t="shared" si="13"/>
        <v>-8.0000000000000043E-2</v>
      </c>
      <c r="AN16" s="114">
        <f t="shared" si="11"/>
        <v>8.2403653696965506E-3</v>
      </c>
      <c r="AO16" s="114">
        <f t="shared" si="14"/>
        <v>8.3845120850037785E-3</v>
      </c>
      <c r="AP16" s="141">
        <f t="shared" si="15"/>
        <v>-1.9999999999999879E-2</v>
      </c>
      <c r="AQ16" s="71">
        <v>0</v>
      </c>
    </row>
    <row r="17" spans="2:43" ht="13.5" customHeight="1">
      <c r="B17" s="47">
        <v>13</v>
      </c>
      <c r="C17" s="79" t="s">
        <v>202</v>
      </c>
      <c r="D17" s="215">
        <v>34</v>
      </c>
      <c r="E17" s="215">
        <v>4</v>
      </c>
      <c r="F17" s="115">
        <f t="shared" si="0"/>
        <v>0.11764705882352941</v>
      </c>
      <c r="G17" s="215">
        <v>122</v>
      </c>
      <c r="H17" s="215">
        <v>19</v>
      </c>
      <c r="I17" s="115">
        <f t="shared" si="1"/>
        <v>0.15573770491803279</v>
      </c>
      <c r="J17" s="215">
        <v>7192</v>
      </c>
      <c r="K17" s="215">
        <v>59</v>
      </c>
      <c r="L17" s="115">
        <f t="shared" si="2"/>
        <v>8.2035595105672977E-3</v>
      </c>
      <c r="M17" s="215">
        <v>6348</v>
      </c>
      <c r="N17" s="215">
        <v>73</v>
      </c>
      <c r="O17" s="115">
        <f t="shared" si="3"/>
        <v>1.1499684940138626E-2</v>
      </c>
      <c r="P17" s="215">
        <v>4833</v>
      </c>
      <c r="Q17" s="215">
        <v>38</v>
      </c>
      <c r="R17" s="115">
        <f t="shared" si="4"/>
        <v>7.8626112145665211E-3</v>
      </c>
      <c r="S17" s="215">
        <v>2739</v>
      </c>
      <c r="T17" s="215">
        <v>23</v>
      </c>
      <c r="U17" s="115">
        <f t="shared" si="5"/>
        <v>8.3972252646951438E-3</v>
      </c>
      <c r="V17" s="215">
        <v>1266</v>
      </c>
      <c r="W17" s="215">
        <v>2</v>
      </c>
      <c r="X17" s="115">
        <f t="shared" si="6"/>
        <v>1.5797788309636651E-3</v>
      </c>
      <c r="Y17" s="70">
        <f t="shared" si="7"/>
        <v>22534</v>
      </c>
      <c r="Z17" s="70">
        <f t="shared" si="8"/>
        <v>218</v>
      </c>
      <c r="AA17" s="115">
        <f t="shared" si="9"/>
        <v>9.6742699920120707E-3</v>
      </c>
      <c r="AB17" s="138"/>
      <c r="AC17" s="47">
        <v>13</v>
      </c>
      <c r="AD17" s="79" t="s">
        <v>202</v>
      </c>
      <c r="AE17" s="70">
        <v>22027</v>
      </c>
      <c r="AF17" s="70">
        <v>213</v>
      </c>
      <c r="AG17" s="115">
        <v>9.6699505152767051E-3</v>
      </c>
      <c r="AI17" s="100" t="str">
        <f t="shared" si="10"/>
        <v>東住吉区</v>
      </c>
      <c r="AJ17" s="114">
        <f t="shared" si="16"/>
        <v>9.2989985693848354E-3</v>
      </c>
      <c r="AK17" s="114">
        <f t="shared" si="12"/>
        <v>9.6995301116523693E-3</v>
      </c>
      <c r="AL17" s="141">
        <f t="shared" si="13"/>
        <v>-4.0000000000000105E-2</v>
      </c>
      <c r="AN17" s="114">
        <f t="shared" si="11"/>
        <v>8.2403653696965506E-3</v>
      </c>
      <c r="AO17" s="114">
        <f t="shared" si="14"/>
        <v>8.3845120850037785E-3</v>
      </c>
      <c r="AP17" s="141">
        <f t="shared" si="15"/>
        <v>-1.9999999999999879E-2</v>
      </c>
      <c r="AQ17" s="71">
        <v>0</v>
      </c>
    </row>
    <row r="18" spans="2:43" ht="13.5" customHeight="1">
      <c r="B18" s="47">
        <v>14</v>
      </c>
      <c r="C18" s="79" t="s">
        <v>201</v>
      </c>
      <c r="D18" s="215">
        <v>27</v>
      </c>
      <c r="E18" s="215">
        <v>0</v>
      </c>
      <c r="F18" s="115">
        <f t="shared" si="0"/>
        <v>0</v>
      </c>
      <c r="G18" s="215">
        <v>76</v>
      </c>
      <c r="H18" s="215">
        <v>15</v>
      </c>
      <c r="I18" s="115">
        <f t="shared" si="1"/>
        <v>0.19736842105263158</v>
      </c>
      <c r="J18" s="215">
        <v>5619</v>
      </c>
      <c r="K18" s="215">
        <v>51</v>
      </c>
      <c r="L18" s="115">
        <f t="shared" si="2"/>
        <v>9.0763481046449539E-3</v>
      </c>
      <c r="M18" s="215">
        <v>4734</v>
      </c>
      <c r="N18" s="215">
        <v>54</v>
      </c>
      <c r="O18" s="115">
        <f t="shared" si="3"/>
        <v>1.1406844106463879E-2</v>
      </c>
      <c r="P18" s="215">
        <v>3645</v>
      </c>
      <c r="Q18" s="215">
        <v>39</v>
      </c>
      <c r="R18" s="115">
        <f t="shared" si="4"/>
        <v>1.0699588477366255E-2</v>
      </c>
      <c r="S18" s="215">
        <v>2296</v>
      </c>
      <c r="T18" s="215">
        <v>23</v>
      </c>
      <c r="U18" s="115">
        <f t="shared" si="5"/>
        <v>1.0017421602787456E-2</v>
      </c>
      <c r="V18" s="215">
        <v>1065</v>
      </c>
      <c r="W18" s="215">
        <v>2</v>
      </c>
      <c r="X18" s="115">
        <f t="shared" si="6"/>
        <v>1.8779342723004694E-3</v>
      </c>
      <c r="Y18" s="70">
        <f t="shared" si="7"/>
        <v>17462</v>
      </c>
      <c r="Z18" s="70">
        <f t="shared" si="8"/>
        <v>184</v>
      </c>
      <c r="AA18" s="115">
        <f t="shared" si="9"/>
        <v>1.0537166418508761E-2</v>
      </c>
      <c r="AB18" s="138"/>
      <c r="AC18" s="47">
        <v>14</v>
      </c>
      <c r="AD18" s="79" t="s">
        <v>201</v>
      </c>
      <c r="AE18" s="70">
        <v>16994</v>
      </c>
      <c r="AF18" s="70">
        <v>166</v>
      </c>
      <c r="AG18" s="115">
        <v>9.7681534659291511E-3</v>
      </c>
      <c r="AI18" s="100" t="str">
        <f t="shared" si="10"/>
        <v>城東区</v>
      </c>
      <c r="AJ18" s="114">
        <f t="shared" si="16"/>
        <v>9.2828476705636015E-3</v>
      </c>
      <c r="AK18" s="114">
        <f t="shared" si="12"/>
        <v>9.3289630083204268E-3</v>
      </c>
      <c r="AL18" s="141">
        <f t="shared" si="13"/>
        <v>0</v>
      </c>
      <c r="AN18" s="114">
        <f t="shared" si="11"/>
        <v>8.2403653696965506E-3</v>
      </c>
      <c r="AO18" s="114">
        <f t="shared" si="14"/>
        <v>8.3845120850037785E-3</v>
      </c>
      <c r="AP18" s="141">
        <f t="shared" si="15"/>
        <v>-1.9999999999999879E-2</v>
      </c>
      <c r="AQ18" s="71">
        <v>0</v>
      </c>
    </row>
    <row r="19" spans="2:43" ht="13.5" customHeight="1">
      <c r="B19" s="47">
        <v>15</v>
      </c>
      <c r="C19" s="79" t="s">
        <v>200</v>
      </c>
      <c r="D19" s="215">
        <v>36</v>
      </c>
      <c r="E19" s="215">
        <v>2</v>
      </c>
      <c r="F19" s="115">
        <f t="shared" si="0"/>
        <v>5.5555555555555552E-2</v>
      </c>
      <c r="G19" s="215">
        <v>156</v>
      </c>
      <c r="H19" s="215">
        <v>19</v>
      </c>
      <c r="I19" s="115">
        <f t="shared" si="1"/>
        <v>0.12179487179487179</v>
      </c>
      <c r="J19" s="215">
        <v>9704</v>
      </c>
      <c r="K19" s="215">
        <v>83</v>
      </c>
      <c r="L19" s="115">
        <f t="shared" si="2"/>
        <v>8.5531739488870565E-3</v>
      </c>
      <c r="M19" s="215">
        <v>8079</v>
      </c>
      <c r="N19" s="215">
        <v>77</v>
      </c>
      <c r="O19" s="115">
        <f t="shared" si="3"/>
        <v>9.5308825349671982E-3</v>
      </c>
      <c r="P19" s="215">
        <v>5781</v>
      </c>
      <c r="Q19" s="215">
        <v>53</v>
      </c>
      <c r="R19" s="115">
        <f t="shared" si="4"/>
        <v>9.1679640200657327E-3</v>
      </c>
      <c r="S19" s="215">
        <v>3439</v>
      </c>
      <c r="T19" s="215">
        <v>29</v>
      </c>
      <c r="U19" s="115">
        <f t="shared" si="5"/>
        <v>8.4326839197441123E-3</v>
      </c>
      <c r="V19" s="215">
        <v>1460</v>
      </c>
      <c r="W19" s="215">
        <v>3</v>
      </c>
      <c r="X19" s="115">
        <f t="shared" si="6"/>
        <v>2.054794520547945E-3</v>
      </c>
      <c r="Y19" s="70">
        <f t="shared" si="7"/>
        <v>28655</v>
      </c>
      <c r="Z19" s="70">
        <f t="shared" si="8"/>
        <v>266</v>
      </c>
      <c r="AA19" s="115">
        <f t="shared" si="9"/>
        <v>9.2828476705636015E-3</v>
      </c>
      <c r="AB19" s="138"/>
      <c r="AC19" s="47">
        <v>15</v>
      </c>
      <c r="AD19" s="79" t="s">
        <v>200</v>
      </c>
      <c r="AE19" s="70">
        <v>27763</v>
      </c>
      <c r="AF19" s="70">
        <v>259</v>
      </c>
      <c r="AG19" s="115">
        <v>9.3289630083204268E-3</v>
      </c>
      <c r="AI19" s="100" t="str">
        <f t="shared" si="10"/>
        <v>平野区</v>
      </c>
      <c r="AJ19" s="114">
        <f t="shared" si="16"/>
        <v>9.2254134029590949E-3</v>
      </c>
      <c r="AK19" s="114">
        <f t="shared" si="12"/>
        <v>9.2546051269921051E-3</v>
      </c>
      <c r="AL19" s="141">
        <f t="shared" si="13"/>
        <v>-9.9999999999999395E-3</v>
      </c>
      <c r="AN19" s="114">
        <f t="shared" si="11"/>
        <v>8.2403653696965506E-3</v>
      </c>
      <c r="AO19" s="114">
        <f t="shared" si="14"/>
        <v>8.3845120850037785E-3</v>
      </c>
      <c r="AP19" s="141">
        <f t="shared" si="15"/>
        <v>-1.9999999999999879E-2</v>
      </c>
      <c r="AQ19" s="71">
        <v>0</v>
      </c>
    </row>
    <row r="20" spans="2:43" ht="13.5" customHeight="1">
      <c r="B20" s="47">
        <v>16</v>
      </c>
      <c r="C20" s="79" t="s">
        <v>199</v>
      </c>
      <c r="D20" s="215">
        <v>20</v>
      </c>
      <c r="E20" s="215">
        <v>0</v>
      </c>
      <c r="F20" s="115">
        <f t="shared" si="0"/>
        <v>0</v>
      </c>
      <c r="G20" s="215">
        <v>77</v>
      </c>
      <c r="H20" s="215">
        <v>6</v>
      </c>
      <c r="I20" s="115">
        <f t="shared" si="1"/>
        <v>7.792207792207792E-2</v>
      </c>
      <c r="J20" s="215">
        <v>5987</v>
      </c>
      <c r="K20" s="215">
        <v>37</v>
      </c>
      <c r="L20" s="115">
        <f t="shared" si="2"/>
        <v>6.1800567897110402E-3</v>
      </c>
      <c r="M20" s="215">
        <v>4978</v>
      </c>
      <c r="N20" s="215">
        <v>52</v>
      </c>
      <c r="O20" s="115">
        <f t="shared" si="3"/>
        <v>1.0445962233828847E-2</v>
      </c>
      <c r="P20" s="215">
        <v>3888</v>
      </c>
      <c r="Q20" s="215">
        <v>29</v>
      </c>
      <c r="R20" s="115">
        <f t="shared" si="4"/>
        <v>7.4588477366255143E-3</v>
      </c>
      <c r="S20" s="215">
        <v>2612</v>
      </c>
      <c r="T20" s="215">
        <v>12</v>
      </c>
      <c r="U20" s="115">
        <f t="shared" si="5"/>
        <v>4.5941807044410417E-3</v>
      </c>
      <c r="V20" s="215">
        <v>1332</v>
      </c>
      <c r="W20" s="215">
        <v>2</v>
      </c>
      <c r="X20" s="115">
        <f t="shared" si="6"/>
        <v>1.5015015015015015E-3</v>
      </c>
      <c r="Y20" s="70">
        <f t="shared" si="7"/>
        <v>18894</v>
      </c>
      <c r="Z20" s="70">
        <f t="shared" si="8"/>
        <v>138</v>
      </c>
      <c r="AA20" s="115">
        <f t="shared" si="9"/>
        <v>7.3039060019053671E-3</v>
      </c>
      <c r="AB20" s="138"/>
      <c r="AC20" s="47">
        <v>16</v>
      </c>
      <c r="AD20" s="79" t="s">
        <v>199</v>
      </c>
      <c r="AE20" s="70">
        <v>18326</v>
      </c>
      <c r="AF20" s="70">
        <v>147</v>
      </c>
      <c r="AG20" s="115">
        <v>8.0213903743315516E-3</v>
      </c>
      <c r="AI20" s="100" t="str">
        <f t="shared" si="10"/>
        <v>北区</v>
      </c>
      <c r="AJ20" s="114">
        <f t="shared" si="16"/>
        <v>9.1976881486545269E-3</v>
      </c>
      <c r="AK20" s="114">
        <f t="shared" si="12"/>
        <v>9.8420098420098426E-3</v>
      </c>
      <c r="AL20" s="141">
        <f t="shared" si="13"/>
        <v>-5.9999999999999984E-2</v>
      </c>
      <c r="AN20" s="114">
        <f t="shared" si="11"/>
        <v>8.2403653696965506E-3</v>
      </c>
      <c r="AO20" s="114">
        <f t="shared" si="14"/>
        <v>8.3845120850037785E-3</v>
      </c>
      <c r="AP20" s="141">
        <f t="shared" si="15"/>
        <v>-1.9999999999999879E-2</v>
      </c>
      <c r="AQ20" s="71">
        <v>0</v>
      </c>
    </row>
    <row r="21" spans="2:43" ht="13.5" customHeight="1">
      <c r="B21" s="47">
        <v>17</v>
      </c>
      <c r="C21" s="79" t="s">
        <v>198</v>
      </c>
      <c r="D21" s="215">
        <v>50</v>
      </c>
      <c r="E21" s="215">
        <v>9</v>
      </c>
      <c r="F21" s="115">
        <f t="shared" si="0"/>
        <v>0.18</v>
      </c>
      <c r="G21" s="215">
        <v>136</v>
      </c>
      <c r="H21" s="215">
        <v>14</v>
      </c>
      <c r="I21" s="115">
        <f t="shared" si="1"/>
        <v>0.10294117647058823</v>
      </c>
      <c r="J21" s="215">
        <v>8606</v>
      </c>
      <c r="K21" s="215">
        <v>57</v>
      </c>
      <c r="L21" s="115">
        <f t="shared" si="2"/>
        <v>6.6232860794794334E-3</v>
      </c>
      <c r="M21" s="215">
        <v>7124</v>
      </c>
      <c r="N21" s="215">
        <v>49</v>
      </c>
      <c r="O21" s="115">
        <f t="shared" si="3"/>
        <v>6.878158338012353E-3</v>
      </c>
      <c r="P21" s="215">
        <v>5509</v>
      </c>
      <c r="Q21" s="215">
        <v>51</v>
      </c>
      <c r="R21" s="115">
        <f t="shared" si="4"/>
        <v>9.2575785078961702E-3</v>
      </c>
      <c r="S21" s="215">
        <v>3473</v>
      </c>
      <c r="T21" s="215">
        <v>18</v>
      </c>
      <c r="U21" s="115">
        <f t="shared" si="5"/>
        <v>5.1828390440541317E-3</v>
      </c>
      <c r="V21" s="215">
        <v>1709</v>
      </c>
      <c r="W21" s="215">
        <v>2</v>
      </c>
      <c r="X21" s="115">
        <f t="shared" si="6"/>
        <v>1.1702750146284377E-3</v>
      </c>
      <c r="Y21" s="70">
        <f t="shared" si="7"/>
        <v>26607</v>
      </c>
      <c r="Z21" s="70">
        <f t="shared" si="8"/>
        <v>200</v>
      </c>
      <c r="AA21" s="115">
        <f t="shared" si="9"/>
        <v>7.5168188822490323E-3</v>
      </c>
      <c r="AB21" s="138"/>
      <c r="AC21" s="47">
        <v>17</v>
      </c>
      <c r="AD21" s="79" t="s">
        <v>198</v>
      </c>
      <c r="AE21" s="70">
        <v>25948</v>
      </c>
      <c r="AF21" s="70">
        <v>216</v>
      </c>
      <c r="AG21" s="115">
        <v>8.3243409896716514E-3</v>
      </c>
      <c r="AI21" s="100" t="str">
        <f t="shared" si="10"/>
        <v>寝屋川市</v>
      </c>
      <c r="AJ21" s="114">
        <f t="shared" si="16"/>
        <v>9.1646025669894163E-3</v>
      </c>
      <c r="AK21" s="114">
        <f t="shared" si="12"/>
        <v>8.8524361625502458E-3</v>
      </c>
      <c r="AL21" s="141">
        <f t="shared" si="13"/>
        <v>2.9999999999999992E-2</v>
      </c>
      <c r="AN21" s="114">
        <f t="shared" si="11"/>
        <v>8.2403653696965506E-3</v>
      </c>
      <c r="AO21" s="114">
        <f t="shared" si="14"/>
        <v>8.3845120850037785E-3</v>
      </c>
      <c r="AP21" s="141">
        <f t="shared" si="15"/>
        <v>-1.9999999999999879E-2</v>
      </c>
      <c r="AQ21" s="71">
        <v>0</v>
      </c>
    </row>
    <row r="22" spans="2:43" ht="13.5" customHeight="1">
      <c r="B22" s="47">
        <v>18</v>
      </c>
      <c r="C22" s="79" t="s">
        <v>197</v>
      </c>
      <c r="D22" s="215">
        <v>30</v>
      </c>
      <c r="E22" s="215">
        <v>4</v>
      </c>
      <c r="F22" s="115">
        <f t="shared" si="0"/>
        <v>0.13333333333333333</v>
      </c>
      <c r="G22" s="215">
        <v>88</v>
      </c>
      <c r="H22" s="215">
        <v>8</v>
      </c>
      <c r="I22" s="115">
        <f t="shared" si="1"/>
        <v>9.0909090909090912E-2</v>
      </c>
      <c r="J22" s="215">
        <v>7458</v>
      </c>
      <c r="K22" s="215">
        <v>79</v>
      </c>
      <c r="L22" s="115">
        <f t="shared" si="2"/>
        <v>1.0592652185572539E-2</v>
      </c>
      <c r="M22" s="215">
        <v>6538</v>
      </c>
      <c r="N22" s="215">
        <v>55</v>
      </c>
      <c r="O22" s="115">
        <f t="shared" si="3"/>
        <v>8.4123585194249006E-3</v>
      </c>
      <c r="P22" s="215">
        <v>5061</v>
      </c>
      <c r="Q22" s="215">
        <v>54</v>
      </c>
      <c r="R22" s="115">
        <f t="shared" si="4"/>
        <v>1.066982809721399E-2</v>
      </c>
      <c r="S22" s="215">
        <v>3094</v>
      </c>
      <c r="T22" s="215">
        <v>19</v>
      </c>
      <c r="U22" s="115">
        <f t="shared" si="5"/>
        <v>6.1409179056237878E-3</v>
      </c>
      <c r="V22" s="215">
        <v>1497</v>
      </c>
      <c r="W22" s="215">
        <v>2</v>
      </c>
      <c r="X22" s="115">
        <f t="shared" si="6"/>
        <v>1.3360053440213762E-3</v>
      </c>
      <c r="Y22" s="70">
        <f t="shared" si="7"/>
        <v>23766</v>
      </c>
      <c r="Z22" s="70">
        <f t="shared" si="8"/>
        <v>221</v>
      </c>
      <c r="AA22" s="115">
        <f t="shared" si="9"/>
        <v>9.2989985693848354E-3</v>
      </c>
      <c r="AB22" s="138"/>
      <c r="AC22" s="47">
        <v>18</v>
      </c>
      <c r="AD22" s="79" t="s">
        <v>197</v>
      </c>
      <c r="AE22" s="70">
        <v>23197</v>
      </c>
      <c r="AF22" s="70">
        <v>225</v>
      </c>
      <c r="AG22" s="115">
        <v>9.6995301116523693E-3</v>
      </c>
      <c r="AI22" s="100" t="str">
        <f t="shared" si="10"/>
        <v>四條畷市</v>
      </c>
      <c r="AJ22" s="114">
        <f t="shared" si="16"/>
        <v>9.145129224652087E-3</v>
      </c>
      <c r="AK22" s="114">
        <f t="shared" si="12"/>
        <v>8.8096701495595162E-3</v>
      </c>
      <c r="AL22" s="141">
        <f t="shared" si="13"/>
        <v>2.9999999999999992E-2</v>
      </c>
      <c r="AN22" s="114">
        <f t="shared" si="11"/>
        <v>8.2403653696965506E-3</v>
      </c>
      <c r="AO22" s="114">
        <f t="shared" si="14"/>
        <v>8.3845120850037785E-3</v>
      </c>
      <c r="AP22" s="141">
        <f t="shared" si="15"/>
        <v>-1.9999999999999879E-2</v>
      </c>
      <c r="AQ22" s="71">
        <v>0</v>
      </c>
    </row>
    <row r="23" spans="2:43" ht="13.5" customHeight="1">
      <c r="B23" s="47">
        <v>19</v>
      </c>
      <c r="C23" s="79" t="s">
        <v>196</v>
      </c>
      <c r="D23" s="215">
        <v>34</v>
      </c>
      <c r="E23" s="215">
        <v>3</v>
      </c>
      <c r="F23" s="115">
        <f t="shared" si="0"/>
        <v>8.8235294117647065E-2</v>
      </c>
      <c r="G23" s="215">
        <v>116</v>
      </c>
      <c r="H23" s="215">
        <v>9</v>
      </c>
      <c r="I23" s="115">
        <f t="shared" si="1"/>
        <v>7.7586206896551727E-2</v>
      </c>
      <c r="J23" s="215">
        <v>5434</v>
      </c>
      <c r="K23" s="215">
        <v>43</v>
      </c>
      <c r="L23" s="115">
        <f t="shared" si="2"/>
        <v>7.9131394920868604E-3</v>
      </c>
      <c r="M23" s="215">
        <v>4478</v>
      </c>
      <c r="N23" s="215">
        <v>38</v>
      </c>
      <c r="O23" s="115">
        <f t="shared" si="3"/>
        <v>8.4859312192943279E-3</v>
      </c>
      <c r="P23" s="215">
        <v>3373</v>
      </c>
      <c r="Q23" s="215">
        <v>37</v>
      </c>
      <c r="R23" s="115">
        <f t="shared" si="4"/>
        <v>1.0969463385710051E-2</v>
      </c>
      <c r="S23" s="215">
        <v>1980</v>
      </c>
      <c r="T23" s="215">
        <v>11</v>
      </c>
      <c r="U23" s="115">
        <f t="shared" si="5"/>
        <v>5.5555555555555558E-3</v>
      </c>
      <c r="V23" s="215">
        <v>960</v>
      </c>
      <c r="W23" s="215">
        <v>1</v>
      </c>
      <c r="X23" s="115">
        <f t="shared" si="6"/>
        <v>1.0416666666666667E-3</v>
      </c>
      <c r="Y23" s="70">
        <f t="shared" si="7"/>
        <v>16375</v>
      </c>
      <c r="Z23" s="70">
        <f t="shared" si="8"/>
        <v>142</v>
      </c>
      <c r="AA23" s="115">
        <f t="shared" si="9"/>
        <v>8.6717557251908394E-3</v>
      </c>
      <c r="AB23" s="138"/>
      <c r="AC23" s="47">
        <v>19</v>
      </c>
      <c r="AD23" s="79" t="s">
        <v>196</v>
      </c>
      <c r="AE23" s="70">
        <v>16046</v>
      </c>
      <c r="AF23" s="70">
        <v>148</v>
      </c>
      <c r="AG23" s="115">
        <v>9.2234824878474394E-3</v>
      </c>
      <c r="AI23" s="100" t="str">
        <f t="shared" si="10"/>
        <v>東淀川区</v>
      </c>
      <c r="AJ23" s="114">
        <f t="shared" si="16"/>
        <v>9.1168971644904583E-3</v>
      </c>
      <c r="AK23" s="114">
        <f t="shared" si="12"/>
        <v>9.0047015698462036E-3</v>
      </c>
      <c r="AL23" s="141">
        <f t="shared" si="13"/>
        <v>1.0000000000000113E-2</v>
      </c>
      <c r="AN23" s="114">
        <f t="shared" si="11"/>
        <v>8.2403653696965506E-3</v>
      </c>
      <c r="AO23" s="114">
        <f t="shared" si="14"/>
        <v>8.3845120850037785E-3</v>
      </c>
      <c r="AP23" s="141">
        <f t="shared" si="15"/>
        <v>-1.9999999999999879E-2</v>
      </c>
      <c r="AQ23" s="71">
        <v>0</v>
      </c>
    </row>
    <row r="24" spans="2:43" ht="13.5" customHeight="1">
      <c r="B24" s="47">
        <v>20</v>
      </c>
      <c r="C24" s="79" t="s">
        <v>195</v>
      </c>
      <c r="D24" s="215">
        <v>39</v>
      </c>
      <c r="E24" s="215">
        <v>8</v>
      </c>
      <c r="F24" s="115">
        <f t="shared" si="0"/>
        <v>0.20512820512820512</v>
      </c>
      <c r="G24" s="215">
        <v>123</v>
      </c>
      <c r="H24" s="215">
        <v>12</v>
      </c>
      <c r="I24" s="115">
        <f t="shared" si="1"/>
        <v>9.7560975609756101E-2</v>
      </c>
      <c r="J24" s="215">
        <v>9199</v>
      </c>
      <c r="K24" s="215">
        <v>94</v>
      </c>
      <c r="L24" s="115">
        <f t="shared" si="2"/>
        <v>1.0218502011088162E-2</v>
      </c>
      <c r="M24" s="215">
        <v>7259</v>
      </c>
      <c r="N24" s="215">
        <v>68</v>
      </c>
      <c r="O24" s="115">
        <f t="shared" si="3"/>
        <v>9.3676814988290398E-3</v>
      </c>
      <c r="P24" s="215">
        <v>5032</v>
      </c>
      <c r="Q24" s="215">
        <v>37</v>
      </c>
      <c r="R24" s="115">
        <f t="shared" si="4"/>
        <v>7.3529411764705881E-3</v>
      </c>
      <c r="S24" s="215">
        <v>2940</v>
      </c>
      <c r="T24" s="215">
        <v>20</v>
      </c>
      <c r="U24" s="115">
        <f t="shared" si="5"/>
        <v>6.8027210884353739E-3</v>
      </c>
      <c r="V24" s="215">
        <v>1317</v>
      </c>
      <c r="W24" s="215">
        <v>3</v>
      </c>
      <c r="X24" s="115">
        <f t="shared" si="6"/>
        <v>2.2779043280182231E-3</v>
      </c>
      <c r="Y24" s="70">
        <f t="shared" si="7"/>
        <v>25909</v>
      </c>
      <c r="Z24" s="70">
        <f t="shared" si="8"/>
        <v>242</v>
      </c>
      <c r="AA24" s="115">
        <f t="shared" si="9"/>
        <v>9.3403836504689485E-3</v>
      </c>
      <c r="AB24" s="138"/>
      <c r="AC24" s="47">
        <v>20</v>
      </c>
      <c r="AD24" s="79" t="s">
        <v>195</v>
      </c>
      <c r="AE24" s="70">
        <v>25098</v>
      </c>
      <c r="AF24" s="70">
        <v>234</v>
      </c>
      <c r="AG24" s="115">
        <v>9.3234520678938566E-3</v>
      </c>
      <c r="AI24" s="100" t="str">
        <f t="shared" si="10"/>
        <v>摂津市</v>
      </c>
      <c r="AJ24" s="114">
        <f t="shared" si="16"/>
        <v>9.0699878164342759E-3</v>
      </c>
      <c r="AK24" s="114">
        <f t="shared" si="12"/>
        <v>9.8556846180922215E-3</v>
      </c>
      <c r="AL24" s="141">
        <f t="shared" si="13"/>
        <v>-8.0000000000000043E-2</v>
      </c>
      <c r="AN24" s="114">
        <f t="shared" si="11"/>
        <v>8.2403653696965506E-3</v>
      </c>
      <c r="AO24" s="114">
        <f t="shared" si="14"/>
        <v>8.3845120850037785E-3</v>
      </c>
      <c r="AP24" s="141">
        <f t="shared" si="15"/>
        <v>-1.9999999999999879E-2</v>
      </c>
      <c r="AQ24" s="71">
        <v>0</v>
      </c>
    </row>
    <row r="25" spans="2:43" ht="13.5" customHeight="1">
      <c r="B25" s="47">
        <v>21</v>
      </c>
      <c r="C25" s="79" t="s">
        <v>194</v>
      </c>
      <c r="D25" s="215">
        <v>39</v>
      </c>
      <c r="E25" s="215">
        <v>2</v>
      </c>
      <c r="F25" s="115">
        <f t="shared" si="0"/>
        <v>5.128205128205128E-2</v>
      </c>
      <c r="G25" s="215">
        <v>85</v>
      </c>
      <c r="H25" s="215">
        <v>10</v>
      </c>
      <c r="I25" s="115">
        <f t="shared" si="1"/>
        <v>0.11764705882352941</v>
      </c>
      <c r="J25" s="215">
        <v>5540</v>
      </c>
      <c r="K25" s="215">
        <v>43</v>
      </c>
      <c r="L25" s="115">
        <f t="shared" si="2"/>
        <v>7.7617328519855597E-3</v>
      </c>
      <c r="M25" s="215">
        <v>4887</v>
      </c>
      <c r="N25" s="215">
        <v>39</v>
      </c>
      <c r="O25" s="115">
        <f t="shared" si="3"/>
        <v>7.9803560466543896E-3</v>
      </c>
      <c r="P25" s="215">
        <v>3582</v>
      </c>
      <c r="Q25" s="215">
        <v>39</v>
      </c>
      <c r="R25" s="115">
        <f t="shared" si="4"/>
        <v>1.0887772194304857E-2</v>
      </c>
      <c r="S25" s="215">
        <v>1962</v>
      </c>
      <c r="T25" s="215">
        <v>10</v>
      </c>
      <c r="U25" s="115">
        <f t="shared" si="5"/>
        <v>5.0968399592252805E-3</v>
      </c>
      <c r="V25" s="215">
        <v>737</v>
      </c>
      <c r="W25" s="215">
        <v>2</v>
      </c>
      <c r="X25" s="115">
        <f t="shared" si="6"/>
        <v>2.7137042062415195E-3</v>
      </c>
      <c r="Y25" s="70">
        <f t="shared" si="7"/>
        <v>16832</v>
      </c>
      <c r="Z25" s="70">
        <f t="shared" si="8"/>
        <v>145</v>
      </c>
      <c r="AA25" s="115">
        <f t="shared" si="9"/>
        <v>8.6145437262357422E-3</v>
      </c>
      <c r="AB25" s="138"/>
      <c r="AC25" s="47">
        <v>21</v>
      </c>
      <c r="AD25" s="79" t="s">
        <v>194</v>
      </c>
      <c r="AE25" s="70">
        <v>16365</v>
      </c>
      <c r="AF25" s="70">
        <v>159</v>
      </c>
      <c r="AG25" s="115">
        <v>9.7158570119156729E-3</v>
      </c>
      <c r="AI25" s="100" t="str">
        <f t="shared" si="10"/>
        <v>堺市中区</v>
      </c>
      <c r="AJ25" s="114">
        <f t="shared" si="16"/>
        <v>8.9404428957865299E-3</v>
      </c>
      <c r="AK25" s="114">
        <f t="shared" si="12"/>
        <v>8.9965727341964966E-3</v>
      </c>
      <c r="AL25" s="141">
        <f t="shared" si="13"/>
        <v>-9.9999999999999395E-3</v>
      </c>
      <c r="AN25" s="114">
        <f t="shared" si="11"/>
        <v>8.2403653696965506E-3</v>
      </c>
      <c r="AO25" s="114">
        <f t="shared" si="14"/>
        <v>8.3845120850037785E-3</v>
      </c>
      <c r="AP25" s="141">
        <f t="shared" si="15"/>
        <v>-1.9999999999999879E-2</v>
      </c>
      <c r="AQ25" s="71">
        <v>0</v>
      </c>
    </row>
    <row r="26" spans="2:43" ht="13.5" customHeight="1">
      <c r="B26" s="47">
        <v>22</v>
      </c>
      <c r="C26" s="79" t="s">
        <v>193</v>
      </c>
      <c r="D26" s="215">
        <v>41</v>
      </c>
      <c r="E26" s="215">
        <v>2</v>
      </c>
      <c r="F26" s="115">
        <f t="shared" si="0"/>
        <v>4.878048780487805E-2</v>
      </c>
      <c r="G26" s="215">
        <v>94</v>
      </c>
      <c r="H26" s="215">
        <v>10</v>
      </c>
      <c r="I26" s="115">
        <f t="shared" si="1"/>
        <v>0.10638297872340426</v>
      </c>
      <c r="J26" s="215">
        <v>8395</v>
      </c>
      <c r="K26" s="215">
        <v>61</v>
      </c>
      <c r="L26" s="115">
        <f t="shared" si="2"/>
        <v>7.2662298987492555E-3</v>
      </c>
      <c r="M26" s="215">
        <v>6349</v>
      </c>
      <c r="N26" s="215">
        <v>56</v>
      </c>
      <c r="O26" s="115">
        <f t="shared" si="3"/>
        <v>8.8202866593164279E-3</v>
      </c>
      <c r="P26" s="215">
        <v>4350</v>
      </c>
      <c r="Q26" s="215">
        <v>40</v>
      </c>
      <c r="R26" s="115">
        <f t="shared" si="4"/>
        <v>9.1954022988505746E-3</v>
      </c>
      <c r="S26" s="215">
        <v>2344</v>
      </c>
      <c r="T26" s="215">
        <v>17</v>
      </c>
      <c r="U26" s="115">
        <f t="shared" si="5"/>
        <v>7.2525597269624577E-3</v>
      </c>
      <c r="V26" s="215">
        <v>1084</v>
      </c>
      <c r="W26" s="215">
        <v>3</v>
      </c>
      <c r="X26" s="115">
        <f t="shared" si="6"/>
        <v>2.7675276752767526E-3</v>
      </c>
      <c r="Y26" s="70">
        <f t="shared" si="7"/>
        <v>22657</v>
      </c>
      <c r="Z26" s="70">
        <f t="shared" si="8"/>
        <v>189</v>
      </c>
      <c r="AA26" s="115">
        <f t="shared" si="9"/>
        <v>8.3417928234099832E-3</v>
      </c>
      <c r="AB26" s="138"/>
      <c r="AC26" s="47">
        <v>22</v>
      </c>
      <c r="AD26" s="79" t="s">
        <v>193</v>
      </c>
      <c r="AE26" s="70">
        <v>21781</v>
      </c>
      <c r="AF26" s="70">
        <v>194</v>
      </c>
      <c r="AG26" s="115">
        <v>8.9068454157293052E-3</v>
      </c>
      <c r="AI26" s="100" t="str">
        <f t="shared" si="10"/>
        <v>忠岡町</v>
      </c>
      <c r="AJ26" s="114">
        <f t="shared" si="16"/>
        <v>8.8766452402816044E-3</v>
      </c>
      <c r="AK26" s="114">
        <f t="shared" si="12"/>
        <v>9.1482649842271301E-3</v>
      </c>
      <c r="AL26" s="141">
        <f t="shared" si="13"/>
        <v>-2.0000000000000052E-2</v>
      </c>
      <c r="AN26" s="114">
        <f t="shared" si="11"/>
        <v>8.2403653696965506E-3</v>
      </c>
      <c r="AO26" s="114">
        <f t="shared" si="14"/>
        <v>8.3845120850037785E-3</v>
      </c>
      <c r="AP26" s="141">
        <f t="shared" si="15"/>
        <v>-1.9999999999999879E-2</v>
      </c>
      <c r="AQ26" s="71">
        <v>0</v>
      </c>
    </row>
    <row r="27" spans="2:43" ht="13.5" customHeight="1">
      <c r="B27" s="47">
        <v>23</v>
      </c>
      <c r="C27" s="79" t="s">
        <v>215</v>
      </c>
      <c r="D27" s="215">
        <v>60</v>
      </c>
      <c r="E27" s="215">
        <v>6</v>
      </c>
      <c r="F27" s="115">
        <f t="shared" si="0"/>
        <v>0.1</v>
      </c>
      <c r="G27" s="215">
        <v>173</v>
      </c>
      <c r="H27" s="215">
        <v>15</v>
      </c>
      <c r="I27" s="115">
        <f t="shared" si="1"/>
        <v>8.6705202312138727E-2</v>
      </c>
      <c r="J27" s="215">
        <v>10958</v>
      </c>
      <c r="K27" s="215">
        <v>86</v>
      </c>
      <c r="L27" s="115">
        <f t="shared" si="2"/>
        <v>7.8481474721664533E-3</v>
      </c>
      <c r="M27" s="215">
        <v>10160</v>
      </c>
      <c r="N27" s="215">
        <v>107</v>
      </c>
      <c r="O27" s="115">
        <f t="shared" si="3"/>
        <v>1.0531496062992127E-2</v>
      </c>
      <c r="P27" s="215">
        <v>7648</v>
      </c>
      <c r="Q27" s="215">
        <v>69</v>
      </c>
      <c r="R27" s="115">
        <f t="shared" si="4"/>
        <v>9.021966527196652E-3</v>
      </c>
      <c r="S27" s="215">
        <v>3969</v>
      </c>
      <c r="T27" s="215">
        <v>30</v>
      </c>
      <c r="U27" s="115">
        <f t="shared" si="5"/>
        <v>7.5585789871504159E-3</v>
      </c>
      <c r="V27" s="215">
        <v>1502</v>
      </c>
      <c r="W27" s="215">
        <v>5</v>
      </c>
      <c r="X27" s="115">
        <f t="shared" si="6"/>
        <v>3.3288948069241011E-3</v>
      </c>
      <c r="Y27" s="70">
        <f t="shared" si="7"/>
        <v>34470</v>
      </c>
      <c r="Z27" s="70">
        <f t="shared" si="8"/>
        <v>318</v>
      </c>
      <c r="AA27" s="115">
        <f t="shared" si="9"/>
        <v>9.2254134029590949E-3</v>
      </c>
      <c r="AB27" s="138"/>
      <c r="AC27" s="47">
        <v>23</v>
      </c>
      <c r="AD27" s="79" t="s">
        <v>215</v>
      </c>
      <c r="AE27" s="70">
        <v>33821</v>
      </c>
      <c r="AF27" s="70">
        <v>313</v>
      </c>
      <c r="AG27" s="115">
        <v>9.2546051269921051E-3</v>
      </c>
      <c r="AI27" s="100" t="str">
        <f t="shared" si="10"/>
        <v>福島区</v>
      </c>
      <c r="AJ27" s="114">
        <f t="shared" si="16"/>
        <v>8.8654248431118635E-3</v>
      </c>
      <c r="AK27" s="114">
        <f t="shared" si="12"/>
        <v>9.0451228286565939E-3</v>
      </c>
      <c r="AL27" s="141">
        <f t="shared" si="13"/>
        <v>-9.9999999999999395E-3</v>
      </c>
      <c r="AN27" s="114">
        <f t="shared" si="11"/>
        <v>8.2403653696965506E-3</v>
      </c>
      <c r="AO27" s="114">
        <f t="shared" si="14"/>
        <v>8.3845120850037785E-3</v>
      </c>
      <c r="AP27" s="141">
        <f t="shared" si="15"/>
        <v>-1.9999999999999879E-2</v>
      </c>
      <c r="AQ27" s="71">
        <v>0</v>
      </c>
    </row>
    <row r="28" spans="2:43" ht="13.5" customHeight="1">
      <c r="B28" s="47">
        <v>24</v>
      </c>
      <c r="C28" s="79" t="s">
        <v>216</v>
      </c>
      <c r="D28" s="215">
        <v>28</v>
      </c>
      <c r="E28" s="215">
        <v>5</v>
      </c>
      <c r="F28" s="115">
        <f t="shared" si="0"/>
        <v>0.17857142857142858</v>
      </c>
      <c r="G28" s="215">
        <v>75</v>
      </c>
      <c r="H28" s="215">
        <v>13</v>
      </c>
      <c r="I28" s="115">
        <f t="shared" si="1"/>
        <v>0.17333333333333334</v>
      </c>
      <c r="J28" s="215">
        <v>5766</v>
      </c>
      <c r="K28" s="215">
        <v>44</v>
      </c>
      <c r="L28" s="115">
        <f t="shared" si="2"/>
        <v>7.630939993062782E-3</v>
      </c>
      <c r="M28" s="215">
        <v>4297</v>
      </c>
      <c r="N28" s="215">
        <v>45</v>
      </c>
      <c r="O28" s="115">
        <f t="shared" si="3"/>
        <v>1.047242262043286E-2</v>
      </c>
      <c r="P28" s="215">
        <v>3169</v>
      </c>
      <c r="Q28" s="215">
        <v>32</v>
      </c>
      <c r="R28" s="115">
        <f t="shared" si="4"/>
        <v>1.0097822656989587E-2</v>
      </c>
      <c r="S28" s="215">
        <v>1886</v>
      </c>
      <c r="T28" s="215">
        <v>8</v>
      </c>
      <c r="U28" s="115">
        <f t="shared" si="5"/>
        <v>4.2417815482502655E-3</v>
      </c>
      <c r="V28" s="215">
        <v>870</v>
      </c>
      <c r="W28" s="215">
        <v>1</v>
      </c>
      <c r="X28" s="115">
        <f t="shared" si="6"/>
        <v>1.1494252873563218E-3</v>
      </c>
      <c r="Y28" s="70">
        <f t="shared" si="7"/>
        <v>16091</v>
      </c>
      <c r="Z28" s="70">
        <f t="shared" si="8"/>
        <v>148</v>
      </c>
      <c r="AA28" s="115">
        <f t="shared" si="9"/>
        <v>9.1976881486545269E-3</v>
      </c>
      <c r="AB28" s="138"/>
      <c r="AC28" s="47">
        <v>24</v>
      </c>
      <c r="AD28" s="79" t="s">
        <v>216</v>
      </c>
      <c r="AE28" s="70">
        <v>15444</v>
      </c>
      <c r="AF28" s="70">
        <v>152</v>
      </c>
      <c r="AG28" s="115">
        <v>9.8420098420098426E-3</v>
      </c>
      <c r="AI28" s="100" t="str">
        <f t="shared" si="10"/>
        <v>大阪市</v>
      </c>
      <c r="AJ28" s="114">
        <f t="shared" si="16"/>
        <v>8.844575294656697E-3</v>
      </c>
      <c r="AK28" s="114">
        <f t="shared" si="12"/>
        <v>9.0902020017011205E-3</v>
      </c>
      <c r="AL28" s="141">
        <f t="shared" si="13"/>
        <v>-2.9999999999999992E-2</v>
      </c>
      <c r="AN28" s="114">
        <f t="shared" si="11"/>
        <v>8.2403653696965506E-3</v>
      </c>
      <c r="AO28" s="114">
        <f t="shared" si="14"/>
        <v>8.3845120850037785E-3</v>
      </c>
      <c r="AP28" s="141">
        <f t="shared" si="15"/>
        <v>-1.9999999999999879E-2</v>
      </c>
      <c r="AQ28" s="71">
        <v>0</v>
      </c>
    </row>
    <row r="29" spans="2:43" ht="13.5" customHeight="1">
      <c r="B29" s="47">
        <v>25</v>
      </c>
      <c r="C29" s="79" t="s">
        <v>191</v>
      </c>
      <c r="D29" s="215">
        <v>16</v>
      </c>
      <c r="E29" s="215">
        <v>4</v>
      </c>
      <c r="F29" s="115">
        <f t="shared" si="0"/>
        <v>0.25</v>
      </c>
      <c r="G29" s="215">
        <v>24</v>
      </c>
      <c r="H29" s="215">
        <v>2</v>
      </c>
      <c r="I29" s="115">
        <f t="shared" si="1"/>
        <v>8.3333333333333329E-2</v>
      </c>
      <c r="J29" s="215">
        <v>3747</v>
      </c>
      <c r="K29" s="215">
        <v>21</v>
      </c>
      <c r="L29" s="115">
        <f t="shared" si="2"/>
        <v>5.6044835868694952E-3</v>
      </c>
      <c r="M29" s="215">
        <v>3030</v>
      </c>
      <c r="N29" s="215">
        <v>33</v>
      </c>
      <c r="O29" s="115">
        <f t="shared" si="3"/>
        <v>1.089108910891089E-2</v>
      </c>
      <c r="P29" s="215">
        <v>2186</v>
      </c>
      <c r="Q29" s="215">
        <v>18</v>
      </c>
      <c r="R29" s="115">
        <f t="shared" si="4"/>
        <v>8.2342177493138144E-3</v>
      </c>
      <c r="S29" s="215">
        <v>1352</v>
      </c>
      <c r="T29" s="215">
        <v>5</v>
      </c>
      <c r="U29" s="115">
        <f t="shared" si="5"/>
        <v>3.6982248520710057E-3</v>
      </c>
      <c r="V29" s="215">
        <v>746</v>
      </c>
      <c r="W29" s="215">
        <v>1</v>
      </c>
      <c r="X29" s="115">
        <f t="shared" si="6"/>
        <v>1.3404825737265416E-3</v>
      </c>
      <c r="Y29" s="70">
        <f t="shared" si="7"/>
        <v>11101</v>
      </c>
      <c r="Z29" s="70">
        <f t="shared" si="8"/>
        <v>84</v>
      </c>
      <c r="AA29" s="115">
        <f t="shared" si="9"/>
        <v>7.5668858661381861E-3</v>
      </c>
      <c r="AB29" s="138"/>
      <c r="AC29" s="47">
        <v>25</v>
      </c>
      <c r="AD29" s="79" t="s">
        <v>191</v>
      </c>
      <c r="AE29" s="70">
        <v>10686</v>
      </c>
      <c r="AF29" s="70">
        <v>80</v>
      </c>
      <c r="AG29" s="115">
        <v>7.4864308440950773E-3</v>
      </c>
      <c r="AI29" s="100" t="str">
        <f t="shared" si="10"/>
        <v>泉南市</v>
      </c>
      <c r="AJ29" s="114">
        <f t="shared" si="16"/>
        <v>8.8212401625875642E-3</v>
      </c>
      <c r="AK29" s="114">
        <f t="shared" si="12"/>
        <v>9.573230741701709E-3</v>
      </c>
      <c r="AL29" s="141">
        <f t="shared" si="13"/>
        <v>-7.9999999999999863E-2</v>
      </c>
      <c r="AN29" s="114">
        <f t="shared" si="11"/>
        <v>8.2403653696965506E-3</v>
      </c>
      <c r="AO29" s="114">
        <f t="shared" si="14"/>
        <v>8.3845120850037785E-3</v>
      </c>
      <c r="AP29" s="141">
        <f t="shared" si="15"/>
        <v>-1.9999999999999879E-2</v>
      </c>
      <c r="AQ29" s="71">
        <v>0</v>
      </c>
    </row>
    <row r="30" spans="2:43" ht="13.5" customHeight="1">
      <c r="B30" s="47">
        <v>26</v>
      </c>
      <c r="C30" s="79" t="s">
        <v>192</v>
      </c>
      <c r="D30" s="215">
        <v>291</v>
      </c>
      <c r="E30" s="215">
        <v>11</v>
      </c>
      <c r="F30" s="115">
        <f t="shared" si="0"/>
        <v>3.7800687285223365E-2</v>
      </c>
      <c r="G30" s="215">
        <v>727</v>
      </c>
      <c r="H30" s="215">
        <v>56</v>
      </c>
      <c r="I30" s="115">
        <f t="shared" si="1"/>
        <v>7.7028885832187075E-2</v>
      </c>
      <c r="J30" s="215">
        <v>55089</v>
      </c>
      <c r="K30" s="215">
        <v>433</v>
      </c>
      <c r="L30" s="115">
        <f t="shared" si="2"/>
        <v>7.8600083501243444E-3</v>
      </c>
      <c r="M30" s="215">
        <v>45272</v>
      </c>
      <c r="N30" s="215">
        <v>385</v>
      </c>
      <c r="O30" s="115">
        <f t="shared" si="3"/>
        <v>8.50415267715144E-3</v>
      </c>
      <c r="P30" s="215">
        <v>29135</v>
      </c>
      <c r="Q30" s="215">
        <v>221</v>
      </c>
      <c r="R30" s="115">
        <f t="shared" si="4"/>
        <v>7.5853784108460614E-3</v>
      </c>
      <c r="S30" s="215">
        <v>15010</v>
      </c>
      <c r="T30" s="215">
        <v>101</v>
      </c>
      <c r="U30" s="115">
        <f t="shared" si="5"/>
        <v>6.7288474350433048E-3</v>
      </c>
      <c r="V30" s="215">
        <v>6792</v>
      </c>
      <c r="W30" s="215">
        <v>21</v>
      </c>
      <c r="X30" s="115">
        <f t="shared" si="6"/>
        <v>3.0918727915194345E-3</v>
      </c>
      <c r="Y30" s="70">
        <f t="shared" si="7"/>
        <v>152316</v>
      </c>
      <c r="Z30" s="70">
        <f t="shared" si="8"/>
        <v>1228</v>
      </c>
      <c r="AA30" s="115">
        <f t="shared" si="9"/>
        <v>8.0621865069986087E-3</v>
      </c>
      <c r="AB30" s="138"/>
      <c r="AC30" s="47">
        <v>26</v>
      </c>
      <c r="AD30" s="79" t="s">
        <v>192</v>
      </c>
      <c r="AE30" s="70">
        <v>146909</v>
      </c>
      <c r="AF30" s="70">
        <v>1204</v>
      </c>
      <c r="AG30" s="115">
        <v>8.1955496259589269E-3</v>
      </c>
      <c r="AI30" s="100" t="str">
        <f t="shared" si="10"/>
        <v>貝塚市</v>
      </c>
      <c r="AJ30" s="114">
        <f t="shared" si="16"/>
        <v>8.8099756031444834E-3</v>
      </c>
      <c r="AK30" s="114">
        <f t="shared" si="12"/>
        <v>9.5510317902955943E-3</v>
      </c>
      <c r="AL30" s="141">
        <f t="shared" si="13"/>
        <v>-7.9999999999999863E-2</v>
      </c>
      <c r="AN30" s="114">
        <f t="shared" si="11"/>
        <v>8.2403653696965506E-3</v>
      </c>
      <c r="AO30" s="114">
        <f t="shared" si="14"/>
        <v>8.3845120850037785E-3</v>
      </c>
      <c r="AP30" s="141">
        <f t="shared" si="15"/>
        <v>-1.9999999999999879E-2</v>
      </c>
      <c r="AQ30" s="71">
        <v>0</v>
      </c>
    </row>
    <row r="31" spans="2:43" ht="13.5" customHeight="1">
      <c r="B31" s="47">
        <v>27</v>
      </c>
      <c r="C31" s="79" t="s">
        <v>217</v>
      </c>
      <c r="D31" s="215">
        <v>56</v>
      </c>
      <c r="E31" s="215">
        <v>2</v>
      </c>
      <c r="F31" s="115">
        <f t="shared" si="0"/>
        <v>3.5714285714285712E-2</v>
      </c>
      <c r="G31" s="215">
        <v>145</v>
      </c>
      <c r="H31" s="215">
        <v>10</v>
      </c>
      <c r="I31" s="115">
        <f t="shared" si="1"/>
        <v>6.8965517241379309E-2</v>
      </c>
      <c r="J31" s="215">
        <v>8818</v>
      </c>
      <c r="K31" s="215">
        <v>72</v>
      </c>
      <c r="L31" s="115">
        <f t="shared" si="2"/>
        <v>8.1651168065320929E-3</v>
      </c>
      <c r="M31" s="215">
        <v>7171</v>
      </c>
      <c r="N31" s="215">
        <v>67</v>
      </c>
      <c r="O31" s="115">
        <f t="shared" si="3"/>
        <v>9.3431878399107514E-3</v>
      </c>
      <c r="P31" s="215">
        <v>4957</v>
      </c>
      <c r="Q31" s="215">
        <v>34</v>
      </c>
      <c r="R31" s="115">
        <f t="shared" si="4"/>
        <v>6.85898729070002E-3</v>
      </c>
      <c r="S31" s="215">
        <v>3014</v>
      </c>
      <c r="T31" s="215">
        <v>17</v>
      </c>
      <c r="U31" s="115">
        <f t="shared" si="5"/>
        <v>5.6403450564034502E-3</v>
      </c>
      <c r="V31" s="215">
        <v>1489</v>
      </c>
      <c r="W31" s="215">
        <v>5</v>
      </c>
      <c r="X31" s="115">
        <f t="shared" si="6"/>
        <v>3.3579583613163196E-3</v>
      </c>
      <c r="Y31" s="70">
        <f t="shared" si="7"/>
        <v>25650</v>
      </c>
      <c r="Z31" s="70">
        <f t="shared" si="8"/>
        <v>207</v>
      </c>
      <c r="AA31" s="115">
        <f t="shared" si="9"/>
        <v>8.0701754385964913E-3</v>
      </c>
      <c r="AB31" s="138"/>
      <c r="AC31" s="47">
        <v>27</v>
      </c>
      <c r="AD31" s="79" t="s">
        <v>217</v>
      </c>
      <c r="AE31" s="70">
        <v>24767</v>
      </c>
      <c r="AF31" s="70">
        <v>193</v>
      </c>
      <c r="AG31" s="115">
        <v>7.7926272863083944E-3</v>
      </c>
      <c r="AI31" s="100" t="str">
        <f t="shared" si="10"/>
        <v>西淀川区</v>
      </c>
      <c r="AJ31" s="114">
        <f t="shared" si="16"/>
        <v>8.6984957488554608E-3</v>
      </c>
      <c r="AK31" s="114">
        <f t="shared" si="12"/>
        <v>8.7404295683989434E-3</v>
      </c>
      <c r="AL31" s="141">
        <f t="shared" si="13"/>
        <v>0</v>
      </c>
      <c r="AN31" s="114">
        <f t="shared" si="11"/>
        <v>8.2403653696965506E-3</v>
      </c>
      <c r="AO31" s="114">
        <f t="shared" si="14"/>
        <v>8.3845120850037785E-3</v>
      </c>
      <c r="AP31" s="141">
        <f t="shared" si="15"/>
        <v>-1.9999999999999879E-2</v>
      </c>
      <c r="AQ31" s="71">
        <v>0</v>
      </c>
    </row>
    <row r="32" spans="2:43" ht="13.5" customHeight="1">
      <c r="B32" s="47">
        <v>28</v>
      </c>
      <c r="C32" s="79" t="s">
        <v>218</v>
      </c>
      <c r="D32" s="215">
        <v>35</v>
      </c>
      <c r="E32" s="215">
        <v>1</v>
      </c>
      <c r="F32" s="115">
        <f t="shared" si="0"/>
        <v>2.8571428571428571E-2</v>
      </c>
      <c r="G32" s="215">
        <v>130</v>
      </c>
      <c r="H32" s="215">
        <v>11</v>
      </c>
      <c r="I32" s="115">
        <f t="shared" si="1"/>
        <v>8.461538461538462E-2</v>
      </c>
      <c r="J32" s="215">
        <v>7955</v>
      </c>
      <c r="K32" s="215">
        <v>69</v>
      </c>
      <c r="L32" s="115">
        <f t="shared" si="2"/>
        <v>8.6737900691389071E-3</v>
      </c>
      <c r="M32" s="215">
        <v>6725</v>
      </c>
      <c r="N32" s="215">
        <v>61</v>
      </c>
      <c r="O32" s="115">
        <f t="shared" si="3"/>
        <v>9.0706319702602237E-3</v>
      </c>
      <c r="P32" s="215">
        <v>4100</v>
      </c>
      <c r="Q32" s="215">
        <v>40</v>
      </c>
      <c r="R32" s="115">
        <f t="shared" si="4"/>
        <v>9.7560975609756097E-3</v>
      </c>
      <c r="S32" s="215">
        <v>1986</v>
      </c>
      <c r="T32" s="215">
        <v>12</v>
      </c>
      <c r="U32" s="115">
        <f t="shared" si="5"/>
        <v>6.0422960725075529E-3</v>
      </c>
      <c r="V32" s="215">
        <v>880</v>
      </c>
      <c r="W32" s="215">
        <v>1</v>
      </c>
      <c r="X32" s="115">
        <f t="shared" si="6"/>
        <v>1.1363636363636363E-3</v>
      </c>
      <c r="Y32" s="70">
        <f t="shared" si="7"/>
        <v>21811</v>
      </c>
      <c r="Z32" s="70">
        <f t="shared" si="8"/>
        <v>195</v>
      </c>
      <c r="AA32" s="115">
        <f t="shared" si="9"/>
        <v>8.9404428957865299E-3</v>
      </c>
      <c r="AB32" s="138"/>
      <c r="AC32" s="47">
        <v>28</v>
      </c>
      <c r="AD32" s="79" t="s">
        <v>218</v>
      </c>
      <c r="AE32" s="70">
        <v>21008</v>
      </c>
      <c r="AF32" s="70">
        <v>189</v>
      </c>
      <c r="AG32" s="115">
        <v>8.9965727341964966E-3</v>
      </c>
      <c r="AI32" s="100" t="str">
        <f t="shared" si="10"/>
        <v>西成区</v>
      </c>
      <c r="AJ32" s="114">
        <f t="shared" si="16"/>
        <v>8.6717557251908394E-3</v>
      </c>
      <c r="AK32" s="114">
        <f t="shared" si="12"/>
        <v>9.2234824878474394E-3</v>
      </c>
      <c r="AL32" s="141">
        <f t="shared" si="13"/>
        <v>-5.0000000000000044E-2</v>
      </c>
      <c r="AN32" s="114">
        <f t="shared" si="11"/>
        <v>8.2403653696965506E-3</v>
      </c>
      <c r="AO32" s="114">
        <f t="shared" si="14"/>
        <v>8.3845120850037785E-3</v>
      </c>
      <c r="AP32" s="141">
        <f t="shared" si="15"/>
        <v>-1.9999999999999879E-2</v>
      </c>
      <c r="AQ32" s="71">
        <v>0</v>
      </c>
    </row>
    <row r="33" spans="2:43" ht="13.5" customHeight="1">
      <c r="B33" s="47">
        <v>29</v>
      </c>
      <c r="C33" s="79" t="s">
        <v>219</v>
      </c>
      <c r="D33" s="215">
        <v>36</v>
      </c>
      <c r="E33" s="215">
        <v>1</v>
      </c>
      <c r="F33" s="115">
        <f t="shared" si="0"/>
        <v>2.7777777777777776E-2</v>
      </c>
      <c r="G33" s="215">
        <v>85</v>
      </c>
      <c r="H33" s="215">
        <v>12</v>
      </c>
      <c r="I33" s="115">
        <f t="shared" si="1"/>
        <v>0.14117647058823529</v>
      </c>
      <c r="J33" s="215">
        <v>6242</v>
      </c>
      <c r="K33" s="215">
        <v>56</v>
      </c>
      <c r="L33" s="115">
        <f t="shared" si="2"/>
        <v>8.971483498878564E-3</v>
      </c>
      <c r="M33" s="215">
        <v>5288</v>
      </c>
      <c r="N33" s="215">
        <v>41</v>
      </c>
      <c r="O33" s="115">
        <f t="shared" si="3"/>
        <v>7.7534039334341909E-3</v>
      </c>
      <c r="P33" s="215">
        <v>3549</v>
      </c>
      <c r="Q33" s="215">
        <v>30</v>
      </c>
      <c r="R33" s="115">
        <f t="shared" si="4"/>
        <v>8.4530853761623E-3</v>
      </c>
      <c r="S33" s="215">
        <v>1846</v>
      </c>
      <c r="T33" s="215">
        <v>10</v>
      </c>
      <c r="U33" s="115">
        <f t="shared" si="5"/>
        <v>5.4171180931744311E-3</v>
      </c>
      <c r="V33" s="215">
        <v>835</v>
      </c>
      <c r="W33" s="215">
        <v>2</v>
      </c>
      <c r="X33" s="115">
        <f t="shared" si="6"/>
        <v>2.3952095808383233E-3</v>
      </c>
      <c r="Y33" s="70">
        <f t="shared" si="7"/>
        <v>17881</v>
      </c>
      <c r="Z33" s="70">
        <f t="shared" si="8"/>
        <v>152</v>
      </c>
      <c r="AA33" s="115">
        <f t="shared" si="9"/>
        <v>8.5006431407639391E-3</v>
      </c>
      <c r="AB33" s="138"/>
      <c r="AC33" s="47">
        <v>29</v>
      </c>
      <c r="AD33" s="79" t="s">
        <v>219</v>
      </c>
      <c r="AE33" s="70">
        <v>17258</v>
      </c>
      <c r="AF33" s="70">
        <v>150</v>
      </c>
      <c r="AG33" s="115">
        <v>8.6916212770888866E-3</v>
      </c>
      <c r="AI33" s="100" t="str">
        <f t="shared" si="10"/>
        <v>鶴見区</v>
      </c>
      <c r="AJ33" s="114">
        <f t="shared" si="16"/>
        <v>8.6145437262357422E-3</v>
      </c>
      <c r="AK33" s="114">
        <f t="shared" si="12"/>
        <v>9.7158570119156729E-3</v>
      </c>
      <c r="AL33" s="141">
        <f t="shared" si="13"/>
        <v>-0.11000000000000003</v>
      </c>
      <c r="AN33" s="114">
        <f t="shared" si="11"/>
        <v>8.2403653696965506E-3</v>
      </c>
      <c r="AO33" s="114">
        <f t="shared" si="14"/>
        <v>8.3845120850037785E-3</v>
      </c>
      <c r="AP33" s="141">
        <f t="shared" si="15"/>
        <v>-1.9999999999999879E-2</v>
      </c>
      <c r="AQ33" s="71">
        <v>0</v>
      </c>
    </row>
    <row r="34" spans="2:43" ht="13.5" customHeight="1">
      <c r="B34" s="47">
        <v>30</v>
      </c>
      <c r="C34" s="79" t="s">
        <v>220</v>
      </c>
      <c r="D34" s="215">
        <v>46</v>
      </c>
      <c r="E34" s="215">
        <v>0</v>
      </c>
      <c r="F34" s="115">
        <f t="shared" si="0"/>
        <v>0</v>
      </c>
      <c r="G34" s="215">
        <v>92</v>
      </c>
      <c r="H34" s="215">
        <v>2</v>
      </c>
      <c r="I34" s="115">
        <f t="shared" si="1"/>
        <v>2.1739130434782608E-2</v>
      </c>
      <c r="J34" s="215">
        <v>8271</v>
      </c>
      <c r="K34" s="215">
        <v>61</v>
      </c>
      <c r="L34" s="115">
        <f t="shared" si="2"/>
        <v>7.3751662435013908E-3</v>
      </c>
      <c r="M34" s="215">
        <v>6959</v>
      </c>
      <c r="N34" s="215">
        <v>48</v>
      </c>
      <c r="O34" s="115">
        <f t="shared" si="3"/>
        <v>6.8975427503951718E-3</v>
      </c>
      <c r="P34" s="215">
        <v>4692</v>
      </c>
      <c r="Q34" s="215">
        <v>28</v>
      </c>
      <c r="R34" s="115">
        <f t="shared" si="4"/>
        <v>5.9676044330775786E-3</v>
      </c>
      <c r="S34" s="215">
        <v>2587</v>
      </c>
      <c r="T34" s="215">
        <v>17</v>
      </c>
      <c r="U34" s="115">
        <f t="shared" si="5"/>
        <v>6.5713181291070736E-3</v>
      </c>
      <c r="V34" s="215">
        <v>1209</v>
      </c>
      <c r="W34" s="215">
        <v>5</v>
      </c>
      <c r="X34" s="115">
        <f t="shared" si="6"/>
        <v>4.1356492969396195E-3</v>
      </c>
      <c r="Y34" s="70">
        <f t="shared" si="7"/>
        <v>23856</v>
      </c>
      <c r="Z34" s="70">
        <f t="shared" si="8"/>
        <v>161</v>
      </c>
      <c r="AA34" s="115">
        <f t="shared" si="9"/>
        <v>6.7488262910798125E-3</v>
      </c>
      <c r="AB34" s="138"/>
      <c r="AC34" s="47">
        <v>30</v>
      </c>
      <c r="AD34" s="79" t="s">
        <v>220</v>
      </c>
      <c r="AE34" s="70">
        <v>23108</v>
      </c>
      <c r="AF34" s="70">
        <v>163</v>
      </c>
      <c r="AG34" s="115">
        <v>7.0538341699844208E-3</v>
      </c>
      <c r="AI34" s="100" t="str">
        <f t="shared" si="10"/>
        <v>都島区</v>
      </c>
      <c r="AJ34" s="114">
        <f t="shared" si="16"/>
        <v>8.6142786316311358E-3</v>
      </c>
      <c r="AK34" s="114">
        <f t="shared" si="12"/>
        <v>9.4912190082644624E-3</v>
      </c>
      <c r="AL34" s="141">
        <f t="shared" si="13"/>
        <v>-8.9999999999999969E-2</v>
      </c>
      <c r="AN34" s="114">
        <f t="shared" si="11"/>
        <v>8.2403653696965506E-3</v>
      </c>
      <c r="AO34" s="114">
        <f t="shared" si="14"/>
        <v>8.3845120850037785E-3</v>
      </c>
      <c r="AP34" s="141">
        <f t="shared" si="15"/>
        <v>-1.9999999999999879E-2</v>
      </c>
      <c r="AQ34" s="71">
        <v>0</v>
      </c>
    </row>
    <row r="35" spans="2:43" ht="13.5" customHeight="1">
      <c r="B35" s="47">
        <v>31</v>
      </c>
      <c r="C35" s="79" t="s">
        <v>221</v>
      </c>
      <c r="D35" s="215">
        <v>59</v>
      </c>
      <c r="E35" s="215">
        <v>4</v>
      </c>
      <c r="F35" s="115">
        <f t="shared" si="0"/>
        <v>6.7796610169491525E-2</v>
      </c>
      <c r="G35" s="215">
        <v>179</v>
      </c>
      <c r="H35" s="215">
        <v>9</v>
      </c>
      <c r="I35" s="115">
        <f t="shared" si="1"/>
        <v>5.027932960893855E-2</v>
      </c>
      <c r="J35" s="215">
        <v>12254</v>
      </c>
      <c r="K35" s="215">
        <v>79</v>
      </c>
      <c r="L35" s="115">
        <f t="shared" si="2"/>
        <v>6.4468744899624612E-3</v>
      </c>
      <c r="M35" s="215">
        <v>10025</v>
      </c>
      <c r="N35" s="215">
        <v>76</v>
      </c>
      <c r="O35" s="115">
        <f t="shared" si="3"/>
        <v>7.5810473815461346E-3</v>
      </c>
      <c r="P35" s="215">
        <v>6233</v>
      </c>
      <c r="Q35" s="215">
        <v>40</v>
      </c>
      <c r="R35" s="115">
        <f t="shared" si="4"/>
        <v>6.4174554789026153E-3</v>
      </c>
      <c r="S35" s="215">
        <v>2993</v>
      </c>
      <c r="T35" s="215">
        <v>18</v>
      </c>
      <c r="U35" s="115">
        <f t="shared" si="5"/>
        <v>6.0140327430671563E-3</v>
      </c>
      <c r="V35" s="215">
        <v>1240</v>
      </c>
      <c r="W35" s="215">
        <v>4</v>
      </c>
      <c r="X35" s="115">
        <f t="shared" si="6"/>
        <v>3.2258064516129032E-3</v>
      </c>
      <c r="Y35" s="70">
        <f t="shared" si="7"/>
        <v>32983</v>
      </c>
      <c r="Z35" s="70">
        <f t="shared" si="8"/>
        <v>230</v>
      </c>
      <c r="AA35" s="115">
        <f t="shared" si="9"/>
        <v>6.9732892702301184E-3</v>
      </c>
      <c r="AB35" s="138"/>
      <c r="AC35" s="47">
        <v>31</v>
      </c>
      <c r="AD35" s="79" t="s">
        <v>221</v>
      </c>
      <c r="AE35" s="70">
        <v>31562</v>
      </c>
      <c r="AF35" s="70">
        <v>236</v>
      </c>
      <c r="AG35" s="115">
        <v>7.4773461757810028E-3</v>
      </c>
      <c r="AI35" s="100" t="str">
        <f t="shared" si="10"/>
        <v>西区</v>
      </c>
      <c r="AJ35" s="114">
        <f t="shared" si="16"/>
        <v>8.5787818129825569E-3</v>
      </c>
      <c r="AK35" s="114">
        <f t="shared" si="12"/>
        <v>8.7323095453176753E-3</v>
      </c>
      <c r="AL35" s="141">
        <f t="shared" si="13"/>
        <v>-9.9999999999999395E-3</v>
      </c>
      <c r="AN35" s="114">
        <f t="shared" si="11"/>
        <v>8.2403653696965506E-3</v>
      </c>
      <c r="AO35" s="114">
        <f t="shared" si="14"/>
        <v>8.3845120850037785E-3</v>
      </c>
      <c r="AP35" s="141">
        <f t="shared" si="15"/>
        <v>-1.9999999999999879E-2</v>
      </c>
      <c r="AQ35" s="71">
        <v>0</v>
      </c>
    </row>
    <row r="36" spans="2:43" ht="13.5" customHeight="1">
      <c r="B36" s="47">
        <v>32</v>
      </c>
      <c r="C36" s="79" t="s">
        <v>222</v>
      </c>
      <c r="D36" s="215">
        <v>59</v>
      </c>
      <c r="E36" s="215">
        <v>3</v>
      </c>
      <c r="F36" s="115">
        <f t="shared" si="0"/>
        <v>5.0847457627118647E-2</v>
      </c>
      <c r="G36" s="215">
        <v>104</v>
      </c>
      <c r="H36" s="215">
        <v>8</v>
      </c>
      <c r="I36" s="115">
        <f t="shared" si="1"/>
        <v>7.6923076923076927E-2</v>
      </c>
      <c r="J36" s="215">
        <v>8984</v>
      </c>
      <c r="K36" s="215">
        <v>85</v>
      </c>
      <c r="L36" s="115">
        <f t="shared" si="2"/>
        <v>9.4612644701691905E-3</v>
      </c>
      <c r="M36" s="215">
        <v>7868</v>
      </c>
      <c r="N36" s="215">
        <v>85</v>
      </c>
      <c r="O36" s="115">
        <f t="shared" si="3"/>
        <v>1.0803253685815964E-2</v>
      </c>
      <c r="P36" s="215">
        <v>5503</v>
      </c>
      <c r="Q36" s="215">
        <v>51</v>
      </c>
      <c r="R36" s="115">
        <f t="shared" si="4"/>
        <v>9.2676721788115569E-3</v>
      </c>
      <c r="S36" s="215">
        <v>2768</v>
      </c>
      <c r="T36" s="215">
        <v>23</v>
      </c>
      <c r="U36" s="115">
        <f t="shared" si="5"/>
        <v>8.3092485549132941E-3</v>
      </c>
      <c r="V36" s="215">
        <v>1243</v>
      </c>
      <c r="W36" s="215">
        <v>5</v>
      </c>
      <c r="X36" s="115">
        <f t="shared" si="6"/>
        <v>4.0225261464199519E-3</v>
      </c>
      <c r="Y36" s="70">
        <f t="shared" si="7"/>
        <v>26529</v>
      </c>
      <c r="Z36" s="70">
        <f t="shared" si="8"/>
        <v>260</v>
      </c>
      <c r="AA36" s="115">
        <f t="shared" si="9"/>
        <v>9.8005955746541529E-3</v>
      </c>
      <c r="AB36" s="138"/>
      <c r="AC36" s="47">
        <v>32</v>
      </c>
      <c r="AD36" s="79" t="s">
        <v>222</v>
      </c>
      <c r="AE36" s="70">
        <v>25703</v>
      </c>
      <c r="AF36" s="70">
        <v>243</v>
      </c>
      <c r="AG36" s="115">
        <v>9.4541493210909232E-3</v>
      </c>
      <c r="AI36" s="100" t="str">
        <f t="shared" si="10"/>
        <v>泉佐野市</v>
      </c>
      <c r="AJ36" s="114">
        <f t="shared" si="16"/>
        <v>8.558183763223582E-3</v>
      </c>
      <c r="AK36" s="114">
        <f t="shared" si="12"/>
        <v>9.3842001962708543E-3</v>
      </c>
      <c r="AL36" s="141">
        <f t="shared" si="13"/>
        <v>-8.0000000000000043E-2</v>
      </c>
      <c r="AN36" s="114">
        <f t="shared" si="11"/>
        <v>8.2403653696965506E-3</v>
      </c>
      <c r="AO36" s="114">
        <f t="shared" si="14"/>
        <v>8.3845120850037785E-3</v>
      </c>
      <c r="AP36" s="141">
        <f t="shared" si="15"/>
        <v>-1.9999999999999879E-2</v>
      </c>
      <c r="AQ36" s="71">
        <v>0</v>
      </c>
    </row>
    <row r="37" spans="2:43" ht="13.5" customHeight="1">
      <c r="B37" s="47">
        <v>33</v>
      </c>
      <c r="C37" s="79" t="s">
        <v>223</v>
      </c>
      <c r="D37" s="215">
        <v>8</v>
      </c>
      <c r="E37" s="215">
        <v>0</v>
      </c>
      <c r="F37" s="115">
        <f t="shared" ref="F37:F68" si="17">IFERROR(E37/D37,"-")</f>
        <v>0</v>
      </c>
      <c r="G37" s="215">
        <v>30</v>
      </c>
      <c r="H37" s="215">
        <v>4</v>
      </c>
      <c r="I37" s="115">
        <f t="shared" ref="I37:I68" si="18">IFERROR(H37/G37,"-")</f>
        <v>0.13333333333333333</v>
      </c>
      <c r="J37" s="215">
        <v>3015</v>
      </c>
      <c r="K37" s="215">
        <v>21</v>
      </c>
      <c r="L37" s="115">
        <f t="shared" ref="L37:L68" si="19">IFERROR(K37/J37,"-")</f>
        <v>6.965174129353234E-3</v>
      </c>
      <c r="M37" s="215">
        <v>2399</v>
      </c>
      <c r="N37" s="215">
        <v>20</v>
      </c>
      <c r="O37" s="115">
        <f t="shared" ref="O37:O68" si="20">IFERROR(N37/M37,"-")</f>
        <v>8.3368070029178828E-3</v>
      </c>
      <c r="P37" s="215">
        <v>1406</v>
      </c>
      <c r="Q37" s="215">
        <v>15</v>
      </c>
      <c r="R37" s="115">
        <f t="shared" ref="R37:R68" si="21">IFERROR(Q37/P37,"-")</f>
        <v>1.0668563300142247E-2</v>
      </c>
      <c r="S37" s="215">
        <v>703</v>
      </c>
      <c r="T37" s="215">
        <v>7</v>
      </c>
      <c r="U37" s="115">
        <f t="shared" ref="U37:U68" si="22">IFERROR(T37/S37,"-")</f>
        <v>9.9573257467994308E-3</v>
      </c>
      <c r="V37" s="215">
        <v>323</v>
      </c>
      <c r="W37" s="215">
        <v>0</v>
      </c>
      <c r="X37" s="115">
        <f t="shared" ref="X37:X68" si="23">IFERROR(W37/V37,"-")</f>
        <v>0</v>
      </c>
      <c r="Y37" s="70">
        <f t="shared" ref="Y37:Y68" si="24">SUM(D37,G37,J37,M37,P37,S37,V37)</f>
        <v>7884</v>
      </c>
      <c r="Z37" s="70">
        <f t="shared" ref="Z37:Z68" si="25">SUM(E37,H37,K37,N37,Q37,T37,W37)</f>
        <v>67</v>
      </c>
      <c r="AA37" s="115">
        <f t="shared" ref="AA37:AA68" si="26">IFERROR(Z37/Y37,"-")</f>
        <v>8.4982242516489087E-3</v>
      </c>
      <c r="AB37" s="138"/>
      <c r="AC37" s="47">
        <v>33</v>
      </c>
      <c r="AD37" s="79" t="s">
        <v>223</v>
      </c>
      <c r="AE37" s="70">
        <v>7555</v>
      </c>
      <c r="AF37" s="70">
        <v>72</v>
      </c>
      <c r="AG37" s="115">
        <v>9.5301125082726673E-3</v>
      </c>
      <c r="AI37" s="100" t="str">
        <f t="shared" ref="AI37:AI68" si="27">INDEX($C$5:$C$78,MATCH(AJ37,AA$5:AA$78,0))</f>
        <v>堺市東区</v>
      </c>
      <c r="AJ37" s="114">
        <f t="shared" ref="AJ37:AJ68" si="28">LARGE(AA$5:AA$78,ROW(A33))</f>
        <v>8.5006431407639391E-3</v>
      </c>
      <c r="AK37" s="114">
        <f t="shared" si="12"/>
        <v>8.6916212770888866E-3</v>
      </c>
      <c r="AL37" s="141">
        <f t="shared" si="13"/>
        <v>-1.9999999999999879E-2</v>
      </c>
      <c r="AN37" s="114">
        <f t="shared" si="11"/>
        <v>8.2403653696965506E-3</v>
      </c>
      <c r="AO37" s="114">
        <f t="shared" si="14"/>
        <v>8.3845120850037785E-3</v>
      </c>
      <c r="AP37" s="141">
        <f t="shared" si="15"/>
        <v>-1.9999999999999879E-2</v>
      </c>
      <c r="AQ37" s="71">
        <v>0</v>
      </c>
    </row>
    <row r="38" spans="2:43" ht="13.5" customHeight="1">
      <c r="B38" s="47">
        <v>34</v>
      </c>
      <c r="C38" s="79" t="s">
        <v>224</v>
      </c>
      <c r="D38" s="215">
        <v>96</v>
      </c>
      <c r="E38" s="215">
        <v>7</v>
      </c>
      <c r="F38" s="115">
        <f t="shared" si="17"/>
        <v>7.2916666666666671E-2</v>
      </c>
      <c r="G38" s="215">
        <v>175</v>
      </c>
      <c r="H38" s="215">
        <v>11</v>
      </c>
      <c r="I38" s="115">
        <f t="shared" si="18"/>
        <v>6.2857142857142861E-2</v>
      </c>
      <c r="J38" s="215">
        <v>11996</v>
      </c>
      <c r="K38" s="215">
        <v>78</v>
      </c>
      <c r="L38" s="115">
        <f t="shared" si="19"/>
        <v>6.5021673891297099E-3</v>
      </c>
      <c r="M38" s="215">
        <v>9889</v>
      </c>
      <c r="N38" s="215">
        <v>77</v>
      </c>
      <c r="O38" s="115">
        <f t="shared" si="20"/>
        <v>7.7864293659621799E-3</v>
      </c>
      <c r="P38" s="215">
        <v>6516</v>
      </c>
      <c r="Q38" s="215">
        <v>37</v>
      </c>
      <c r="R38" s="115">
        <f t="shared" si="21"/>
        <v>5.6783302639656233E-3</v>
      </c>
      <c r="S38" s="215">
        <v>3356</v>
      </c>
      <c r="T38" s="215">
        <v>15</v>
      </c>
      <c r="U38" s="115">
        <f t="shared" si="22"/>
        <v>4.4696066746126341E-3</v>
      </c>
      <c r="V38" s="215">
        <v>1404</v>
      </c>
      <c r="W38" s="215">
        <v>1</v>
      </c>
      <c r="X38" s="115">
        <f t="shared" si="23"/>
        <v>7.1225071225071229E-4</v>
      </c>
      <c r="Y38" s="70">
        <f t="shared" si="24"/>
        <v>33432</v>
      </c>
      <c r="Z38" s="70">
        <f t="shared" si="25"/>
        <v>226</v>
      </c>
      <c r="AA38" s="115">
        <f t="shared" si="26"/>
        <v>6.7599904283321367E-3</v>
      </c>
      <c r="AB38" s="138"/>
      <c r="AC38" s="47">
        <v>34</v>
      </c>
      <c r="AD38" s="79" t="s">
        <v>224</v>
      </c>
      <c r="AE38" s="70">
        <v>32422</v>
      </c>
      <c r="AF38" s="70">
        <v>237</v>
      </c>
      <c r="AG38" s="115">
        <v>7.309851335512923E-3</v>
      </c>
      <c r="AI38" s="100" t="str">
        <f t="shared" si="27"/>
        <v>堺市美原区</v>
      </c>
      <c r="AJ38" s="114">
        <f t="shared" si="28"/>
        <v>8.4982242516489087E-3</v>
      </c>
      <c r="AK38" s="114">
        <f t="shared" si="12"/>
        <v>9.5301125082726673E-3</v>
      </c>
      <c r="AL38" s="141">
        <f t="shared" si="13"/>
        <v>-9.9999999999999922E-2</v>
      </c>
      <c r="AN38" s="114">
        <f t="shared" si="11"/>
        <v>8.2403653696965506E-3</v>
      </c>
      <c r="AO38" s="114">
        <f t="shared" si="14"/>
        <v>8.3845120850037785E-3</v>
      </c>
      <c r="AP38" s="141">
        <f t="shared" si="15"/>
        <v>-1.9999999999999879E-2</v>
      </c>
      <c r="AQ38" s="71">
        <v>0</v>
      </c>
    </row>
    <row r="39" spans="2:43" ht="13.5" customHeight="1">
      <c r="B39" s="47">
        <v>35</v>
      </c>
      <c r="C39" s="79" t="s">
        <v>225</v>
      </c>
      <c r="D39" s="215">
        <v>19</v>
      </c>
      <c r="E39" s="215">
        <v>1</v>
      </c>
      <c r="F39" s="115">
        <f t="shared" si="17"/>
        <v>5.2631578947368418E-2</v>
      </c>
      <c r="G39" s="215">
        <v>49</v>
      </c>
      <c r="H39" s="215">
        <v>4</v>
      </c>
      <c r="I39" s="115">
        <f t="shared" si="18"/>
        <v>8.1632653061224483E-2</v>
      </c>
      <c r="J39" s="215">
        <v>23779</v>
      </c>
      <c r="K39" s="215">
        <v>180</v>
      </c>
      <c r="L39" s="115">
        <f t="shared" si="19"/>
        <v>7.5697043609907902E-3</v>
      </c>
      <c r="M39" s="215">
        <v>19746</v>
      </c>
      <c r="N39" s="215">
        <v>167</v>
      </c>
      <c r="O39" s="115">
        <f t="shared" si="20"/>
        <v>8.457409095513015E-3</v>
      </c>
      <c r="P39" s="215">
        <v>14112</v>
      </c>
      <c r="Q39" s="215">
        <v>131</v>
      </c>
      <c r="R39" s="115">
        <f t="shared" si="21"/>
        <v>9.2828798185941048E-3</v>
      </c>
      <c r="S39" s="215">
        <v>7537</v>
      </c>
      <c r="T39" s="215">
        <v>39</v>
      </c>
      <c r="U39" s="115">
        <f t="shared" si="22"/>
        <v>5.1744726018309673E-3</v>
      </c>
      <c r="V39" s="215">
        <v>3129</v>
      </c>
      <c r="W39" s="215">
        <v>10</v>
      </c>
      <c r="X39" s="115">
        <f t="shared" si="23"/>
        <v>3.1959092361776927E-3</v>
      </c>
      <c r="Y39" s="70">
        <f t="shared" si="24"/>
        <v>68371</v>
      </c>
      <c r="Z39" s="70">
        <f t="shared" si="25"/>
        <v>532</v>
      </c>
      <c r="AA39" s="115">
        <f t="shared" si="26"/>
        <v>7.7810767723157483E-3</v>
      </c>
      <c r="AB39" s="138"/>
      <c r="AC39" s="47">
        <v>35</v>
      </c>
      <c r="AD39" s="79" t="s">
        <v>225</v>
      </c>
      <c r="AE39" s="70">
        <v>66353</v>
      </c>
      <c r="AF39" s="70">
        <v>510</v>
      </c>
      <c r="AG39" s="115">
        <v>7.6861633987913135E-3</v>
      </c>
      <c r="AI39" s="100" t="str">
        <f t="shared" si="27"/>
        <v>八尾市</v>
      </c>
      <c r="AJ39" s="114">
        <f t="shared" si="28"/>
        <v>8.4816404784728884E-3</v>
      </c>
      <c r="AK39" s="114">
        <f t="shared" si="12"/>
        <v>8.1881122328681978E-3</v>
      </c>
      <c r="AL39" s="141">
        <f t="shared" si="13"/>
        <v>2.9999999999999992E-2</v>
      </c>
      <c r="AN39" s="114">
        <f t="shared" si="11"/>
        <v>8.2403653696965506E-3</v>
      </c>
      <c r="AO39" s="114">
        <f t="shared" si="14"/>
        <v>8.3845120850037785E-3</v>
      </c>
      <c r="AP39" s="141">
        <f t="shared" si="15"/>
        <v>-1.9999999999999879E-2</v>
      </c>
      <c r="AQ39" s="71">
        <v>0</v>
      </c>
    </row>
    <row r="40" spans="2:43" ht="13.5" customHeight="1">
      <c r="B40" s="47">
        <v>36</v>
      </c>
      <c r="C40" s="79" t="s">
        <v>226</v>
      </c>
      <c r="D40" s="215">
        <v>31</v>
      </c>
      <c r="E40" s="215">
        <v>3</v>
      </c>
      <c r="F40" s="115">
        <f t="shared" si="17"/>
        <v>9.6774193548387094E-2</v>
      </c>
      <c r="G40" s="215">
        <v>56</v>
      </c>
      <c r="H40" s="215">
        <v>13</v>
      </c>
      <c r="I40" s="115">
        <f t="shared" si="18"/>
        <v>0.23214285714285715</v>
      </c>
      <c r="J40" s="215">
        <v>6634</v>
      </c>
      <c r="K40" s="215">
        <v>51</v>
      </c>
      <c r="L40" s="115">
        <f t="shared" si="19"/>
        <v>7.6876695809466383E-3</v>
      </c>
      <c r="M40" s="215">
        <v>5303</v>
      </c>
      <c r="N40" s="215">
        <v>48</v>
      </c>
      <c r="O40" s="115">
        <f t="shared" si="20"/>
        <v>9.0514802941731101E-3</v>
      </c>
      <c r="P40" s="215">
        <v>3837</v>
      </c>
      <c r="Q40" s="215">
        <v>24</v>
      </c>
      <c r="R40" s="115">
        <f t="shared" si="21"/>
        <v>6.2548866301798279E-3</v>
      </c>
      <c r="S40" s="215">
        <v>2168</v>
      </c>
      <c r="T40" s="215">
        <v>17</v>
      </c>
      <c r="U40" s="115">
        <f t="shared" si="22"/>
        <v>7.8413284132841325E-3</v>
      </c>
      <c r="V40" s="215">
        <v>979</v>
      </c>
      <c r="W40" s="215">
        <v>0</v>
      </c>
      <c r="X40" s="115">
        <f t="shared" si="23"/>
        <v>0</v>
      </c>
      <c r="Y40" s="70">
        <f t="shared" si="24"/>
        <v>19008</v>
      </c>
      <c r="Z40" s="70">
        <f t="shared" si="25"/>
        <v>156</v>
      </c>
      <c r="AA40" s="115">
        <f t="shared" si="26"/>
        <v>8.2070707070707079E-3</v>
      </c>
      <c r="AB40" s="138"/>
      <c r="AC40" s="47">
        <v>36</v>
      </c>
      <c r="AD40" s="79" t="s">
        <v>226</v>
      </c>
      <c r="AE40" s="70">
        <v>18444</v>
      </c>
      <c r="AF40" s="70">
        <v>156</v>
      </c>
      <c r="AG40" s="115">
        <v>8.4580351333767081E-3</v>
      </c>
      <c r="AI40" s="100" t="str">
        <f t="shared" si="27"/>
        <v>藤井寺市</v>
      </c>
      <c r="AJ40" s="114">
        <f t="shared" si="28"/>
        <v>8.4395167962932321E-3</v>
      </c>
      <c r="AK40" s="114">
        <f t="shared" si="12"/>
        <v>9.118800068177944E-3</v>
      </c>
      <c r="AL40" s="141">
        <f t="shared" si="13"/>
        <v>-7.000000000000009E-2</v>
      </c>
      <c r="AN40" s="114">
        <f t="shared" si="11"/>
        <v>8.2403653696965506E-3</v>
      </c>
      <c r="AO40" s="114">
        <f t="shared" si="14"/>
        <v>8.3845120850037785E-3</v>
      </c>
      <c r="AP40" s="141">
        <f t="shared" si="15"/>
        <v>-1.9999999999999879E-2</v>
      </c>
      <c r="AQ40" s="71">
        <v>0</v>
      </c>
    </row>
    <row r="41" spans="2:43" ht="13.5" customHeight="1">
      <c r="B41" s="47">
        <v>37</v>
      </c>
      <c r="C41" s="79" t="s">
        <v>2</v>
      </c>
      <c r="D41" s="215">
        <v>28</v>
      </c>
      <c r="E41" s="215">
        <v>1</v>
      </c>
      <c r="F41" s="115">
        <f t="shared" si="17"/>
        <v>3.5714285714285712E-2</v>
      </c>
      <c r="G41" s="215">
        <v>64</v>
      </c>
      <c r="H41" s="215">
        <v>8</v>
      </c>
      <c r="I41" s="115">
        <f t="shared" si="18"/>
        <v>0.125</v>
      </c>
      <c r="J41" s="215">
        <v>21546</v>
      </c>
      <c r="K41" s="215">
        <v>146</v>
      </c>
      <c r="L41" s="115">
        <f t="shared" si="19"/>
        <v>6.7761997586558986E-3</v>
      </c>
      <c r="M41" s="215">
        <v>16886</v>
      </c>
      <c r="N41" s="215">
        <v>137</v>
      </c>
      <c r="O41" s="115">
        <f t="shared" si="20"/>
        <v>8.113229894587232E-3</v>
      </c>
      <c r="P41" s="215">
        <v>11802</v>
      </c>
      <c r="Q41" s="215">
        <v>103</v>
      </c>
      <c r="R41" s="115">
        <f t="shared" si="21"/>
        <v>8.7273343501101507E-3</v>
      </c>
      <c r="S41" s="215">
        <v>6462</v>
      </c>
      <c r="T41" s="215">
        <v>53</v>
      </c>
      <c r="U41" s="115">
        <f t="shared" si="22"/>
        <v>8.201795109873105E-3</v>
      </c>
      <c r="V41" s="215">
        <v>2694</v>
      </c>
      <c r="W41" s="215">
        <v>6</v>
      </c>
      <c r="X41" s="115">
        <f t="shared" si="23"/>
        <v>2.2271714922048997E-3</v>
      </c>
      <c r="Y41" s="70">
        <f t="shared" si="24"/>
        <v>59482</v>
      </c>
      <c r="Z41" s="70">
        <f t="shared" si="25"/>
        <v>454</v>
      </c>
      <c r="AA41" s="115">
        <f t="shared" si="26"/>
        <v>7.6325611109243135E-3</v>
      </c>
      <c r="AB41" s="138"/>
      <c r="AC41" s="47">
        <v>37</v>
      </c>
      <c r="AD41" s="79" t="s">
        <v>2</v>
      </c>
      <c r="AE41" s="70">
        <v>57228</v>
      </c>
      <c r="AF41" s="70">
        <v>435</v>
      </c>
      <c r="AG41" s="115">
        <v>7.6011742503669533E-3</v>
      </c>
      <c r="AI41" s="100" t="str">
        <f t="shared" si="27"/>
        <v>東成区</v>
      </c>
      <c r="AJ41" s="114">
        <f t="shared" si="28"/>
        <v>8.3502595350936591E-3</v>
      </c>
      <c r="AK41" s="114">
        <f t="shared" si="12"/>
        <v>8.3256244218316375E-3</v>
      </c>
      <c r="AL41" s="141">
        <f t="shared" si="13"/>
        <v>9.9999999999999395E-3</v>
      </c>
      <c r="AN41" s="114">
        <f t="shared" si="11"/>
        <v>8.2403653696965506E-3</v>
      </c>
      <c r="AO41" s="114">
        <f t="shared" si="14"/>
        <v>8.3845120850037785E-3</v>
      </c>
      <c r="AP41" s="141">
        <f t="shared" si="15"/>
        <v>-1.9999999999999879E-2</v>
      </c>
      <c r="AQ41" s="71">
        <v>0</v>
      </c>
    </row>
    <row r="42" spans="2:43" ht="13.5" customHeight="1">
      <c r="B42" s="47">
        <v>38</v>
      </c>
      <c r="C42" s="80" t="s">
        <v>38</v>
      </c>
      <c r="D42" s="215">
        <v>14</v>
      </c>
      <c r="E42" s="215">
        <v>1</v>
      </c>
      <c r="F42" s="115">
        <f t="shared" si="17"/>
        <v>7.1428571428571425E-2</v>
      </c>
      <c r="G42" s="215">
        <v>31</v>
      </c>
      <c r="H42" s="215">
        <v>5</v>
      </c>
      <c r="I42" s="115">
        <f t="shared" si="18"/>
        <v>0.16129032258064516</v>
      </c>
      <c r="J42" s="215">
        <v>4498</v>
      </c>
      <c r="K42" s="215">
        <v>36</v>
      </c>
      <c r="L42" s="115">
        <f t="shared" si="19"/>
        <v>8.0035571365051142E-3</v>
      </c>
      <c r="M42" s="215">
        <v>3574</v>
      </c>
      <c r="N42" s="215">
        <v>25</v>
      </c>
      <c r="O42" s="115">
        <f t="shared" si="20"/>
        <v>6.9949636261891438E-3</v>
      </c>
      <c r="P42" s="215">
        <v>2464</v>
      </c>
      <c r="Q42" s="215">
        <v>17</v>
      </c>
      <c r="R42" s="115">
        <f t="shared" si="21"/>
        <v>6.899350649350649E-3</v>
      </c>
      <c r="S42" s="215">
        <v>1324</v>
      </c>
      <c r="T42" s="215">
        <v>5</v>
      </c>
      <c r="U42" s="115">
        <f t="shared" si="22"/>
        <v>3.7764350453172208E-3</v>
      </c>
      <c r="V42" s="215">
        <v>531</v>
      </c>
      <c r="W42" s="215">
        <v>0</v>
      </c>
      <c r="X42" s="115">
        <f t="shared" si="23"/>
        <v>0</v>
      </c>
      <c r="Y42" s="70">
        <f t="shared" si="24"/>
        <v>12436</v>
      </c>
      <c r="Z42" s="70">
        <f t="shared" si="25"/>
        <v>89</v>
      </c>
      <c r="AA42" s="115">
        <f t="shared" si="26"/>
        <v>7.1566420070762306E-3</v>
      </c>
      <c r="AB42" s="138"/>
      <c r="AC42" s="47">
        <v>38</v>
      </c>
      <c r="AD42" s="80" t="s">
        <v>38</v>
      </c>
      <c r="AE42" s="70">
        <v>11957</v>
      </c>
      <c r="AF42" s="70">
        <v>98</v>
      </c>
      <c r="AG42" s="115">
        <v>8.1960357949318399E-3</v>
      </c>
      <c r="AI42" s="100" t="str">
        <f t="shared" si="27"/>
        <v>住之江区</v>
      </c>
      <c r="AJ42" s="114">
        <f t="shared" si="28"/>
        <v>8.3417928234099832E-3</v>
      </c>
      <c r="AK42" s="114">
        <f t="shared" si="12"/>
        <v>8.9068454157293052E-3</v>
      </c>
      <c r="AL42" s="141">
        <f t="shared" si="13"/>
        <v>-5.9999999999999984E-2</v>
      </c>
      <c r="AN42" s="114">
        <f t="shared" si="11"/>
        <v>8.2403653696965506E-3</v>
      </c>
      <c r="AO42" s="114">
        <f t="shared" si="14"/>
        <v>8.3845120850037785E-3</v>
      </c>
      <c r="AP42" s="141">
        <f t="shared" si="15"/>
        <v>-1.9999999999999879E-2</v>
      </c>
      <c r="AQ42" s="71">
        <v>0</v>
      </c>
    </row>
    <row r="43" spans="2:43" ht="13.5" customHeight="1">
      <c r="B43" s="47">
        <v>39</v>
      </c>
      <c r="C43" s="80" t="s">
        <v>6</v>
      </c>
      <c r="D43" s="215">
        <v>31</v>
      </c>
      <c r="E43" s="215">
        <v>1</v>
      </c>
      <c r="F43" s="115">
        <f t="shared" si="17"/>
        <v>3.2258064516129031E-2</v>
      </c>
      <c r="G43" s="215">
        <v>93</v>
      </c>
      <c r="H43" s="215">
        <v>10</v>
      </c>
      <c r="I43" s="115">
        <f t="shared" si="18"/>
        <v>0.10752688172043011</v>
      </c>
      <c r="J43" s="215">
        <v>24226</v>
      </c>
      <c r="K43" s="215">
        <v>163</v>
      </c>
      <c r="L43" s="115">
        <f t="shared" si="19"/>
        <v>6.728308428960621E-3</v>
      </c>
      <c r="M43" s="215">
        <v>21122</v>
      </c>
      <c r="N43" s="215">
        <v>144</v>
      </c>
      <c r="O43" s="115">
        <f t="shared" si="20"/>
        <v>6.8175362181611592E-3</v>
      </c>
      <c r="P43" s="215">
        <v>13474</v>
      </c>
      <c r="Q43" s="215">
        <v>112</v>
      </c>
      <c r="R43" s="115">
        <f t="shared" si="21"/>
        <v>8.312305180347335E-3</v>
      </c>
      <c r="S43" s="215">
        <v>6826</v>
      </c>
      <c r="T43" s="215">
        <v>35</v>
      </c>
      <c r="U43" s="115">
        <f t="shared" si="22"/>
        <v>5.127453852915324E-3</v>
      </c>
      <c r="V43" s="215">
        <v>2742</v>
      </c>
      <c r="W43" s="215">
        <v>3</v>
      </c>
      <c r="X43" s="115">
        <f t="shared" si="23"/>
        <v>1.0940919037199124E-3</v>
      </c>
      <c r="Y43" s="70">
        <f t="shared" si="24"/>
        <v>68514</v>
      </c>
      <c r="Z43" s="70">
        <f t="shared" si="25"/>
        <v>468</v>
      </c>
      <c r="AA43" s="115">
        <f t="shared" si="26"/>
        <v>6.8307207286102114E-3</v>
      </c>
      <c r="AB43" s="138"/>
      <c r="AC43" s="47">
        <v>39</v>
      </c>
      <c r="AD43" s="80" t="s">
        <v>6</v>
      </c>
      <c r="AE43" s="70">
        <v>66470</v>
      </c>
      <c r="AF43" s="70">
        <v>460</v>
      </c>
      <c r="AG43" s="115">
        <v>6.920415224913495E-3</v>
      </c>
      <c r="AI43" s="100" t="str">
        <f t="shared" si="27"/>
        <v>東大阪市</v>
      </c>
      <c r="AJ43" s="114">
        <f t="shared" si="28"/>
        <v>8.2211214214284057E-3</v>
      </c>
      <c r="AK43" s="114">
        <f t="shared" si="12"/>
        <v>8.0847704929796448E-3</v>
      </c>
      <c r="AL43" s="141">
        <f t="shared" si="13"/>
        <v>1.0000000000000113E-2</v>
      </c>
      <c r="AN43" s="114">
        <f t="shared" si="11"/>
        <v>8.2403653696965506E-3</v>
      </c>
      <c r="AO43" s="114">
        <f t="shared" si="14"/>
        <v>8.3845120850037785E-3</v>
      </c>
      <c r="AP43" s="141">
        <f t="shared" si="15"/>
        <v>-1.9999999999999879E-2</v>
      </c>
      <c r="AQ43" s="71">
        <v>0</v>
      </c>
    </row>
    <row r="44" spans="2:43" ht="13.5" customHeight="1">
      <c r="B44" s="47">
        <v>40</v>
      </c>
      <c r="C44" s="80" t="s">
        <v>39</v>
      </c>
      <c r="D44" s="215">
        <v>38</v>
      </c>
      <c r="E44" s="215">
        <v>4</v>
      </c>
      <c r="F44" s="115">
        <f t="shared" si="17"/>
        <v>0.10526315789473684</v>
      </c>
      <c r="G44" s="215">
        <v>90</v>
      </c>
      <c r="H44" s="215">
        <v>6</v>
      </c>
      <c r="I44" s="115">
        <f t="shared" si="18"/>
        <v>6.6666666666666666E-2</v>
      </c>
      <c r="J44" s="215">
        <v>5119</v>
      </c>
      <c r="K44" s="215">
        <v>47</v>
      </c>
      <c r="L44" s="115">
        <f t="shared" si="19"/>
        <v>9.1814807579605386E-3</v>
      </c>
      <c r="M44" s="215">
        <v>4390</v>
      </c>
      <c r="N44" s="215">
        <v>35</v>
      </c>
      <c r="O44" s="115">
        <f t="shared" si="20"/>
        <v>7.972665148063782E-3</v>
      </c>
      <c r="P44" s="215">
        <v>2944</v>
      </c>
      <c r="Q44" s="215">
        <v>28</v>
      </c>
      <c r="R44" s="115">
        <f t="shared" si="21"/>
        <v>9.5108695652173919E-3</v>
      </c>
      <c r="S44" s="215">
        <v>1590</v>
      </c>
      <c r="T44" s="215">
        <v>7</v>
      </c>
      <c r="U44" s="115">
        <f t="shared" si="22"/>
        <v>4.4025157232704401E-3</v>
      </c>
      <c r="V44" s="215">
        <v>585</v>
      </c>
      <c r="W44" s="215">
        <v>3</v>
      </c>
      <c r="X44" s="115">
        <f t="shared" si="23"/>
        <v>5.1282051282051282E-3</v>
      </c>
      <c r="Y44" s="70">
        <f t="shared" si="24"/>
        <v>14756</v>
      </c>
      <c r="Z44" s="70">
        <f t="shared" si="25"/>
        <v>130</v>
      </c>
      <c r="AA44" s="115">
        <f t="shared" si="26"/>
        <v>8.8099756031444834E-3</v>
      </c>
      <c r="AB44" s="138"/>
      <c r="AC44" s="47">
        <v>40</v>
      </c>
      <c r="AD44" s="80" t="s">
        <v>39</v>
      </c>
      <c r="AE44" s="70">
        <v>14344</v>
      </c>
      <c r="AF44" s="70">
        <v>137</v>
      </c>
      <c r="AG44" s="115">
        <v>9.5510317902955943E-3</v>
      </c>
      <c r="AI44" s="100" t="str">
        <f t="shared" si="27"/>
        <v>池田市</v>
      </c>
      <c r="AJ44" s="114">
        <f t="shared" si="28"/>
        <v>8.2070707070707079E-3</v>
      </c>
      <c r="AK44" s="114">
        <f t="shared" si="12"/>
        <v>8.4580351333767081E-3</v>
      </c>
      <c r="AL44" s="141">
        <f t="shared" si="13"/>
        <v>-2.9999999999999992E-2</v>
      </c>
      <c r="AN44" s="114">
        <f t="shared" si="11"/>
        <v>8.2403653696965506E-3</v>
      </c>
      <c r="AO44" s="114">
        <f t="shared" si="14"/>
        <v>8.3845120850037785E-3</v>
      </c>
      <c r="AP44" s="141">
        <f t="shared" si="15"/>
        <v>-1.9999999999999879E-2</v>
      </c>
      <c r="AQ44" s="71">
        <v>0</v>
      </c>
    </row>
    <row r="45" spans="2:43" ht="13.5" customHeight="1">
      <c r="B45" s="47">
        <v>41</v>
      </c>
      <c r="C45" s="80" t="s">
        <v>10</v>
      </c>
      <c r="D45" s="215">
        <v>14</v>
      </c>
      <c r="E45" s="215">
        <v>1</v>
      </c>
      <c r="F45" s="115">
        <f t="shared" si="17"/>
        <v>7.1428571428571425E-2</v>
      </c>
      <c r="G45" s="215">
        <v>52</v>
      </c>
      <c r="H45" s="215">
        <v>7</v>
      </c>
      <c r="I45" s="115">
        <f t="shared" si="18"/>
        <v>0.13461538461538461</v>
      </c>
      <c r="J45" s="215">
        <v>9030</v>
      </c>
      <c r="K45" s="215">
        <v>75</v>
      </c>
      <c r="L45" s="115">
        <f t="shared" si="19"/>
        <v>8.3056478405315621E-3</v>
      </c>
      <c r="M45" s="215">
        <v>8279</v>
      </c>
      <c r="N45" s="215">
        <v>80</v>
      </c>
      <c r="O45" s="115">
        <f t="shared" si="20"/>
        <v>9.6630027781132981E-3</v>
      </c>
      <c r="P45" s="215">
        <v>5607</v>
      </c>
      <c r="Q45" s="215">
        <v>68</v>
      </c>
      <c r="R45" s="115">
        <f t="shared" si="21"/>
        <v>1.2127697520955948E-2</v>
      </c>
      <c r="S45" s="215">
        <v>2729</v>
      </c>
      <c r="T45" s="215">
        <v>18</v>
      </c>
      <c r="U45" s="115">
        <f t="shared" si="22"/>
        <v>6.5958226456577498E-3</v>
      </c>
      <c r="V45" s="215">
        <v>1142</v>
      </c>
      <c r="W45" s="215">
        <v>1</v>
      </c>
      <c r="X45" s="115">
        <f t="shared" si="23"/>
        <v>8.7565674255691769E-4</v>
      </c>
      <c r="Y45" s="70">
        <f t="shared" si="24"/>
        <v>26853</v>
      </c>
      <c r="Z45" s="70">
        <f t="shared" si="25"/>
        <v>250</v>
      </c>
      <c r="AA45" s="115">
        <f t="shared" si="26"/>
        <v>9.3099467471046068E-3</v>
      </c>
      <c r="AB45" s="138"/>
      <c r="AC45" s="47">
        <v>41</v>
      </c>
      <c r="AD45" s="80" t="s">
        <v>10</v>
      </c>
      <c r="AE45" s="70">
        <v>26342</v>
      </c>
      <c r="AF45" s="70">
        <v>265</v>
      </c>
      <c r="AG45" s="115">
        <v>1.0059980259661377E-2</v>
      </c>
      <c r="AI45" s="100" t="str">
        <f t="shared" si="27"/>
        <v>大阪狭山市</v>
      </c>
      <c r="AJ45" s="114">
        <f t="shared" si="28"/>
        <v>8.1862834273239947E-3</v>
      </c>
      <c r="AK45" s="114">
        <f t="shared" si="12"/>
        <v>7.9666160849772381E-3</v>
      </c>
      <c r="AL45" s="141">
        <f t="shared" si="13"/>
        <v>2.0000000000000052E-2</v>
      </c>
      <c r="AN45" s="114">
        <f t="shared" si="11"/>
        <v>8.2403653696965506E-3</v>
      </c>
      <c r="AO45" s="114">
        <f t="shared" si="14"/>
        <v>8.3845120850037785E-3</v>
      </c>
      <c r="AP45" s="141">
        <f t="shared" si="15"/>
        <v>-1.9999999999999879E-2</v>
      </c>
      <c r="AQ45" s="71">
        <v>0</v>
      </c>
    </row>
    <row r="46" spans="2:43" ht="13.5" customHeight="1">
      <c r="B46" s="47">
        <v>42</v>
      </c>
      <c r="C46" s="80" t="s">
        <v>11</v>
      </c>
      <c r="D46" s="215">
        <v>65</v>
      </c>
      <c r="E46" s="215">
        <v>3</v>
      </c>
      <c r="F46" s="115">
        <f t="shared" si="17"/>
        <v>4.6153846153846156E-2</v>
      </c>
      <c r="G46" s="215">
        <v>240</v>
      </c>
      <c r="H46" s="215">
        <v>27</v>
      </c>
      <c r="I46" s="115">
        <f t="shared" si="18"/>
        <v>0.1125</v>
      </c>
      <c r="J46" s="215">
        <v>27839</v>
      </c>
      <c r="K46" s="215">
        <v>205</v>
      </c>
      <c r="L46" s="115">
        <f t="shared" si="19"/>
        <v>7.3637702503681884E-3</v>
      </c>
      <c r="M46" s="215">
        <v>22259</v>
      </c>
      <c r="N46" s="215">
        <v>176</v>
      </c>
      <c r="O46" s="115">
        <f t="shared" si="20"/>
        <v>7.9069140572352748E-3</v>
      </c>
      <c r="P46" s="215">
        <v>13558</v>
      </c>
      <c r="Q46" s="215">
        <v>105</v>
      </c>
      <c r="R46" s="115">
        <f t="shared" si="21"/>
        <v>7.7445050892462012E-3</v>
      </c>
      <c r="S46" s="215">
        <v>6673</v>
      </c>
      <c r="T46" s="215">
        <v>45</v>
      </c>
      <c r="U46" s="115">
        <f t="shared" si="22"/>
        <v>6.7435935860932113E-3</v>
      </c>
      <c r="V46" s="215">
        <v>2713</v>
      </c>
      <c r="W46" s="215">
        <v>15</v>
      </c>
      <c r="X46" s="115">
        <f t="shared" si="23"/>
        <v>5.5289347585698485E-3</v>
      </c>
      <c r="Y46" s="70">
        <f t="shared" si="24"/>
        <v>73347</v>
      </c>
      <c r="Z46" s="70">
        <f t="shared" si="25"/>
        <v>576</v>
      </c>
      <c r="AA46" s="115">
        <f t="shared" si="26"/>
        <v>7.8530819256411311E-3</v>
      </c>
      <c r="AB46" s="138"/>
      <c r="AC46" s="47">
        <v>42</v>
      </c>
      <c r="AD46" s="80" t="s">
        <v>11</v>
      </c>
      <c r="AE46" s="70">
        <v>70556</v>
      </c>
      <c r="AF46" s="70">
        <v>558</v>
      </c>
      <c r="AG46" s="115">
        <v>7.9086115992970125E-3</v>
      </c>
      <c r="AI46" s="100" t="str">
        <f t="shared" si="27"/>
        <v>和泉市</v>
      </c>
      <c r="AJ46" s="114">
        <f t="shared" si="28"/>
        <v>8.1830327321309286E-3</v>
      </c>
      <c r="AK46" s="114">
        <f t="shared" si="12"/>
        <v>8.46005943016955E-3</v>
      </c>
      <c r="AL46" s="141">
        <f t="shared" si="13"/>
        <v>-2.9999999999999992E-2</v>
      </c>
      <c r="AN46" s="114">
        <f t="shared" si="11"/>
        <v>8.2403653696965506E-3</v>
      </c>
      <c r="AO46" s="114">
        <f t="shared" si="14"/>
        <v>8.3845120850037785E-3</v>
      </c>
      <c r="AP46" s="141">
        <f t="shared" si="15"/>
        <v>-1.9999999999999879E-2</v>
      </c>
      <c r="AQ46" s="71">
        <v>0</v>
      </c>
    </row>
    <row r="47" spans="2:43" ht="13.5" customHeight="1">
      <c r="B47" s="47">
        <v>43</v>
      </c>
      <c r="C47" s="80" t="s">
        <v>7</v>
      </c>
      <c r="D47" s="215">
        <v>40</v>
      </c>
      <c r="E47" s="215">
        <v>2</v>
      </c>
      <c r="F47" s="115">
        <f t="shared" si="17"/>
        <v>0.05</v>
      </c>
      <c r="G47" s="215">
        <v>145</v>
      </c>
      <c r="H47" s="215">
        <v>11</v>
      </c>
      <c r="I47" s="115">
        <f t="shared" si="18"/>
        <v>7.586206896551724E-2</v>
      </c>
      <c r="J47" s="215">
        <v>17026</v>
      </c>
      <c r="K47" s="215">
        <v>124</v>
      </c>
      <c r="L47" s="115">
        <f t="shared" si="19"/>
        <v>7.2829789733348995E-3</v>
      </c>
      <c r="M47" s="215">
        <v>13378</v>
      </c>
      <c r="N47" s="215">
        <v>99</v>
      </c>
      <c r="O47" s="115">
        <f t="shared" si="20"/>
        <v>7.4002092988488567E-3</v>
      </c>
      <c r="P47" s="215">
        <v>8537</v>
      </c>
      <c r="Q47" s="215">
        <v>50</v>
      </c>
      <c r="R47" s="115">
        <f t="shared" si="21"/>
        <v>5.8568583811643435E-3</v>
      </c>
      <c r="S47" s="215">
        <v>4267</v>
      </c>
      <c r="T47" s="215">
        <v>30</v>
      </c>
      <c r="U47" s="115">
        <f t="shared" si="22"/>
        <v>7.0307007265057418E-3</v>
      </c>
      <c r="V47" s="215">
        <v>1811</v>
      </c>
      <c r="W47" s="215">
        <v>6</v>
      </c>
      <c r="X47" s="115">
        <f t="shared" si="23"/>
        <v>3.3130866924351186E-3</v>
      </c>
      <c r="Y47" s="70">
        <f t="shared" si="24"/>
        <v>45204</v>
      </c>
      <c r="Z47" s="70">
        <f t="shared" si="25"/>
        <v>322</v>
      </c>
      <c r="AA47" s="115">
        <f t="shared" si="26"/>
        <v>7.12326342801522E-3</v>
      </c>
      <c r="AB47" s="138"/>
      <c r="AC47" s="47">
        <v>43</v>
      </c>
      <c r="AD47" s="80" t="s">
        <v>7</v>
      </c>
      <c r="AE47" s="70">
        <v>43423</v>
      </c>
      <c r="AF47" s="70">
        <v>308</v>
      </c>
      <c r="AG47" s="115">
        <v>7.0930152223476041E-3</v>
      </c>
      <c r="AI47" s="100" t="str">
        <f t="shared" si="27"/>
        <v>天王寺区</v>
      </c>
      <c r="AJ47" s="114">
        <f t="shared" si="28"/>
        <v>8.1462536705503453E-3</v>
      </c>
      <c r="AK47" s="114">
        <f t="shared" si="12"/>
        <v>8.321775312066574E-3</v>
      </c>
      <c r="AL47" s="141">
        <f t="shared" si="13"/>
        <v>-2.0000000000000052E-2</v>
      </c>
      <c r="AN47" s="114">
        <f t="shared" si="11"/>
        <v>8.2403653696965506E-3</v>
      </c>
      <c r="AO47" s="114">
        <f t="shared" si="14"/>
        <v>8.3845120850037785E-3</v>
      </c>
      <c r="AP47" s="141">
        <f t="shared" si="15"/>
        <v>-1.9999999999999879E-2</v>
      </c>
      <c r="AQ47" s="71">
        <v>0</v>
      </c>
    </row>
    <row r="48" spans="2:43" ht="13.5" customHeight="1">
      <c r="B48" s="47">
        <v>44</v>
      </c>
      <c r="C48" s="80" t="s">
        <v>17</v>
      </c>
      <c r="D48" s="215">
        <v>15</v>
      </c>
      <c r="E48" s="215">
        <v>1</v>
      </c>
      <c r="F48" s="115">
        <f t="shared" si="17"/>
        <v>6.6666666666666666E-2</v>
      </c>
      <c r="G48" s="215">
        <v>61</v>
      </c>
      <c r="H48" s="215">
        <v>4</v>
      </c>
      <c r="I48" s="115">
        <f t="shared" si="18"/>
        <v>6.5573770491803282E-2</v>
      </c>
      <c r="J48" s="215">
        <v>17000</v>
      </c>
      <c r="K48" s="215">
        <v>144</v>
      </c>
      <c r="L48" s="115">
        <f t="shared" si="19"/>
        <v>8.4705882352941169E-3</v>
      </c>
      <c r="M48" s="215">
        <v>14863</v>
      </c>
      <c r="N48" s="215">
        <v>154</v>
      </c>
      <c r="O48" s="115">
        <f t="shared" si="20"/>
        <v>1.0361299872165781E-2</v>
      </c>
      <c r="P48" s="215">
        <v>9571</v>
      </c>
      <c r="Q48" s="215">
        <v>71</v>
      </c>
      <c r="R48" s="115">
        <f t="shared" si="21"/>
        <v>7.4182426078779643E-3</v>
      </c>
      <c r="S48" s="215">
        <v>4740</v>
      </c>
      <c r="T48" s="215">
        <v>30</v>
      </c>
      <c r="U48" s="115">
        <f t="shared" si="22"/>
        <v>6.3291139240506328E-3</v>
      </c>
      <c r="V48" s="215">
        <v>1736</v>
      </c>
      <c r="W48" s="215">
        <v>3</v>
      </c>
      <c r="X48" s="115">
        <f t="shared" si="23"/>
        <v>1.7281105990783411E-3</v>
      </c>
      <c r="Y48" s="70">
        <f t="shared" si="24"/>
        <v>47986</v>
      </c>
      <c r="Z48" s="70">
        <f t="shared" si="25"/>
        <v>407</v>
      </c>
      <c r="AA48" s="115">
        <f t="shared" si="26"/>
        <v>8.4816404784728884E-3</v>
      </c>
      <c r="AB48" s="138"/>
      <c r="AC48" s="47">
        <v>44</v>
      </c>
      <c r="AD48" s="80" t="s">
        <v>17</v>
      </c>
      <c r="AE48" s="70">
        <v>46653</v>
      </c>
      <c r="AF48" s="70">
        <v>382</v>
      </c>
      <c r="AG48" s="115">
        <v>8.1881122328681978E-3</v>
      </c>
      <c r="AI48" s="100" t="str">
        <f t="shared" si="27"/>
        <v>松原市</v>
      </c>
      <c r="AJ48" s="114">
        <f t="shared" si="28"/>
        <v>8.1335253749046845E-3</v>
      </c>
      <c r="AK48" s="114">
        <f t="shared" si="12"/>
        <v>8.1215614356824738E-3</v>
      </c>
      <c r="AL48" s="141">
        <f t="shared" si="13"/>
        <v>0</v>
      </c>
      <c r="AN48" s="114">
        <f t="shared" si="11"/>
        <v>8.2403653696965506E-3</v>
      </c>
      <c r="AO48" s="114">
        <f t="shared" si="14"/>
        <v>8.3845120850037785E-3</v>
      </c>
      <c r="AP48" s="141">
        <f t="shared" si="15"/>
        <v>-1.9999999999999879E-2</v>
      </c>
      <c r="AQ48" s="71">
        <v>0</v>
      </c>
    </row>
    <row r="49" spans="2:43" ht="13.5" customHeight="1">
      <c r="B49" s="47">
        <v>45</v>
      </c>
      <c r="C49" s="80" t="s">
        <v>40</v>
      </c>
      <c r="D49" s="215">
        <v>70</v>
      </c>
      <c r="E49" s="215">
        <v>5</v>
      </c>
      <c r="F49" s="115">
        <f t="shared" si="17"/>
        <v>7.1428571428571425E-2</v>
      </c>
      <c r="G49" s="215">
        <v>114</v>
      </c>
      <c r="H49" s="215">
        <v>10</v>
      </c>
      <c r="I49" s="115">
        <f t="shared" si="18"/>
        <v>8.771929824561403E-2</v>
      </c>
      <c r="J49" s="215">
        <v>5910</v>
      </c>
      <c r="K49" s="215">
        <v>51</v>
      </c>
      <c r="L49" s="115">
        <f t="shared" si="19"/>
        <v>8.6294416243654828E-3</v>
      </c>
      <c r="M49" s="215">
        <v>4923</v>
      </c>
      <c r="N49" s="215">
        <v>46</v>
      </c>
      <c r="O49" s="115">
        <f t="shared" si="20"/>
        <v>9.3438959983749743E-3</v>
      </c>
      <c r="P49" s="215">
        <v>3381</v>
      </c>
      <c r="Q49" s="215">
        <v>22</v>
      </c>
      <c r="R49" s="115">
        <f t="shared" si="21"/>
        <v>6.5069506063294884E-3</v>
      </c>
      <c r="S49" s="215">
        <v>1767</v>
      </c>
      <c r="T49" s="215">
        <v>10</v>
      </c>
      <c r="U49" s="115">
        <f t="shared" si="22"/>
        <v>5.6593095642331632E-3</v>
      </c>
      <c r="V49" s="215">
        <v>661</v>
      </c>
      <c r="W49" s="215">
        <v>0</v>
      </c>
      <c r="X49" s="115">
        <f t="shared" si="23"/>
        <v>0</v>
      </c>
      <c r="Y49" s="70">
        <f t="shared" si="24"/>
        <v>16826</v>
      </c>
      <c r="Z49" s="70">
        <f t="shared" si="25"/>
        <v>144</v>
      </c>
      <c r="AA49" s="115">
        <f t="shared" si="26"/>
        <v>8.558183763223582E-3</v>
      </c>
      <c r="AB49" s="138"/>
      <c r="AC49" s="47">
        <v>45</v>
      </c>
      <c r="AD49" s="80" t="s">
        <v>40</v>
      </c>
      <c r="AE49" s="70">
        <v>16304</v>
      </c>
      <c r="AF49" s="70">
        <v>153</v>
      </c>
      <c r="AG49" s="115">
        <v>9.3842001962708543E-3</v>
      </c>
      <c r="AI49" s="100" t="str">
        <f t="shared" si="27"/>
        <v>交野市</v>
      </c>
      <c r="AJ49" s="114">
        <f t="shared" si="28"/>
        <v>8.1137262790853624E-3</v>
      </c>
      <c r="AK49" s="114">
        <f t="shared" si="12"/>
        <v>7.8439539080938491E-3</v>
      </c>
      <c r="AL49" s="141">
        <f t="shared" si="13"/>
        <v>2.9999999999999992E-2</v>
      </c>
      <c r="AN49" s="114">
        <f t="shared" si="11"/>
        <v>8.2403653696965506E-3</v>
      </c>
      <c r="AO49" s="114">
        <f t="shared" si="14"/>
        <v>8.3845120850037785E-3</v>
      </c>
      <c r="AP49" s="141">
        <f t="shared" si="15"/>
        <v>-1.9999999999999879E-2</v>
      </c>
      <c r="AQ49" s="71">
        <v>0</v>
      </c>
    </row>
    <row r="50" spans="2:43" ht="13.5" customHeight="1">
      <c r="B50" s="47">
        <v>46</v>
      </c>
      <c r="C50" s="80" t="s">
        <v>20</v>
      </c>
      <c r="D50" s="215">
        <v>18</v>
      </c>
      <c r="E50" s="215">
        <v>1</v>
      </c>
      <c r="F50" s="115">
        <f t="shared" si="17"/>
        <v>5.5555555555555552E-2</v>
      </c>
      <c r="G50" s="215">
        <v>112</v>
      </c>
      <c r="H50" s="215">
        <v>16</v>
      </c>
      <c r="I50" s="115">
        <f t="shared" si="18"/>
        <v>0.14285714285714285</v>
      </c>
      <c r="J50" s="215">
        <v>7951</v>
      </c>
      <c r="K50" s="215">
        <v>44</v>
      </c>
      <c r="L50" s="115">
        <f t="shared" si="19"/>
        <v>5.5338951075336439E-3</v>
      </c>
      <c r="M50" s="215">
        <v>6296</v>
      </c>
      <c r="N50" s="215">
        <v>48</v>
      </c>
      <c r="O50" s="115">
        <f t="shared" si="20"/>
        <v>7.6238881829733167E-3</v>
      </c>
      <c r="P50" s="215">
        <v>4273</v>
      </c>
      <c r="Q50" s="215">
        <v>38</v>
      </c>
      <c r="R50" s="115">
        <f t="shared" si="21"/>
        <v>8.8930493798268194E-3</v>
      </c>
      <c r="S50" s="215">
        <v>2310</v>
      </c>
      <c r="T50" s="215">
        <v>17</v>
      </c>
      <c r="U50" s="115">
        <f t="shared" si="22"/>
        <v>7.3593073593073597E-3</v>
      </c>
      <c r="V50" s="215">
        <v>972</v>
      </c>
      <c r="W50" s="215">
        <v>6</v>
      </c>
      <c r="X50" s="115">
        <f t="shared" si="23"/>
        <v>6.1728395061728392E-3</v>
      </c>
      <c r="Y50" s="70">
        <f t="shared" si="24"/>
        <v>21932</v>
      </c>
      <c r="Z50" s="70">
        <f t="shared" si="25"/>
        <v>170</v>
      </c>
      <c r="AA50" s="115">
        <f t="shared" si="26"/>
        <v>7.7512310778770745E-3</v>
      </c>
      <c r="AB50" s="138"/>
      <c r="AC50" s="47">
        <v>46</v>
      </c>
      <c r="AD50" s="80" t="s">
        <v>20</v>
      </c>
      <c r="AE50" s="70">
        <v>21150</v>
      </c>
      <c r="AF50" s="70">
        <v>171</v>
      </c>
      <c r="AG50" s="115">
        <v>8.0851063829787233E-3</v>
      </c>
      <c r="AI50" s="100" t="str">
        <f t="shared" si="27"/>
        <v>堺市堺区</v>
      </c>
      <c r="AJ50" s="114">
        <f t="shared" si="28"/>
        <v>8.0701754385964913E-3</v>
      </c>
      <c r="AK50" s="114">
        <f t="shared" si="12"/>
        <v>7.7926272863083944E-3</v>
      </c>
      <c r="AL50" s="141">
        <f t="shared" si="13"/>
        <v>2.9999999999999992E-2</v>
      </c>
      <c r="AN50" s="114">
        <f t="shared" si="11"/>
        <v>8.2403653696965506E-3</v>
      </c>
      <c r="AO50" s="114">
        <f t="shared" si="14"/>
        <v>8.3845120850037785E-3</v>
      </c>
      <c r="AP50" s="141">
        <f t="shared" si="15"/>
        <v>-1.9999999999999879E-2</v>
      </c>
      <c r="AQ50" s="71">
        <v>0</v>
      </c>
    </row>
    <row r="51" spans="2:43" ht="13.5" customHeight="1">
      <c r="B51" s="47">
        <v>47</v>
      </c>
      <c r="C51" s="80" t="s">
        <v>12</v>
      </c>
      <c r="D51" s="215">
        <v>18</v>
      </c>
      <c r="E51" s="215">
        <v>0</v>
      </c>
      <c r="F51" s="115">
        <f t="shared" si="17"/>
        <v>0</v>
      </c>
      <c r="G51" s="215">
        <v>107</v>
      </c>
      <c r="H51" s="215">
        <v>15</v>
      </c>
      <c r="I51" s="115">
        <f t="shared" si="18"/>
        <v>0.14018691588785046</v>
      </c>
      <c r="J51" s="215">
        <v>16333</v>
      </c>
      <c r="K51" s="215">
        <v>152</v>
      </c>
      <c r="L51" s="115">
        <f t="shared" si="19"/>
        <v>9.3063123737219134E-3</v>
      </c>
      <c r="M51" s="215">
        <v>13985</v>
      </c>
      <c r="N51" s="215">
        <v>135</v>
      </c>
      <c r="O51" s="115">
        <f t="shared" si="20"/>
        <v>9.6531998569896315E-3</v>
      </c>
      <c r="P51" s="215">
        <v>8555</v>
      </c>
      <c r="Q51" s="215">
        <v>75</v>
      </c>
      <c r="R51" s="115">
        <f t="shared" si="21"/>
        <v>8.7668030391583867E-3</v>
      </c>
      <c r="S51" s="215">
        <v>4008</v>
      </c>
      <c r="T51" s="215">
        <v>28</v>
      </c>
      <c r="U51" s="115">
        <f t="shared" si="22"/>
        <v>6.9860279441117763E-3</v>
      </c>
      <c r="V51" s="215">
        <v>1404</v>
      </c>
      <c r="W51" s="215">
        <v>2</v>
      </c>
      <c r="X51" s="115">
        <f t="shared" si="23"/>
        <v>1.4245014245014246E-3</v>
      </c>
      <c r="Y51" s="70">
        <f t="shared" si="24"/>
        <v>44410</v>
      </c>
      <c r="Z51" s="70">
        <f t="shared" si="25"/>
        <v>407</v>
      </c>
      <c r="AA51" s="115">
        <f t="shared" si="26"/>
        <v>9.1646025669894163E-3</v>
      </c>
      <c r="AB51" s="138"/>
      <c r="AC51" s="47">
        <v>47</v>
      </c>
      <c r="AD51" s="80" t="s">
        <v>12</v>
      </c>
      <c r="AE51" s="70">
        <v>43039</v>
      </c>
      <c r="AF51" s="70">
        <v>381</v>
      </c>
      <c r="AG51" s="115">
        <v>8.8524361625502458E-3</v>
      </c>
      <c r="AI51" s="100" t="str">
        <f t="shared" si="27"/>
        <v>岬町</v>
      </c>
      <c r="AJ51" s="114">
        <f t="shared" si="28"/>
        <v>8.0685829551185081E-3</v>
      </c>
      <c r="AK51" s="114">
        <f t="shared" si="12"/>
        <v>5.9217301750772401E-3</v>
      </c>
      <c r="AL51" s="141">
        <f t="shared" si="13"/>
        <v>0.21999999999999997</v>
      </c>
      <c r="AN51" s="114">
        <f t="shared" si="11"/>
        <v>8.2403653696965506E-3</v>
      </c>
      <c r="AO51" s="114">
        <f t="shared" si="14"/>
        <v>8.3845120850037785E-3</v>
      </c>
      <c r="AP51" s="141">
        <f t="shared" si="15"/>
        <v>-1.9999999999999879E-2</v>
      </c>
      <c r="AQ51" s="71">
        <v>0</v>
      </c>
    </row>
    <row r="52" spans="2:43" ht="13.5" customHeight="1">
      <c r="B52" s="47">
        <v>48</v>
      </c>
      <c r="C52" s="80" t="s">
        <v>21</v>
      </c>
      <c r="D52" s="215">
        <v>15</v>
      </c>
      <c r="E52" s="215">
        <v>2</v>
      </c>
      <c r="F52" s="115">
        <f t="shared" si="17"/>
        <v>0.13333333333333333</v>
      </c>
      <c r="G52" s="215">
        <v>43</v>
      </c>
      <c r="H52" s="215">
        <v>0</v>
      </c>
      <c r="I52" s="115">
        <f t="shared" si="18"/>
        <v>0</v>
      </c>
      <c r="J52" s="215">
        <v>8764</v>
      </c>
      <c r="K52" s="215">
        <v>61</v>
      </c>
      <c r="L52" s="115">
        <f t="shared" si="19"/>
        <v>6.9602921040620722E-3</v>
      </c>
      <c r="M52" s="215">
        <v>7173</v>
      </c>
      <c r="N52" s="215">
        <v>55</v>
      </c>
      <c r="O52" s="115">
        <f t="shared" si="20"/>
        <v>7.6676425484455595E-3</v>
      </c>
      <c r="P52" s="215">
        <v>4540</v>
      </c>
      <c r="Q52" s="215">
        <v>43</v>
      </c>
      <c r="R52" s="115">
        <f t="shared" si="21"/>
        <v>9.4713656387665195E-3</v>
      </c>
      <c r="S52" s="215">
        <v>2309</v>
      </c>
      <c r="T52" s="215">
        <v>20</v>
      </c>
      <c r="U52" s="115">
        <f t="shared" si="22"/>
        <v>8.6617583369423996E-3</v>
      </c>
      <c r="V52" s="215">
        <v>1042</v>
      </c>
      <c r="W52" s="215">
        <v>1</v>
      </c>
      <c r="X52" s="115">
        <f t="shared" si="23"/>
        <v>9.5969289827255275E-4</v>
      </c>
      <c r="Y52" s="70">
        <f t="shared" si="24"/>
        <v>23886</v>
      </c>
      <c r="Z52" s="70">
        <f t="shared" si="25"/>
        <v>182</v>
      </c>
      <c r="AA52" s="115">
        <f t="shared" si="26"/>
        <v>7.6195260822238967E-3</v>
      </c>
      <c r="AB52" s="138"/>
      <c r="AC52" s="47">
        <v>48</v>
      </c>
      <c r="AD52" s="80" t="s">
        <v>21</v>
      </c>
      <c r="AE52" s="70">
        <v>23103</v>
      </c>
      <c r="AF52" s="70">
        <v>189</v>
      </c>
      <c r="AG52" s="115">
        <v>8.1807557460070127E-3</v>
      </c>
      <c r="AI52" s="100" t="str">
        <f t="shared" si="27"/>
        <v>堺市</v>
      </c>
      <c r="AJ52" s="114">
        <f t="shared" si="28"/>
        <v>8.0621865069986087E-3</v>
      </c>
      <c r="AK52" s="114">
        <f t="shared" si="12"/>
        <v>8.1955496259589269E-3</v>
      </c>
      <c r="AL52" s="141">
        <f t="shared" si="13"/>
        <v>-1.0000000000000113E-2</v>
      </c>
      <c r="AN52" s="114">
        <f t="shared" si="11"/>
        <v>8.2403653696965506E-3</v>
      </c>
      <c r="AO52" s="114">
        <f t="shared" si="14"/>
        <v>8.3845120850037785E-3</v>
      </c>
      <c r="AP52" s="141">
        <f t="shared" si="15"/>
        <v>-1.9999999999999879E-2</v>
      </c>
      <c r="AQ52" s="71">
        <v>0</v>
      </c>
    </row>
    <row r="53" spans="2:43" ht="13.5" customHeight="1">
      <c r="B53" s="47">
        <v>49</v>
      </c>
      <c r="C53" s="80" t="s">
        <v>22</v>
      </c>
      <c r="D53" s="215">
        <v>9</v>
      </c>
      <c r="E53" s="215">
        <v>0</v>
      </c>
      <c r="F53" s="115">
        <f t="shared" si="17"/>
        <v>0</v>
      </c>
      <c r="G53" s="215">
        <v>35</v>
      </c>
      <c r="H53" s="215">
        <v>2</v>
      </c>
      <c r="I53" s="115">
        <f t="shared" si="18"/>
        <v>5.7142857142857141E-2</v>
      </c>
      <c r="J53" s="215">
        <v>8157</v>
      </c>
      <c r="K53" s="215">
        <v>73</v>
      </c>
      <c r="L53" s="115">
        <f t="shared" si="19"/>
        <v>8.9493686404315317E-3</v>
      </c>
      <c r="M53" s="215">
        <v>7493</v>
      </c>
      <c r="N53" s="215">
        <v>66</v>
      </c>
      <c r="O53" s="115">
        <f t="shared" si="20"/>
        <v>8.8082210062725205E-3</v>
      </c>
      <c r="P53" s="215">
        <v>4829</v>
      </c>
      <c r="Q53" s="215">
        <v>39</v>
      </c>
      <c r="R53" s="115">
        <f t="shared" si="21"/>
        <v>8.0762062538827922E-3</v>
      </c>
      <c r="S53" s="215">
        <v>2220</v>
      </c>
      <c r="T53" s="215">
        <v>9</v>
      </c>
      <c r="U53" s="115">
        <f t="shared" si="22"/>
        <v>4.0540540540540543E-3</v>
      </c>
      <c r="V53" s="215">
        <v>863</v>
      </c>
      <c r="W53" s="215">
        <v>3</v>
      </c>
      <c r="X53" s="115">
        <f t="shared" si="23"/>
        <v>3.4762456546929316E-3</v>
      </c>
      <c r="Y53" s="70">
        <f t="shared" si="24"/>
        <v>23606</v>
      </c>
      <c r="Z53" s="70">
        <f t="shared" si="25"/>
        <v>192</v>
      </c>
      <c r="AA53" s="115">
        <f t="shared" si="26"/>
        <v>8.1335253749046845E-3</v>
      </c>
      <c r="AB53" s="138"/>
      <c r="AC53" s="47">
        <v>49</v>
      </c>
      <c r="AD53" s="80" t="s">
        <v>22</v>
      </c>
      <c r="AE53" s="70">
        <v>22902</v>
      </c>
      <c r="AF53" s="70">
        <v>186</v>
      </c>
      <c r="AG53" s="115">
        <v>8.1215614356824738E-3</v>
      </c>
      <c r="AI53" s="100" t="str">
        <f t="shared" si="27"/>
        <v>柏原市</v>
      </c>
      <c r="AJ53" s="114">
        <f t="shared" si="28"/>
        <v>7.9765219354353233E-3</v>
      </c>
      <c r="AK53" s="114">
        <f t="shared" si="12"/>
        <v>7.2690323589182431E-3</v>
      </c>
      <c r="AL53" s="141">
        <f t="shared" si="13"/>
        <v>7.0000000000000007E-2</v>
      </c>
      <c r="AN53" s="114">
        <f t="shared" si="11"/>
        <v>8.2403653696965506E-3</v>
      </c>
      <c r="AO53" s="114">
        <f t="shared" si="14"/>
        <v>8.3845120850037785E-3</v>
      </c>
      <c r="AP53" s="141">
        <f t="shared" si="15"/>
        <v>-1.9999999999999879E-2</v>
      </c>
      <c r="AQ53" s="71">
        <v>0</v>
      </c>
    </row>
    <row r="54" spans="2:43" ht="13.5" customHeight="1">
      <c r="B54" s="47">
        <v>50</v>
      </c>
      <c r="C54" s="80" t="s">
        <v>13</v>
      </c>
      <c r="D54" s="215">
        <v>7</v>
      </c>
      <c r="E54" s="215">
        <v>2</v>
      </c>
      <c r="F54" s="115">
        <f t="shared" si="17"/>
        <v>0.2857142857142857</v>
      </c>
      <c r="G54" s="215">
        <v>58</v>
      </c>
      <c r="H54" s="215">
        <v>4</v>
      </c>
      <c r="I54" s="115">
        <f t="shared" si="18"/>
        <v>6.8965517241379309E-2</v>
      </c>
      <c r="J54" s="215">
        <v>7934</v>
      </c>
      <c r="K54" s="215">
        <v>81</v>
      </c>
      <c r="L54" s="115">
        <f t="shared" si="19"/>
        <v>1.0209226115452483E-2</v>
      </c>
      <c r="M54" s="215">
        <v>6818</v>
      </c>
      <c r="N54" s="215">
        <v>76</v>
      </c>
      <c r="O54" s="115">
        <f t="shared" si="20"/>
        <v>1.1146963919037842E-2</v>
      </c>
      <c r="P54" s="215">
        <v>4199</v>
      </c>
      <c r="Q54" s="215">
        <v>38</v>
      </c>
      <c r="R54" s="115">
        <f t="shared" si="21"/>
        <v>9.0497737556561094E-3</v>
      </c>
      <c r="S54" s="215">
        <v>1869</v>
      </c>
      <c r="T54" s="215">
        <v>12</v>
      </c>
      <c r="U54" s="115">
        <f t="shared" si="22"/>
        <v>6.420545746388443E-3</v>
      </c>
      <c r="V54" s="215">
        <v>721</v>
      </c>
      <c r="W54" s="215">
        <v>4</v>
      </c>
      <c r="X54" s="115">
        <f t="shared" si="23"/>
        <v>5.5478502080443829E-3</v>
      </c>
      <c r="Y54" s="70">
        <f t="shared" si="24"/>
        <v>21606</v>
      </c>
      <c r="Z54" s="70">
        <f t="shared" si="25"/>
        <v>217</v>
      </c>
      <c r="AA54" s="115">
        <f t="shared" si="26"/>
        <v>1.0043506433398131E-2</v>
      </c>
      <c r="AB54" s="138"/>
      <c r="AC54" s="47">
        <v>50</v>
      </c>
      <c r="AD54" s="80" t="s">
        <v>13</v>
      </c>
      <c r="AE54" s="70">
        <v>20903</v>
      </c>
      <c r="AF54" s="70">
        <v>205</v>
      </c>
      <c r="AG54" s="115">
        <v>9.8072047074582603E-3</v>
      </c>
      <c r="AI54" s="100" t="str">
        <f t="shared" si="27"/>
        <v>枚方市</v>
      </c>
      <c r="AJ54" s="114">
        <f t="shared" si="28"/>
        <v>7.8530819256411311E-3</v>
      </c>
      <c r="AK54" s="114">
        <f t="shared" si="12"/>
        <v>7.9086115992970125E-3</v>
      </c>
      <c r="AL54" s="141">
        <f t="shared" si="13"/>
        <v>0</v>
      </c>
      <c r="AN54" s="114">
        <f t="shared" si="11"/>
        <v>8.2403653696965506E-3</v>
      </c>
      <c r="AO54" s="114">
        <f t="shared" si="14"/>
        <v>8.3845120850037785E-3</v>
      </c>
      <c r="AP54" s="141">
        <f t="shared" si="15"/>
        <v>-1.9999999999999879E-2</v>
      </c>
      <c r="AQ54" s="71">
        <v>0</v>
      </c>
    </row>
    <row r="55" spans="2:43" ht="13.5" customHeight="1">
      <c r="B55" s="47">
        <v>51</v>
      </c>
      <c r="C55" s="80" t="s">
        <v>41</v>
      </c>
      <c r="D55" s="215">
        <v>55</v>
      </c>
      <c r="E55" s="215">
        <v>6</v>
      </c>
      <c r="F55" s="115">
        <f t="shared" si="17"/>
        <v>0.10909090909090909</v>
      </c>
      <c r="G55" s="215">
        <v>135</v>
      </c>
      <c r="H55" s="215">
        <v>11</v>
      </c>
      <c r="I55" s="115">
        <f t="shared" si="18"/>
        <v>8.1481481481481488E-2</v>
      </c>
      <c r="J55" s="215">
        <v>11409</v>
      </c>
      <c r="K55" s="215">
        <v>107</v>
      </c>
      <c r="L55" s="115">
        <f t="shared" si="19"/>
        <v>9.378560785344903E-3</v>
      </c>
      <c r="M55" s="215">
        <v>8825</v>
      </c>
      <c r="N55" s="215">
        <v>62</v>
      </c>
      <c r="O55" s="115">
        <f t="shared" si="20"/>
        <v>7.0254957507082149E-3</v>
      </c>
      <c r="P55" s="215">
        <v>5532</v>
      </c>
      <c r="Q55" s="215">
        <v>44</v>
      </c>
      <c r="R55" s="115">
        <f t="shared" si="21"/>
        <v>7.9537237888647871E-3</v>
      </c>
      <c r="S55" s="215">
        <v>2800</v>
      </c>
      <c r="T55" s="215">
        <v>13</v>
      </c>
      <c r="U55" s="115">
        <f t="shared" si="22"/>
        <v>4.642857142857143E-3</v>
      </c>
      <c r="V55" s="215">
        <v>1184</v>
      </c>
      <c r="W55" s="215">
        <v>2</v>
      </c>
      <c r="X55" s="115">
        <f t="shared" si="23"/>
        <v>1.6891891891891893E-3</v>
      </c>
      <c r="Y55" s="70">
        <f t="shared" si="24"/>
        <v>29940</v>
      </c>
      <c r="Z55" s="70">
        <f t="shared" si="25"/>
        <v>245</v>
      </c>
      <c r="AA55" s="115">
        <f t="shared" si="26"/>
        <v>8.1830327321309286E-3</v>
      </c>
      <c r="AB55" s="138"/>
      <c r="AC55" s="47">
        <v>51</v>
      </c>
      <c r="AD55" s="80" t="s">
        <v>41</v>
      </c>
      <c r="AE55" s="70">
        <v>28605</v>
      </c>
      <c r="AF55" s="70">
        <v>242</v>
      </c>
      <c r="AG55" s="115">
        <v>8.46005943016955E-3</v>
      </c>
      <c r="AI55" s="100" t="str">
        <f t="shared" si="27"/>
        <v>豊中市</v>
      </c>
      <c r="AJ55" s="114">
        <f t="shared" si="28"/>
        <v>7.7810767723157483E-3</v>
      </c>
      <c r="AK55" s="114">
        <f t="shared" si="12"/>
        <v>7.6861633987913135E-3</v>
      </c>
      <c r="AL55" s="141">
        <f t="shared" si="13"/>
        <v>9.9999999999999395E-3</v>
      </c>
      <c r="AN55" s="114">
        <f t="shared" si="11"/>
        <v>8.2403653696965506E-3</v>
      </c>
      <c r="AO55" s="114">
        <f t="shared" si="14"/>
        <v>8.3845120850037785E-3</v>
      </c>
      <c r="AP55" s="141">
        <f t="shared" si="15"/>
        <v>-1.9999999999999879E-2</v>
      </c>
      <c r="AQ55" s="71">
        <v>0</v>
      </c>
    </row>
    <row r="56" spans="2:43" ht="13.5" customHeight="1">
      <c r="B56" s="47">
        <v>52</v>
      </c>
      <c r="C56" s="80" t="s">
        <v>3</v>
      </c>
      <c r="D56" s="215">
        <v>7</v>
      </c>
      <c r="E56" s="215">
        <v>0</v>
      </c>
      <c r="F56" s="115">
        <f t="shared" si="17"/>
        <v>0</v>
      </c>
      <c r="G56" s="215">
        <v>13</v>
      </c>
      <c r="H56" s="215">
        <v>0</v>
      </c>
      <c r="I56" s="115">
        <f t="shared" si="18"/>
        <v>0</v>
      </c>
      <c r="J56" s="215">
        <v>8649</v>
      </c>
      <c r="K56" s="215">
        <v>47</v>
      </c>
      <c r="L56" s="115">
        <f t="shared" si="19"/>
        <v>5.4341542374841019E-3</v>
      </c>
      <c r="M56" s="215">
        <v>7150</v>
      </c>
      <c r="N56" s="215">
        <v>46</v>
      </c>
      <c r="O56" s="115">
        <f t="shared" si="20"/>
        <v>6.4335664335664336E-3</v>
      </c>
      <c r="P56" s="215">
        <v>4555</v>
      </c>
      <c r="Q56" s="215">
        <v>39</v>
      </c>
      <c r="R56" s="115">
        <f t="shared" si="21"/>
        <v>8.5620197585071344E-3</v>
      </c>
      <c r="S56" s="215">
        <v>2396</v>
      </c>
      <c r="T56" s="215">
        <v>14</v>
      </c>
      <c r="U56" s="115">
        <f t="shared" si="22"/>
        <v>5.8430717863105176E-3</v>
      </c>
      <c r="V56" s="215">
        <v>1126</v>
      </c>
      <c r="W56" s="215">
        <v>1</v>
      </c>
      <c r="X56" s="115">
        <f t="shared" si="23"/>
        <v>8.8809946714031975E-4</v>
      </c>
      <c r="Y56" s="70">
        <f t="shared" si="24"/>
        <v>23896</v>
      </c>
      <c r="Z56" s="70">
        <f t="shared" si="25"/>
        <v>147</v>
      </c>
      <c r="AA56" s="115">
        <f t="shared" si="26"/>
        <v>6.1516571811181791E-3</v>
      </c>
      <c r="AB56" s="138"/>
      <c r="AC56" s="47">
        <v>52</v>
      </c>
      <c r="AD56" s="80" t="s">
        <v>3</v>
      </c>
      <c r="AE56" s="70">
        <v>22912</v>
      </c>
      <c r="AF56" s="70">
        <v>152</v>
      </c>
      <c r="AG56" s="115">
        <v>6.6340782122905027E-3</v>
      </c>
      <c r="AI56" s="100" t="str">
        <f t="shared" si="27"/>
        <v>富田林市</v>
      </c>
      <c r="AJ56" s="114">
        <f t="shared" si="28"/>
        <v>7.7512310778770745E-3</v>
      </c>
      <c r="AK56" s="114">
        <f t="shared" si="12"/>
        <v>8.0851063829787233E-3</v>
      </c>
      <c r="AL56" s="141">
        <f t="shared" si="13"/>
        <v>-2.9999999999999992E-2</v>
      </c>
      <c r="AN56" s="114">
        <f t="shared" si="11"/>
        <v>8.2403653696965506E-3</v>
      </c>
      <c r="AO56" s="114">
        <f t="shared" si="14"/>
        <v>8.3845120850037785E-3</v>
      </c>
      <c r="AP56" s="141">
        <f t="shared" si="15"/>
        <v>-1.9999999999999879E-2</v>
      </c>
      <c r="AQ56" s="71">
        <v>0</v>
      </c>
    </row>
    <row r="57" spans="2:43" ht="13.5" customHeight="1">
      <c r="B57" s="47">
        <v>53</v>
      </c>
      <c r="C57" s="80" t="s">
        <v>18</v>
      </c>
      <c r="D57" s="215">
        <v>13</v>
      </c>
      <c r="E57" s="215">
        <v>1</v>
      </c>
      <c r="F57" s="115">
        <f t="shared" si="17"/>
        <v>7.6923076923076927E-2</v>
      </c>
      <c r="G57" s="215">
        <v>49</v>
      </c>
      <c r="H57" s="215">
        <v>3</v>
      </c>
      <c r="I57" s="115">
        <f t="shared" si="18"/>
        <v>6.1224489795918366E-2</v>
      </c>
      <c r="J57" s="215">
        <v>4966</v>
      </c>
      <c r="K57" s="215">
        <v>34</v>
      </c>
      <c r="L57" s="115">
        <f t="shared" si="19"/>
        <v>6.84655658477648E-3</v>
      </c>
      <c r="M57" s="215">
        <v>3950</v>
      </c>
      <c r="N57" s="215">
        <v>38</v>
      </c>
      <c r="O57" s="115">
        <f t="shared" si="20"/>
        <v>9.6202531645569623E-3</v>
      </c>
      <c r="P57" s="215">
        <v>2540</v>
      </c>
      <c r="Q57" s="215">
        <v>26</v>
      </c>
      <c r="R57" s="115">
        <f t="shared" si="21"/>
        <v>1.0236220472440945E-2</v>
      </c>
      <c r="S57" s="215">
        <v>1255</v>
      </c>
      <c r="T57" s="215">
        <v>4</v>
      </c>
      <c r="U57" s="115">
        <f t="shared" si="22"/>
        <v>3.1872509960159364E-3</v>
      </c>
      <c r="V57" s="215">
        <v>516</v>
      </c>
      <c r="W57" s="215">
        <v>0</v>
      </c>
      <c r="X57" s="115">
        <f t="shared" si="23"/>
        <v>0</v>
      </c>
      <c r="Y57" s="70">
        <f t="shared" si="24"/>
        <v>13289</v>
      </c>
      <c r="Z57" s="70">
        <f t="shared" si="25"/>
        <v>106</v>
      </c>
      <c r="AA57" s="115">
        <f t="shared" si="26"/>
        <v>7.9765219354353233E-3</v>
      </c>
      <c r="AB57" s="138"/>
      <c r="AC57" s="47">
        <v>53</v>
      </c>
      <c r="AD57" s="80" t="s">
        <v>18</v>
      </c>
      <c r="AE57" s="70">
        <v>12794</v>
      </c>
      <c r="AF57" s="70">
        <v>93</v>
      </c>
      <c r="AG57" s="115">
        <v>7.2690323589182431E-3</v>
      </c>
      <c r="AI57" s="100" t="str">
        <f t="shared" si="27"/>
        <v>吹田市</v>
      </c>
      <c r="AJ57" s="114">
        <f t="shared" si="28"/>
        <v>7.6325611109243135E-3</v>
      </c>
      <c r="AK57" s="114">
        <f t="shared" si="12"/>
        <v>7.6011742503669533E-3</v>
      </c>
      <c r="AL57" s="141">
        <f t="shared" si="13"/>
        <v>0</v>
      </c>
      <c r="AN57" s="114">
        <f t="shared" si="11"/>
        <v>8.2403653696965506E-3</v>
      </c>
      <c r="AO57" s="114">
        <f t="shared" si="14"/>
        <v>8.3845120850037785E-3</v>
      </c>
      <c r="AP57" s="141">
        <f t="shared" si="15"/>
        <v>-1.9999999999999879E-2</v>
      </c>
      <c r="AQ57" s="71">
        <v>0</v>
      </c>
    </row>
    <row r="58" spans="2:43" ht="13.5" customHeight="1">
      <c r="B58" s="47">
        <v>54</v>
      </c>
      <c r="C58" s="80" t="s">
        <v>23</v>
      </c>
      <c r="D58" s="215">
        <v>11</v>
      </c>
      <c r="E58" s="215">
        <v>3</v>
      </c>
      <c r="F58" s="115">
        <f t="shared" si="17"/>
        <v>0.27272727272727271</v>
      </c>
      <c r="G58" s="215">
        <v>82</v>
      </c>
      <c r="H58" s="215">
        <v>10</v>
      </c>
      <c r="I58" s="115">
        <f t="shared" si="18"/>
        <v>0.12195121951219512</v>
      </c>
      <c r="J58" s="215">
        <v>7840</v>
      </c>
      <c r="K58" s="215">
        <v>62</v>
      </c>
      <c r="L58" s="115">
        <f t="shared" si="19"/>
        <v>7.9081632653061219E-3</v>
      </c>
      <c r="M58" s="215">
        <v>6551</v>
      </c>
      <c r="N58" s="215">
        <v>41</v>
      </c>
      <c r="O58" s="115">
        <f t="shared" si="20"/>
        <v>6.2585864753472754E-3</v>
      </c>
      <c r="P58" s="215">
        <v>4253</v>
      </c>
      <c r="Q58" s="215">
        <v>33</v>
      </c>
      <c r="R58" s="115">
        <f t="shared" si="21"/>
        <v>7.7592287796849286E-3</v>
      </c>
      <c r="S58" s="215">
        <v>2206</v>
      </c>
      <c r="T58" s="215">
        <v>11</v>
      </c>
      <c r="U58" s="115">
        <f t="shared" si="22"/>
        <v>4.9864007252946509E-3</v>
      </c>
      <c r="V58" s="215">
        <v>950</v>
      </c>
      <c r="W58" s="215">
        <v>3</v>
      </c>
      <c r="X58" s="115">
        <f t="shared" si="23"/>
        <v>3.1578947368421052E-3</v>
      </c>
      <c r="Y58" s="70">
        <f t="shared" si="24"/>
        <v>21893</v>
      </c>
      <c r="Z58" s="70">
        <f t="shared" si="25"/>
        <v>163</v>
      </c>
      <c r="AA58" s="115">
        <f t="shared" si="26"/>
        <v>7.4453021513725846E-3</v>
      </c>
      <c r="AB58" s="138"/>
      <c r="AC58" s="47">
        <v>54</v>
      </c>
      <c r="AD58" s="80" t="s">
        <v>23</v>
      </c>
      <c r="AE58" s="70">
        <v>21237</v>
      </c>
      <c r="AF58" s="70">
        <v>173</v>
      </c>
      <c r="AG58" s="115">
        <v>8.1461600037670105E-3</v>
      </c>
      <c r="AI58" s="100" t="str">
        <f t="shared" si="27"/>
        <v>河内長野市</v>
      </c>
      <c r="AJ58" s="114">
        <f t="shared" si="28"/>
        <v>7.6195260822238967E-3</v>
      </c>
      <c r="AK58" s="114">
        <f t="shared" si="12"/>
        <v>8.1807557460070127E-3</v>
      </c>
      <c r="AL58" s="141">
        <f t="shared" si="13"/>
        <v>-6.0000000000000067E-2</v>
      </c>
      <c r="AN58" s="114">
        <f t="shared" si="11"/>
        <v>8.2403653696965506E-3</v>
      </c>
      <c r="AO58" s="114">
        <f t="shared" si="14"/>
        <v>8.3845120850037785E-3</v>
      </c>
      <c r="AP58" s="141">
        <f t="shared" si="15"/>
        <v>-1.9999999999999879E-2</v>
      </c>
      <c r="AQ58" s="71">
        <v>0</v>
      </c>
    </row>
    <row r="59" spans="2:43" ht="13.5" customHeight="1">
      <c r="B59" s="47">
        <v>55</v>
      </c>
      <c r="C59" s="80" t="s">
        <v>14</v>
      </c>
      <c r="D59" s="215">
        <v>28</v>
      </c>
      <c r="E59" s="215">
        <v>4</v>
      </c>
      <c r="F59" s="115">
        <f t="shared" si="17"/>
        <v>0.14285714285714285</v>
      </c>
      <c r="G59" s="215">
        <v>71</v>
      </c>
      <c r="H59" s="215">
        <v>12</v>
      </c>
      <c r="I59" s="115">
        <f t="shared" si="18"/>
        <v>0.16901408450704225</v>
      </c>
      <c r="J59" s="215">
        <v>7838</v>
      </c>
      <c r="K59" s="215">
        <v>98</v>
      </c>
      <c r="L59" s="115">
        <f t="shared" si="19"/>
        <v>1.2503189589180914E-2</v>
      </c>
      <c r="M59" s="215">
        <v>7213</v>
      </c>
      <c r="N59" s="215">
        <v>72</v>
      </c>
      <c r="O59" s="115">
        <f t="shared" si="20"/>
        <v>9.9819769859975042E-3</v>
      </c>
      <c r="P59" s="215">
        <v>4651</v>
      </c>
      <c r="Q59" s="215">
        <v>43</v>
      </c>
      <c r="R59" s="115">
        <f t="shared" si="21"/>
        <v>9.2453235863255209E-3</v>
      </c>
      <c r="S59" s="215">
        <v>2123</v>
      </c>
      <c r="T59" s="215">
        <v>21</v>
      </c>
      <c r="U59" s="115">
        <f t="shared" si="22"/>
        <v>9.8916627414036735E-3</v>
      </c>
      <c r="V59" s="215">
        <v>712</v>
      </c>
      <c r="W59" s="215">
        <v>5</v>
      </c>
      <c r="X59" s="115">
        <f t="shared" si="23"/>
        <v>7.0224719101123594E-3</v>
      </c>
      <c r="Y59" s="70">
        <f t="shared" si="24"/>
        <v>22636</v>
      </c>
      <c r="Z59" s="70">
        <f t="shared" si="25"/>
        <v>255</v>
      </c>
      <c r="AA59" s="115">
        <f t="shared" si="26"/>
        <v>1.1265241208694116E-2</v>
      </c>
      <c r="AB59" s="138"/>
      <c r="AC59" s="47">
        <v>55</v>
      </c>
      <c r="AD59" s="80" t="s">
        <v>14</v>
      </c>
      <c r="AE59" s="70">
        <v>21975</v>
      </c>
      <c r="AF59" s="70">
        <v>241</v>
      </c>
      <c r="AG59" s="115">
        <v>1.0967007963594995E-2</v>
      </c>
      <c r="AI59" s="100" t="str">
        <f t="shared" si="27"/>
        <v>此花区</v>
      </c>
      <c r="AJ59" s="114">
        <f t="shared" si="28"/>
        <v>7.5947105075053608E-3</v>
      </c>
      <c r="AK59" s="114">
        <f t="shared" si="12"/>
        <v>7.8645447816432269E-3</v>
      </c>
      <c r="AL59" s="141">
        <f t="shared" si="13"/>
        <v>-3.0000000000000079E-2</v>
      </c>
      <c r="AN59" s="114">
        <f t="shared" si="11"/>
        <v>8.2403653696965506E-3</v>
      </c>
      <c r="AO59" s="114">
        <f t="shared" si="14"/>
        <v>8.3845120850037785E-3</v>
      </c>
      <c r="AP59" s="141">
        <f t="shared" si="15"/>
        <v>-1.9999999999999879E-2</v>
      </c>
      <c r="AQ59" s="71">
        <v>0</v>
      </c>
    </row>
    <row r="60" spans="2:43" ht="13.5" customHeight="1">
      <c r="B60" s="47">
        <v>56</v>
      </c>
      <c r="C60" s="80" t="s">
        <v>8</v>
      </c>
      <c r="D60" s="215">
        <v>6</v>
      </c>
      <c r="E60" s="215">
        <v>0</v>
      </c>
      <c r="F60" s="115">
        <f t="shared" si="17"/>
        <v>0</v>
      </c>
      <c r="G60" s="215">
        <v>33</v>
      </c>
      <c r="H60" s="215">
        <v>3</v>
      </c>
      <c r="I60" s="115">
        <f t="shared" si="18"/>
        <v>9.0909090909090912E-2</v>
      </c>
      <c r="J60" s="215">
        <v>5520</v>
      </c>
      <c r="K60" s="215">
        <v>44</v>
      </c>
      <c r="L60" s="115">
        <f t="shared" si="19"/>
        <v>7.9710144927536229E-3</v>
      </c>
      <c r="M60" s="215">
        <v>4724</v>
      </c>
      <c r="N60" s="215">
        <v>49</v>
      </c>
      <c r="O60" s="115">
        <f t="shared" si="20"/>
        <v>1.0372565622353938E-2</v>
      </c>
      <c r="P60" s="215">
        <v>2751</v>
      </c>
      <c r="Q60" s="215">
        <v>25</v>
      </c>
      <c r="R60" s="115">
        <f t="shared" si="21"/>
        <v>9.0876045074518349E-3</v>
      </c>
      <c r="S60" s="215">
        <v>1236</v>
      </c>
      <c r="T60" s="215">
        <v>13</v>
      </c>
      <c r="U60" s="115">
        <f t="shared" si="22"/>
        <v>1.0517799352750809E-2</v>
      </c>
      <c r="V60" s="215">
        <v>504</v>
      </c>
      <c r="W60" s="215">
        <v>0</v>
      </c>
      <c r="X60" s="115">
        <f t="shared" si="23"/>
        <v>0</v>
      </c>
      <c r="Y60" s="70">
        <f t="shared" si="24"/>
        <v>14774</v>
      </c>
      <c r="Z60" s="70">
        <f t="shared" si="25"/>
        <v>134</v>
      </c>
      <c r="AA60" s="115">
        <f t="shared" si="26"/>
        <v>9.0699878164342759E-3</v>
      </c>
      <c r="AB60" s="138"/>
      <c r="AC60" s="47">
        <v>56</v>
      </c>
      <c r="AD60" s="80" t="s">
        <v>8</v>
      </c>
      <c r="AE60" s="70">
        <v>14205</v>
      </c>
      <c r="AF60" s="70">
        <v>140</v>
      </c>
      <c r="AG60" s="115">
        <v>9.8556846180922215E-3</v>
      </c>
      <c r="AI60" s="100" t="str">
        <f t="shared" si="27"/>
        <v>河南町</v>
      </c>
      <c r="AJ60" s="114">
        <f t="shared" si="28"/>
        <v>7.5845974329054842E-3</v>
      </c>
      <c r="AK60" s="114">
        <f t="shared" si="12"/>
        <v>8.4033613445378148E-3</v>
      </c>
      <c r="AL60" s="141">
        <f t="shared" si="13"/>
        <v>-7.9999999999999946E-2</v>
      </c>
      <c r="AN60" s="114">
        <f t="shared" si="11"/>
        <v>8.2403653696965506E-3</v>
      </c>
      <c r="AO60" s="114">
        <f t="shared" si="14"/>
        <v>8.3845120850037785E-3</v>
      </c>
      <c r="AP60" s="141">
        <f t="shared" si="15"/>
        <v>-1.9999999999999879E-2</v>
      </c>
      <c r="AQ60" s="71">
        <v>0</v>
      </c>
    </row>
    <row r="61" spans="2:43" ht="13.5" customHeight="1">
      <c r="B61" s="47">
        <v>57</v>
      </c>
      <c r="C61" s="80" t="s">
        <v>42</v>
      </c>
      <c r="D61" s="215">
        <v>13</v>
      </c>
      <c r="E61" s="215">
        <v>1</v>
      </c>
      <c r="F61" s="115">
        <f t="shared" si="17"/>
        <v>7.6923076923076927E-2</v>
      </c>
      <c r="G61" s="215">
        <v>40</v>
      </c>
      <c r="H61" s="215">
        <v>3</v>
      </c>
      <c r="I61" s="115">
        <f t="shared" si="18"/>
        <v>7.4999999999999997E-2</v>
      </c>
      <c r="J61" s="215">
        <v>3736</v>
      </c>
      <c r="K61" s="215">
        <v>23</v>
      </c>
      <c r="L61" s="115">
        <f t="shared" si="19"/>
        <v>6.1563169164882223E-3</v>
      </c>
      <c r="M61" s="215">
        <v>2959</v>
      </c>
      <c r="N61" s="215">
        <v>16</v>
      </c>
      <c r="O61" s="115">
        <f t="shared" si="20"/>
        <v>5.4072321730314291E-3</v>
      </c>
      <c r="P61" s="215">
        <v>2052</v>
      </c>
      <c r="Q61" s="215">
        <v>14</v>
      </c>
      <c r="R61" s="115">
        <f t="shared" si="21"/>
        <v>6.8226120857699801E-3</v>
      </c>
      <c r="S61" s="215">
        <v>1114</v>
      </c>
      <c r="T61" s="215">
        <v>8</v>
      </c>
      <c r="U61" s="115">
        <f t="shared" si="22"/>
        <v>7.1813285457809697E-3</v>
      </c>
      <c r="V61" s="215">
        <v>462</v>
      </c>
      <c r="W61" s="215">
        <v>0</v>
      </c>
      <c r="X61" s="115">
        <f t="shared" si="23"/>
        <v>0</v>
      </c>
      <c r="Y61" s="70">
        <f t="shared" si="24"/>
        <v>10376</v>
      </c>
      <c r="Z61" s="70">
        <f t="shared" si="25"/>
        <v>65</v>
      </c>
      <c r="AA61" s="115">
        <f t="shared" si="26"/>
        <v>6.2644564379336935E-3</v>
      </c>
      <c r="AB61" s="138"/>
      <c r="AC61" s="47">
        <v>57</v>
      </c>
      <c r="AD61" s="80" t="s">
        <v>42</v>
      </c>
      <c r="AE61" s="70">
        <v>10006</v>
      </c>
      <c r="AF61" s="70">
        <v>67</v>
      </c>
      <c r="AG61" s="115">
        <v>6.6959824105536679E-3</v>
      </c>
      <c r="AI61" s="100" t="str">
        <f t="shared" si="27"/>
        <v>中央区</v>
      </c>
      <c r="AJ61" s="114">
        <f t="shared" si="28"/>
        <v>7.5668858661381861E-3</v>
      </c>
      <c r="AK61" s="114">
        <f t="shared" si="12"/>
        <v>7.4864308440950773E-3</v>
      </c>
      <c r="AL61" s="141">
        <f t="shared" si="13"/>
        <v>1.0000000000000026E-2</v>
      </c>
      <c r="AN61" s="114">
        <f t="shared" si="11"/>
        <v>8.2403653696965506E-3</v>
      </c>
      <c r="AO61" s="114">
        <f t="shared" si="14"/>
        <v>8.3845120850037785E-3</v>
      </c>
      <c r="AP61" s="141">
        <f t="shared" si="15"/>
        <v>-1.9999999999999879E-2</v>
      </c>
      <c r="AQ61" s="71">
        <v>0</v>
      </c>
    </row>
    <row r="62" spans="2:43" ht="13.5" customHeight="1">
      <c r="B62" s="47">
        <v>58</v>
      </c>
      <c r="C62" s="80" t="s">
        <v>24</v>
      </c>
      <c r="D62" s="215">
        <v>2</v>
      </c>
      <c r="E62" s="215">
        <v>0</v>
      </c>
      <c r="F62" s="115">
        <f t="shared" si="17"/>
        <v>0</v>
      </c>
      <c r="G62" s="215">
        <v>32</v>
      </c>
      <c r="H62" s="215">
        <v>2</v>
      </c>
      <c r="I62" s="115">
        <f t="shared" si="18"/>
        <v>6.25E-2</v>
      </c>
      <c r="J62" s="215">
        <v>4216</v>
      </c>
      <c r="K62" s="215">
        <v>35</v>
      </c>
      <c r="L62" s="115">
        <f t="shared" si="19"/>
        <v>8.3017077798861472E-3</v>
      </c>
      <c r="M62" s="215">
        <v>3548</v>
      </c>
      <c r="N62" s="215">
        <v>33</v>
      </c>
      <c r="O62" s="115">
        <f t="shared" si="20"/>
        <v>9.3010146561443071E-3</v>
      </c>
      <c r="P62" s="215">
        <v>2431</v>
      </c>
      <c r="Q62" s="215">
        <v>24</v>
      </c>
      <c r="R62" s="115">
        <f t="shared" si="21"/>
        <v>9.8724804607157549E-3</v>
      </c>
      <c r="S62" s="215">
        <v>1309</v>
      </c>
      <c r="T62" s="215">
        <v>7</v>
      </c>
      <c r="U62" s="115">
        <f t="shared" si="22"/>
        <v>5.3475935828877002E-3</v>
      </c>
      <c r="V62" s="215">
        <v>548</v>
      </c>
      <c r="W62" s="215">
        <v>1</v>
      </c>
      <c r="X62" s="115">
        <f t="shared" si="23"/>
        <v>1.8248175182481751E-3</v>
      </c>
      <c r="Y62" s="70">
        <f t="shared" si="24"/>
        <v>12086</v>
      </c>
      <c r="Z62" s="70">
        <f t="shared" si="25"/>
        <v>102</v>
      </c>
      <c r="AA62" s="115">
        <f t="shared" si="26"/>
        <v>8.4395167962932321E-3</v>
      </c>
      <c r="AB62" s="138"/>
      <c r="AC62" s="47">
        <v>58</v>
      </c>
      <c r="AD62" s="80" t="s">
        <v>24</v>
      </c>
      <c r="AE62" s="70">
        <v>11734</v>
      </c>
      <c r="AF62" s="70">
        <v>107</v>
      </c>
      <c r="AG62" s="115">
        <v>9.118800068177944E-3</v>
      </c>
      <c r="AI62" s="100" t="str">
        <f t="shared" si="27"/>
        <v>住吉区</v>
      </c>
      <c r="AJ62" s="114">
        <f t="shared" si="28"/>
        <v>7.5168188822490323E-3</v>
      </c>
      <c r="AK62" s="114">
        <f t="shared" si="12"/>
        <v>8.3243409896716514E-3</v>
      </c>
      <c r="AL62" s="141">
        <f t="shared" si="13"/>
        <v>-8.0000000000000043E-2</v>
      </c>
      <c r="AN62" s="114">
        <f t="shared" si="11"/>
        <v>8.2403653696965506E-3</v>
      </c>
      <c r="AO62" s="114">
        <f t="shared" si="14"/>
        <v>8.3845120850037785E-3</v>
      </c>
      <c r="AP62" s="141">
        <f t="shared" si="15"/>
        <v>-1.9999999999999879E-2</v>
      </c>
      <c r="AQ62" s="71">
        <v>0</v>
      </c>
    </row>
    <row r="63" spans="2:43" ht="13.5" customHeight="1">
      <c r="B63" s="47">
        <v>59</v>
      </c>
      <c r="C63" s="80" t="s">
        <v>19</v>
      </c>
      <c r="D63" s="215">
        <v>42</v>
      </c>
      <c r="E63" s="215">
        <v>2</v>
      </c>
      <c r="F63" s="115">
        <f t="shared" si="17"/>
        <v>4.7619047619047616E-2</v>
      </c>
      <c r="G63" s="215">
        <v>107</v>
      </c>
      <c r="H63" s="215">
        <v>13</v>
      </c>
      <c r="I63" s="115">
        <f t="shared" si="18"/>
        <v>0.12149532710280374</v>
      </c>
      <c r="J63" s="215">
        <v>30971</v>
      </c>
      <c r="K63" s="215">
        <v>285</v>
      </c>
      <c r="L63" s="115">
        <f t="shared" si="19"/>
        <v>9.2021568564140642E-3</v>
      </c>
      <c r="M63" s="215">
        <v>26411</v>
      </c>
      <c r="N63" s="215">
        <v>219</v>
      </c>
      <c r="O63" s="115">
        <f t="shared" si="20"/>
        <v>8.2919995456438612E-3</v>
      </c>
      <c r="P63" s="215">
        <v>17183</v>
      </c>
      <c r="Q63" s="215">
        <v>130</v>
      </c>
      <c r="R63" s="115">
        <f t="shared" si="21"/>
        <v>7.5656171797707037E-3</v>
      </c>
      <c r="S63" s="215">
        <v>8247</v>
      </c>
      <c r="T63" s="215">
        <v>49</v>
      </c>
      <c r="U63" s="115">
        <f t="shared" si="22"/>
        <v>5.9415545046683643E-3</v>
      </c>
      <c r="V63" s="215">
        <v>3037</v>
      </c>
      <c r="W63" s="215">
        <v>9</v>
      </c>
      <c r="X63" s="115">
        <f t="shared" si="23"/>
        <v>2.9634507737899243E-3</v>
      </c>
      <c r="Y63" s="70">
        <f t="shared" si="24"/>
        <v>85998</v>
      </c>
      <c r="Z63" s="70">
        <f t="shared" si="25"/>
        <v>707</v>
      </c>
      <c r="AA63" s="115">
        <f t="shared" si="26"/>
        <v>8.2211214214284057E-3</v>
      </c>
      <c r="AB63" s="138"/>
      <c r="AC63" s="47">
        <v>59</v>
      </c>
      <c r="AD63" s="80" t="s">
        <v>19</v>
      </c>
      <c r="AE63" s="70">
        <v>83614</v>
      </c>
      <c r="AF63" s="70">
        <v>676</v>
      </c>
      <c r="AG63" s="115">
        <v>8.0847704929796448E-3</v>
      </c>
      <c r="AI63" s="100" t="str">
        <f t="shared" si="27"/>
        <v>羽曳野市</v>
      </c>
      <c r="AJ63" s="114">
        <f t="shared" si="28"/>
        <v>7.4453021513725846E-3</v>
      </c>
      <c r="AK63" s="114">
        <f t="shared" si="12"/>
        <v>8.1461600037670105E-3</v>
      </c>
      <c r="AL63" s="141">
        <f t="shared" si="13"/>
        <v>-6.9999999999999923E-2</v>
      </c>
      <c r="AN63" s="114">
        <f t="shared" si="11"/>
        <v>8.2403653696965506E-3</v>
      </c>
      <c r="AO63" s="114">
        <f t="shared" si="14"/>
        <v>8.3845120850037785E-3</v>
      </c>
      <c r="AP63" s="141">
        <f t="shared" si="15"/>
        <v>-1.9999999999999879E-2</v>
      </c>
      <c r="AQ63" s="71">
        <v>0</v>
      </c>
    </row>
    <row r="64" spans="2:43" ht="13.5" customHeight="1">
      <c r="B64" s="47">
        <v>60</v>
      </c>
      <c r="C64" s="80" t="s">
        <v>43</v>
      </c>
      <c r="D64" s="215">
        <v>40</v>
      </c>
      <c r="E64" s="215">
        <v>1</v>
      </c>
      <c r="F64" s="115">
        <f t="shared" si="17"/>
        <v>2.5000000000000001E-2</v>
      </c>
      <c r="G64" s="215">
        <v>33</v>
      </c>
      <c r="H64" s="215">
        <v>2</v>
      </c>
      <c r="I64" s="115">
        <f t="shared" si="18"/>
        <v>6.0606060606060608E-2</v>
      </c>
      <c r="J64" s="215">
        <v>4222</v>
      </c>
      <c r="K64" s="215">
        <v>33</v>
      </c>
      <c r="L64" s="115">
        <f t="shared" si="19"/>
        <v>7.8162008526764561E-3</v>
      </c>
      <c r="M64" s="215">
        <v>3538</v>
      </c>
      <c r="N64" s="215">
        <v>36</v>
      </c>
      <c r="O64" s="115">
        <f t="shared" si="20"/>
        <v>1.0175240248728096E-2</v>
      </c>
      <c r="P64" s="215">
        <v>2193</v>
      </c>
      <c r="Q64" s="215">
        <v>23</v>
      </c>
      <c r="R64" s="115">
        <f t="shared" si="21"/>
        <v>1.0487916096671226E-2</v>
      </c>
      <c r="S64" s="215">
        <v>1090</v>
      </c>
      <c r="T64" s="215">
        <v>7</v>
      </c>
      <c r="U64" s="115">
        <f t="shared" si="22"/>
        <v>6.4220183486238536E-3</v>
      </c>
      <c r="V64" s="215">
        <v>447</v>
      </c>
      <c r="W64" s="215">
        <v>0</v>
      </c>
      <c r="X64" s="115">
        <f t="shared" si="23"/>
        <v>0</v>
      </c>
      <c r="Y64" s="70">
        <f t="shared" si="24"/>
        <v>11563</v>
      </c>
      <c r="Z64" s="70">
        <f t="shared" si="25"/>
        <v>102</v>
      </c>
      <c r="AA64" s="115">
        <f t="shared" si="26"/>
        <v>8.8212401625875642E-3</v>
      </c>
      <c r="AB64" s="138"/>
      <c r="AC64" s="47">
        <v>60</v>
      </c>
      <c r="AD64" s="80" t="s">
        <v>43</v>
      </c>
      <c r="AE64" s="70">
        <v>11177</v>
      </c>
      <c r="AF64" s="70">
        <v>107</v>
      </c>
      <c r="AG64" s="115">
        <v>9.573230741701709E-3</v>
      </c>
      <c r="AI64" s="100" t="str">
        <f t="shared" si="27"/>
        <v>阿倍野区</v>
      </c>
      <c r="AJ64" s="114">
        <f t="shared" si="28"/>
        <v>7.3039060019053671E-3</v>
      </c>
      <c r="AK64" s="114">
        <f t="shared" si="12"/>
        <v>8.0213903743315516E-3</v>
      </c>
      <c r="AL64" s="141">
        <f t="shared" si="13"/>
        <v>-7.0000000000000007E-2</v>
      </c>
      <c r="AN64" s="114">
        <f t="shared" si="11"/>
        <v>8.2403653696965506E-3</v>
      </c>
      <c r="AO64" s="114">
        <f t="shared" si="14"/>
        <v>8.3845120850037785E-3</v>
      </c>
      <c r="AP64" s="141">
        <f t="shared" si="15"/>
        <v>-1.9999999999999879E-2</v>
      </c>
      <c r="AQ64" s="71">
        <v>0</v>
      </c>
    </row>
    <row r="65" spans="2:43" ht="13.5" customHeight="1">
      <c r="B65" s="47">
        <v>61</v>
      </c>
      <c r="C65" s="80" t="s">
        <v>15</v>
      </c>
      <c r="D65" s="215">
        <v>2</v>
      </c>
      <c r="E65" s="215">
        <v>0</v>
      </c>
      <c r="F65" s="115">
        <f t="shared" si="17"/>
        <v>0</v>
      </c>
      <c r="G65" s="215">
        <v>4</v>
      </c>
      <c r="H65" s="215">
        <v>1</v>
      </c>
      <c r="I65" s="115">
        <f t="shared" si="18"/>
        <v>0.25</v>
      </c>
      <c r="J65" s="215">
        <v>3710</v>
      </c>
      <c r="K65" s="215">
        <v>28</v>
      </c>
      <c r="L65" s="115">
        <f t="shared" si="19"/>
        <v>7.5471698113207548E-3</v>
      </c>
      <c r="M65" s="215">
        <v>3222</v>
      </c>
      <c r="N65" s="215">
        <v>33</v>
      </c>
      <c r="O65" s="115">
        <f t="shared" si="20"/>
        <v>1.0242085661080074E-2</v>
      </c>
      <c r="P65" s="215">
        <v>1937</v>
      </c>
      <c r="Q65" s="215">
        <v>21</v>
      </c>
      <c r="R65" s="115">
        <f t="shared" si="21"/>
        <v>1.0841507485802787E-2</v>
      </c>
      <c r="S65" s="215">
        <v>834</v>
      </c>
      <c r="T65" s="215">
        <v>6</v>
      </c>
      <c r="U65" s="115">
        <f t="shared" si="22"/>
        <v>7.1942446043165471E-3</v>
      </c>
      <c r="V65" s="215">
        <v>351</v>
      </c>
      <c r="W65" s="215">
        <v>3</v>
      </c>
      <c r="X65" s="115">
        <f t="shared" si="23"/>
        <v>8.5470085470085479E-3</v>
      </c>
      <c r="Y65" s="70">
        <f t="shared" si="24"/>
        <v>10060</v>
      </c>
      <c r="Z65" s="70">
        <f t="shared" si="25"/>
        <v>92</v>
      </c>
      <c r="AA65" s="115">
        <f t="shared" si="26"/>
        <v>9.145129224652087E-3</v>
      </c>
      <c r="AB65" s="138"/>
      <c r="AC65" s="47">
        <v>61</v>
      </c>
      <c r="AD65" s="80" t="s">
        <v>15</v>
      </c>
      <c r="AE65" s="70">
        <v>9762</v>
      </c>
      <c r="AF65" s="70">
        <v>86</v>
      </c>
      <c r="AG65" s="115">
        <v>8.8096701495595162E-3</v>
      </c>
      <c r="AI65" s="100" t="str">
        <f t="shared" si="27"/>
        <v>泉大津市</v>
      </c>
      <c r="AJ65" s="114">
        <f t="shared" si="28"/>
        <v>7.1566420070762306E-3</v>
      </c>
      <c r="AK65" s="114">
        <f t="shared" si="12"/>
        <v>8.1960357949318399E-3</v>
      </c>
      <c r="AL65" s="141">
        <f t="shared" si="13"/>
        <v>-0.10000000000000009</v>
      </c>
      <c r="AN65" s="114">
        <f t="shared" si="11"/>
        <v>8.2403653696965506E-3</v>
      </c>
      <c r="AO65" s="114">
        <f t="shared" si="14"/>
        <v>8.3845120850037785E-3</v>
      </c>
      <c r="AP65" s="141">
        <f t="shared" si="15"/>
        <v>-1.9999999999999879E-2</v>
      </c>
      <c r="AQ65" s="71">
        <v>0</v>
      </c>
    </row>
    <row r="66" spans="2:43" ht="13.5" customHeight="1">
      <c r="B66" s="47">
        <v>62</v>
      </c>
      <c r="C66" s="80" t="s">
        <v>16</v>
      </c>
      <c r="D66" s="215">
        <v>8</v>
      </c>
      <c r="E66" s="215">
        <v>0</v>
      </c>
      <c r="F66" s="115">
        <f t="shared" si="17"/>
        <v>0</v>
      </c>
      <c r="G66" s="215">
        <v>36</v>
      </c>
      <c r="H66" s="215">
        <v>9</v>
      </c>
      <c r="I66" s="115">
        <f t="shared" si="18"/>
        <v>0.25</v>
      </c>
      <c r="J66" s="215">
        <v>5397</v>
      </c>
      <c r="K66" s="215">
        <v>46</v>
      </c>
      <c r="L66" s="115">
        <f t="shared" si="19"/>
        <v>8.5232536594404291E-3</v>
      </c>
      <c r="M66" s="215">
        <v>4724</v>
      </c>
      <c r="N66" s="215">
        <v>42</v>
      </c>
      <c r="O66" s="115">
        <f t="shared" si="20"/>
        <v>8.8907705334462326E-3</v>
      </c>
      <c r="P66" s="215">
        <v>2927</v>
      </c>
      <c r="Q66" s="215">
        <v>21</v>
      </c>
      <c r="R66" s="115">
        <f t="shared" si="21"/>
        <v>7.1745814827468401E-3</v>
      </c>
      <c r="S66" s="215">
        <v>1314</v>
      </c>
      <c r="T66" s="215">
        <v>2</v>
      </c>
      <c r="U66" s="115">
        <f t="shared" si="22"/>
        <v>1.5220700152207001E-3</v>
      </c>
      <c r="V66" s="215">
        <v>507</v>
      </c>
      <c r="W66" s="215">
        <v>1</v>
      </c>
      <c r="X66" s="115">
        <f t="shared" si="23"/>
        <v>1.9723865877712033E-3</v>
      </c>
      <c r="Y66" s="70">
        <f t="shared" si="24"/>
        <v>14913</v>
      </c>
      <c r="Z66" s="70">
        <f t="shared" si="25"/>
        <v>121</v>
      </c>
      <c r="AA66" s="115">
        <f t="shared" si="26"/>
        <v>8.1137262790853624E-3</v>
      </c>
      <c r="AB66" s="138"/>
      <c r="AC66" s="47">
        <v>62</v>
      </c>
      <c r="AD66" s="80" t="s">
        <v>16</v>
      </c>
      <c r="AE66" s="70">
        <v>14406</v>
      </c>
      <c r="AF66" s="70">
        <v>113</v>
      </c>
      <c r="AG66" s="115">
        <v>7.8439539080938491E-3</v>
      </c>
      <c r="AI66" s="100" t="str">
        <f t="shared" si="27"/>
        <v>茨木市</v>
      </c>
      <c r="AJ66" s="114">
        <f t="shared" si="28"/>
        <v>7.12326342801522E-3</v>
      </c>
      <c r="AK66" s="114">
        <f t="shared" si="12"/>
        <v>7.0930152223476041E-3</v>
      </c>
      <c r="AL66" s="141">
        <f t="shared" si="13"/>
        <v>0</v>
      </c>
      <c r="AN66" s="114">
        <f t="shared" si="11"/>
        <v>8.2403653696965506E-3</v>
      </c>
      <c r="AO66" s="114">
        <f t="shared" si="14"/>
        <v>8.3845120850037785E-3</v>
      </c>
      <c r="AP66" s="141">
        <f t="shared" si="15"/>
        <v>-1.9999999999999879E-2</v>
      </c>
      <c r="AQ66" s="71">
        <v>0</v>
      </c>
    </row>
    <row r="67" spans="2:43" ht="13.5" customHeight="1">
      <c r="B67" s="47">
        <v>63</v>
      </c>
      <c r="C67" s="80" t="s">
        <v>25</v>
      </c>
      <c r="D67" s="215">
        <v>9</v>
      </c>
      <c r="E67" s="215">
        <v>0</v>
      </c>
      <c r="F67" s="115">
        <f t="shared" si="17"/>
        <v>0</v>
      </c>
      <c r="G67" s="215">
        <v>9</v>
      </c>
      <c r="H67" s="215">
        <v>0</v>
      </c>
      <c r="I67" s="115">
        <f t="shared" si="18"/>
        <v>0</v>
      </c>
      <c r="J67" s="215">
        <v>3948</v>
      </c>
      <c r="K67" s="215">
        <v>32</v>
      </c>
      <c r="L67" s="115">
        <f t="shared" si="19"/>
        <v>8.1053698074974676E-3</v>
      </c>
      <c r="M67" s="215">
        <v>3275</v>
      </c>
      <c r="N67" s="215">
        <v>31</v>
      </c>
      <c r="O67" s="115">
        <f t="shared" si="20"/>
        <v>9.4656488549618324E-3</v>
      </c>
      <c r="P67" s="215">
        <v>2089</v>
      </c>
      <c r="Q67" s="215">
        <v>19</v>
      </c>
      <c r="R67" s="115">
        <f t="shared" si="21"/>
        <v>9.0952608903781713E-3</v>
      </c>
      <c r="S67" s="215">
        <v>1179</v>
      </c>
      <c r="T67" s="215">
        <v>8</v>
      </c>
      <c r="U67" s="115">
        <f t="shared" si="22"/>
        <v>6.7854113655640372E-3</v>
      </c>
      <c r="V67" s="215">
        <v>485</v>
      </c>
      <c r="W67" s="215">
        <v>0</v>
      </c>
      <c r="X67" s="115">
        <f t="shared" si="23"/>
        <v>0</v>
      </c>
      <c r="Y67" s="70">
        <f t="shared" si="24"/>
        <v>10994</v>
      </c>
      <c r="Z67" s="70">
        <f t="shared" si="25"/>
        <v>90</v>
      </c>
      <c r="AA67" s="115">
        <f t="shared" si="26"/>
        <v>8.1862834273239947E-3</v>
      </c>
      <c r="AB67" s="138"/>
      <c r="AC67" s="47">
        <v>63</v>
      </c>
      <c r="AD67" s="80" t="s">
        <v>25</v>
      </c>
      <c r="AE67" s="70">
        <v>10544</v>
      </c>
      <c r="AF67" s="70">
        <v>84</v>
      </c>
      <c r="AG67" s="115">
        <v>7.9666160849772381E-3</v>
      </c>
      <c r="AI67" s="100" t="str">
        <f t="shared" si="27"/>
        <v>堺市南区</v>
      </c>
      <c r="AJ67" s="114">
        <f t="shared" si="28"/>
        <v>6.9732892702301184E-3</v>
      </c>
      <c r="AK67" s="114">
        <f t="shared" si="12"/>
        <v>7.4773461757810028E-3</v>
      </c>
      <c r="AL67" s="141">
        <f t="shared" si="13"/>
        <v>-4.9999999999999961E-2</v>
      </c>
      <c r="AN67" s="114">
        <f t="shared" si="11"/>
        <v>8.2403653696965506E-3</v>
      </c>
      <c r="AO67" s="114">
        <f t="shared" si="14"/>
        <v>8.3845120850037785E-3</v>
      </c>
      <c r="AP67" s="141">
        <f t="shared" si="15"/>
        <v>-1.9999999999999879E-2</v>
      </c>
      <c r="AQ67" s="71">
        <v>0</v>
      </c>
    </row>
    <row r="68" spans="2:43" ht="13.5" customHeight="1">
      <c r="B68" s="47">
        <v>64</v>
      </c>
      <c r="C68" s="80" t="s">
        <v>44</v>
      </c>
      <c r="D68" s="215">
        <v>50</v>
      </c>
      <c r="E68" s="215">
        <v>6</v>
      </c>
      <c r="F68" s="115">
        <f t="shared" si="17"/>
        <v>0.12</v>
      </c>
      <c r="G68" s="215">
        <v>91</v>
      </c>
      <c r="H68" s="215">
        <v>11</v>
      </c>
      <c r="I68" s="115">
        <f t="shared" si="18"/>
        <v>0.12087912087912088</v>
      </c>
      <c r="J68" s="215">
        <v>4272</v>
      </c>
      <c r="K68" s="215">
        <v>27</v>
      </c>
      <c r="L68" s="115">
        <f t="shared" si="19"/>
        <v>6.3202247191011234E-3</v>
      </c>
      <c r="M68" s="215">
        <v>3571</v>
      </c>
      <c r="N68" s="215">
        <v>41</v>
      </c>
      <c r="O68" s="115">
        <f t="shared" si="20"/>
        <v>1.1481377765331841E-2</v>
      </c>
      <c r="P68" s="215">
        <v>1999</v>
      </c>
      <c r="Q68" s="215">
        <v>17</v>
      </c>
      <c r="R68" s="115">
        <f t="shared" si="21"/>
        <v>8.5042521260630319E-3</v>
      </c>
      <c r="S68" s="215">
        <v>997</v>
      </c>
      <c r="T68" s="215">
        <v>9</v>
      </c>
      <c r="U68" s="115">
        <f t="shared" si="22"/>
        <v>9.0270812437311942E-3</v>
      </c>
      <c r="V68" s="215">
        <v>453</v>
      </c>
      <c r="W68" s="215">
        <v>0</v>
      </c>
      <c r="X68" s="115">
        <f t="shared" si="23"/>
        <v>0</v>
      </c>
      <c r="Y68" s="70">
        <f t="shared" si="24"/>
        <v>11433</v>
      </c>
      <c r="Z68" s="70">
        <f t="shared" si="25"/>
        <v>111</v>
      </c>
      <c r="AA68" s="115">
        <f t="shared" si="26"/>
        <v>9.7087378640776691E-3</v>
      </c>
      <c r="AB68" s="138"/>
      <c r="AC68" s="47">
        <v>64</v>
      </c>
      <c r="AD68" s="80" t="s">
        <v>44</v>
      </c>
      <c r="AE68" s="70">
        <v>10960</v>
      </c>
      <c r="AF68" s="70">
        <v>104</v>
      </c>
      <c r="AG68" s="115">
        <v>9.4890510948905105E-3</v>
      </c>
      <c r="AI68" s="100" t="str">
        <f t="shared" si="27"/>
        <v>島本町</v>
      </c>
      <c r="AJ68" s="114">
        <f t="shared" si="28"/>
        <v>6.894174422612892E-3</v>
      </c>
      <c r="AK68" s="114">
        <f t="shared" si="12"/>
        <v>7.6252723311546842E-3</v>
      </c>
      <c r="AL68" s="141">
        <f t="shared" si="13"/>
        <v>-7.0000000000000007E-2</v>
      </c>
      <c r="AN68" s="114">
        <f t="shared" si="11"/>
        <v>8.2403653696965506E-3</v>
      </c>
      <c r="AO68" s="114">
        <f t="shared" si="14"/>
        <v>8.3845120850037785E-3</v>
      </c>
      <c r="AP68" s="141">
        <f t="shared" si="15"/>
        <v>-1.9999999999999879E-2</v>
      </c>
      <c r="AQ68" s="71">
        <v>0</v>
      </c>
    </row>
    <row r="69" spans="2:43" ht="13.5" customHeight="1">
      <c r="B69" s="47">
        <v>65</v>
      </c>
      <c r="C69" s="80" t="s">
        <v>9</v>
      </c>
      <c r="D69" s="215">
        <v>7</v>
      </c>
      <c r="E69" s="215">
        <v>0</v>
      </c>
      <c r="F69" s="115">
        <f t="shared" ref="F69:F78" si="29">IFERROR(E69/D69,"-")</f>
        <v>0</v>
      </c>
      <c r="G69" s="215">
        <v>17</v>
      </c>
      <c r="H69" s="215">
        <v>2</v>
      </c>
      <c r="I69" s="115">
        <f t="shared" ref="I69:I78" si="30">IFERROR(H69/G69,"-")</f>
        <v>0.11764705882352941</v>
      </c>
      <c r="J69" s="215">
        <v>2238</v>
      </c>
      <c r="K69" s="215">
        <v>9</v>
      </c>
      <c r="L69" s="115">
        <f t="shared" ref="L69:L78" si="31">IFERROR(K69/J69,"-")</f>
        <v>4.0214477211796247E-3</v>
      </c>
      <c r="M69" s="215">
        <v>1693</v>
      </c>
      <c r="N69" s="215">
        <v>14</v>
      </c>
      <c r="O69" s="115">
        <f t="shared" ref="O69:O78" si="32">IFERROR(N69/M69,"-")</f>
        <v>8.2693443591258121E-3</v>
      </c>
      <c r="P69" s="215">
        <v>1043</v>
      </c>
      <c r="Q69" s="215">
        <v>10</v>
      </c>
      <c r="R69" s="115">
        <f t="shared" ref="R69:R78" si="33">IFERROR(Q69/P69,"-")</f>
        <v>9.5877277085330784E-3</v>
      </c>
      <c r="S69" s="215">
        <v>535</v>
      </c>
      <c r="T69" s="215">
        <v>5</v>
      </c>
      <c r="U69" s="115">
        <f t="shared" ref="U69:U78" si="34">IFERROR(T69/S69,"-")</f>
        <v>9.3457943925233638E-3</v>
      </c>
      <c r="V69" s="215">
        <v>269</v>
      </c>
      <c r="W69" s="215">
        <v>0</v>
      </c>
      <c r="X69" s="115">
        <f t="shared" ref="X69:X78" si="35">IFERROR(W69/V69,"-")</f>
        <v>0</v>
      </c>
      <c r="Y69" s="70">
        <f t="shared" ref="Y69:Y78" si="36">SUM(D69,G69,J69,M69,P69,S69,V69)</f>
        <v>5802</v>
      </c>
      <c r="Z69" s="70">
        <f t="shared" ref="Z69:Z78" si="37">SUM(E69,H69,K69,N69,Q69,T69,W69)</f>
        <v>40</v>
      </c>
      <c r="AA69" s="115">
        <f t="shared" ref="AA69:AA78" si="38">IFERROR(Z69/Y69,"-")</f>
        <v>6.894174422612892E-3</v>
      </c>
      <c r="AB69" s="138"/>
      <c r="AC69" s="47">
        <v>65</v>
      </c>
      <c r="AD69" s="80" t="s">
        <v>9</v>
      </c>
      <c r="AE69" s="70">
        <v>5508</v>
      </c>
      <c r="AF69" s="70">
        <v>42</v>
      </c>
      <c r="AG69" s="115">
        <v>7.6252723311546842E-3</v>
      </c>
      <c r="AI69" s="100" t="str">
        <f t="shared" ref="AI69:AI77" si="39">INDEX($C$5:$C$78,MATCH(AJ69,AA$5:AA$78,0))</f>
        <v>熊取町</v>
      </c>
      <c r="AJ69" s="114">
        <f t="shared" ref="AJ69:AJ78" si="40">LARGE(AA$5:AA$78,ROW(A65))</f>
        <v>6.8799034399517197E-3</v>
      </c>
      <c r="AK69" s="114">
        <f t="shared" si="12"/>
        <v>7.7806122448979588E-3</v>
      </c>
      <c r="AL69" s="141">
        <f t="shared" si="13"/>
        <v>-8.9999999999999969E-2</v>
      </c>
      <c r="AN69" s="114">
        <f t="shared" ref="AN69:AN76" si="41">$AA$79</f>
        <v>8.2403653696965506E-3</v>
      </c>
      <c r="AO69" s="114">
        <f t="shared" si="14"/>
        <v>8.3845120850037785E-3</v>
      </c>
      <c r="AP69" s="141">
        <f t="shared" si="15"/>
        <v>-1.9999999999999879E-2</v>
      </c>
      <c r="AQ69" s="71">
        <v>0</v>
      </c>
    </row>
    <row r="70" spans="2:43" ht="13.5" customHeight="1">
      <c r="B70" s="47">
        <v>66</v>
      </c>
      <c r="C70" s="80" t="s">
        <v>4</v>
      </c>
      <c r="D70" s="215">
        <v>4</v>
      </c>
      <c r="E70" s="215">
        <v>0</v>
      </c>
      <c r="F70" s="115">
        <f t="shared" si="29"/>
        <v>0</v>
      </c>
      <c r="G70" s="215">
        <v>9</v>
      </c>
      <c r="H70" s="215">
        <v>0</v>
      </c>
      <c r="I70" s="115">
        <f t="shared" si="30"/>
        <v>0</v>
      </c>
      <c r="J70" s="215">
        <v>2345</v>
      </c>
      <c r="K70" s="215">
        <v>17</v>
      </c>
      <c r="L70" s="115">
        <f t="shared" si="31"/>
        <v>7.2494669509594887E-3</v>
      </c>
      <c r="M70" s="215">
        <v>1805</v>
      </c>
      <c r="N70" s="215">
        <v>16</v>
      </c>
      <c r="O70" s="115">
        <f t="shared" si="32"/>
        <v>8.86426592797784E-3</v>
      </c>
      <c r="P70" s="215">
        <v>1053</v>
      </c>
      <c r="Q70" s="215">
        <v>4</v>
      </c>
      <c r="R70" s="115">
        <f t="shared" si="33"/>
        <v>3.7986704653371322E-3</v>
      </c>
      <c r="S70" s="215">
        <v>519</v>
      </c>
      <c r="T70" s="215">
        <v>0</v>
      </c>
      <c r="U70" s="115">
        <f t="shared" si="34"/>
        <v>0</v>
      </c>
      <c r="V70" s="215">
        <v>246</v>
      </c>
      <c r="W70" s="215">
        <v>1</v>
      </c>
      <c r="X70" s="115">
        <f t="shared" si="35"/>
        <v>4.0650406504065045E-3</v>
      </c>
      <c r="Y70" s="70">
        <f t="shared" si="36"/>
        <v>5981</v>
      </c>
      <c r="Z70" s="70">
        <f t="shared" si="37"/>
        <v>38</v>
      </c>
      <c r="AA70" s="115">
        <f t="shared" si="38"/>
        <v>6.3534525998996819E-3</v>
      </c>
      <c r="AB70" s="138"/>
      <c r="AC70" s="47">
        <v>66</v>
      </c>
      <c r="AD70" s="80" t="s">
        <v>4</v>
      </c>
      <c r="AE70" s="70">
        <v>5670</v>
      </c>
      <c r="AF70" s="70">
        <v>32</v>
      </c>
      <c r="AG70" s="115">
        <v>5.6437389770723108E-3</v>
      </c>
      <c r="AI70" s="100" t="str">
        <f t="shared" si="39"/>
        <v>千早赤阪村</v>
      </c>
      <c r="AJ70" s="114">
        <f t="shared" si="40"/>
        <v>6.8493150684931503E-3</v>
      </c>
      <c r="AK70" s="114">
        <f t="shared" ref="AK70:AK78" si="42">VLOOKUP(AI70,$AD$5:$AG$78,4,FALSE)</f>
        <v>1.0376134889753566E-2</v>
      </c>
      <c r="AL70" s="141">
        <f t="shared" ref="AL70:AL77" si="43">(ROUND(AJ70,4)-ROUND(AK70,4))*100</f>
        <v>-0.36</v>
      </c>
      <c r="AN70" s="114">
        <f t="shared" si="41"/>
        <v>8.2403653696965506E-3</v>
      </c>
      <c r="AO70" s="114">
        <f t="shared" ref="AO70:AO77" si="44">$AG$79</f>
        <v>8.3845120850037785E-3</v>
      </c>
      <c r="AP70" s="141">
        <f t="shared" ref="AP70:AP78" si="45">(ROUND(AN70,4)-ROUND(AO70,4))*100</f>
        <v>-1.9999999999999879E-2</v>
      </c>
      <c r="AQ70" s="71">
        <v>0</v>
      </c>
    </row>
    <row r="71" spans="2:43" ht="13.5" customHeight="1">
      <c r="B71" s="47">
        <v>67</v>
      </c>
      <c r="C71" s="80" t="s">
        <v>5</v>
      </c>
      <c r="D71" s="215">
        <v>6</v>
      </c>
      <c r="E71" s="215">
        <v>1</v>
      </c>
      <c r="F71" s="115">
        <f t="shared" si="29"/>
        <v>0.16666666666666666</v>
      </c>
      <c r="G71" s="215">
        <v>25</v>
      </c>
      <c r="H71" s="215">
        <v>3</v>
      </c>
      <c r="I71" s="115">
        <f t="shared" si="30"/>
        <v>0.12</v>
      </c>
      <c r="J71" s="215">
        <v>1011</v>
      </c>
      <c r="K71" s="215">
        <v>11</v>
      </c>
      <c r="L71" s="115">
        <f t="shared" si="31"/>
        <v>1.0880316518298714E-2</v>
      </c>
      <c r="M71" s="215">
        <v>657</v>
      </c>
      <c r="N71" s="215">
        <v>7</v>
      </c>
      <c r="O71" s="115">
        <f t="shared" si="32"/>
        <v>1.06544901065449E-2</v>
      </c>
      <c r="P71" s="215">
        <v>429</v>
      </c>
      <c r="Q71" s="215">
        <v>2</v>
      </c>
      <c r="R71" s="115">
        <f t="shared" si="33"/>
        <v>4.662004662004662E-3</v>
      </c>
      <c r="S71" s="215">
        <v>272</v>
      </c>
      <c r="T71" s="215">
        <v>2</v>
      </c>
      <c r="U71" s="115">
        <f t="shared" si="34"/>
        <v>7.3529411764705881E-3</v>
      </c>
      <c r="V71" s="215">
        <v>138</v>
      </c>
      <c r="W71" s="215">
        <v>1</v>
      </c>
      <c r="X71" s="115">
        <f t="shared" si="35"/>
        <v>7.246376811594203E-3</v>
      </c>
      <c r="Y71" s="70">
        <f t="shared" si="36"/>
        <v>2538</v>
      </c>
      <c r="Z71" s="70">
        <f t="shared" si="37"/>
        <v>27</v>
      </c>
      <c r="AA71" s="115">
        <f t="shared" si="38"/>
        <v>1.0638297872340425E-2</v>
      </c>
      <c r="AB71" s="138"/>
      <c r="AC71" s="47">
        <v>67</v>
      </c>
      <c r="AD71" s="80" t="s">
        <v>5</v>
      </c>
      <c r="AE71" s="70">
        <v>2435</v>
      </c>
      <c r="AF71" s="70">
        <v>30</v>
      </c>
      <c r="AG71" s="115">
        <v>1.2320328542094456E-2</v>
      </c>
      <c r="AI71" s="100" t="str">
        <f t="shared" si="39"/>
        <v>高槻市</v>
      </c>
      <c r="AJ71" s="114">
        <f t="shared" si="40"/>
        <v>6.8307207286102114E-3</v>
      </c>
      <c r="AK71" s="114">
        <f t="shared" si="42"/>
        <v>6.920415224913495E-3</v>
      </c>
      <c r="AL71" s="141">
        <f t="shared" si="43"/>
        <v>-1.0000000000000026E-2</v>
      </c>
      <c r="AN71" s="114">
        <f t="shared" si="41"/>
        <v>8.2403653696965506E-3</v>
      </c>
      <c r="AO71" s="114">
        <f t="shared" si="44"/>
        <v>8.3845120850037785E-3</v>
      </c>
      <c r="AP71" s="141">
        <f t="shared" si="45"/>
        <v>-1.9999999999999879E-2</v>
      </c>
      <c r="AQ71" s="71">
        <v>0</v>
      </c>
    </row>
    <row r="72" spans="2:43" ht="13.5" customHeight="1">
      <c r="B72" s="47">
        <v>68</v>
      </c>
      <c r="C72" s="80" t="s">
        <v>45</v>
      </c>
      <c r="D72" s="215">
        <v>9</v>
      </c>
      <c r="E72" s="215">
        <v>0</v>
      </c>
      <c r="F72" s="115">
        <f t="shared" si="29"/>
        <v>0</v>
      </c>
      <c r="G72" s="215">
        <v>17</v>
      </c>
      <c r="H72" s="215">
        <v>2</v>
      </c>
      <c r="I72" s="115">
        <f t="shared" si="30"/>
        <v>0.11764705882352941</v>
      </c>
      <c r="J72" s="215">
        <v>1114</v>
      </c>
      <c r="K72" s="215">
        <v>14</v>
      </c>
      <c r="L72" s="115">
        <f t="shared" si="31"/>
        <v>1.2567324955116697E-2</v>
      </c>
      <c r="M72" s="215">
        <v>919</v>
      </c>
      <c r="N72" s="215">
        <v>7</v>
      </c>
      <c r="O72" s="115">
        <f t="shared" si="32"/>
        <v>7.6169749727965181E-3</v>
      </c>
      <c r="P72" s="215">
        <v>675</v>
      </c>
      <c r="Q72" s="215">
        <v>3</v>
      </c>
      <c r="R72" s="115">
        <f t="shared" si="33"/>
        <v>4.4444444444444444E-3</v>
      </c>
      <c r="S72" s="215">
        <v>335</v>
      </c>
      <c r="T72" s="215">
        <v>3</v>
      </c>
      <c r="U72" s="115">
        <f t="shared" si="34"/>
        <v>8.9552238805970154E-3</v>
      </c>
      <c r="V72" s="215">
        <v>198</v>
      </c>
      <c r="W72" s="215">
        <v>0</v>
      </c>
      <c r="X72" s="115">
        <f t="shared" si="35"/>
        <v>0</v>
      </c>
      <c r="Y72" s="70">
        <f t="shared" si="36"/>
        <v>3267</v>
      </c>
      <c r="Z72" s="70">
        <f t="shared" si="37"/>
        <v>29</v>
      </c>
      <c r="AA72" s="115">
        <f t="shared" si="38"/>
        <v>8.8766452402816044E-3</v>
      </c>
      <c r="AB72" s="138"/>
      <c r="AC72" s="47">
        <v>68</v>
      </c>
      <c r="AD72" s="80" t="s">
        <v>45</v>
      </c>
      <c r="AE72" s="70">
        <v>3170</v>
      </c>
      <c r="AF72" s="70">
        <v>29</v>
      </c>
      <c r="AG72" s="115">
        <v>9.1482649842271301E-3</v>
      </c>
      <c r="AI72" s="100" t="str">
        <f t="shared" si="39"/>
        <v>岸和田市</v>
      </c>
      <c r="AJ72" s="114">
        <f t="shared" si="40"/>
        <v>6.7599904283321367E-3</v>
      </c>
      <c r="AK72" s="114">
        <f t="shared" si="42"/>
        <v>7.309851335512923E-3</v>
      </c>
      <c r="AL72" s="141">
        <f t="shared" si="43"/>
        <v>-5.0000000000000044E-2</v>
      </c>
      <c r="AN72" s="114">
        <f t="shared" si="41"/>
        <v>8.2403653696965506E-3</v>
      </c>
      <c r="AO72" s="114">
        <f t="shared" si="44"/>
        <v>8.3845120850037785E-3</v>
      </c>
      <c r="AP72" s="141">
        <f t="shared" si="45"/>
        <v>-1.9999999999999879E-2</v>
      </c>
      <c r="AQ72" s="71">
        <v>0</v>
      </c>
    </row>
    <row r="73" spans="2:43" ht="13.5" customHeight="1">
      <c r="B73" s="47">
        <v>69</v>
      </c>
      <c r="C73" s="80" t="s">
        <v>46</v>
      </c>
      <c r="D73" s="215">
        <v>12</v>
      </c>
      <c r="E73" s="215">
        <v>0</v>
      </c>
      <c r="F73" s="115">
        <f t="shared" si="29"/>
        <v>0</v>
      </c>
      <c r="G73" s="215">
        <v>36</v>
      </c>
      <c r="H73" s="215">
        <v>2</v>
      </c>
      <c r="I73" s="115">
        <f t="shared" si="30"/>
        <v>5.5555555555555552E-2</v>
      </c>
      <c r="J73" s="215">
        <v>3328</v>
      </c>
      <c r="K73" s="215">
        <v>22</v>
      </c>
      <c r="L73" s="115">
        <f t="shared" si="31"/>
        <v>6.610576923076923E-3</v>
      </c>
      <c r="M73" s="215">
        <v>2476</v>
      </c>
      <c r="N73" s="215">
        <v>18</v>
      </c>
      <c r="O73" s="115">
        <f t="shared" si="32"/>
        <v>7.2697899838449114E-3</v>
      </c>
      <c r="P73" s="215">
        <v>1416</v>
      </c>
      <c r="Q73" s="215">
        <v>10</v>
      </c>
      <c r="R73" s="115">
        <f t="shared" si="33"/>
        <v>7.0621468926553672E-3</v>
      </c>
      <c r="S73" s="215">
        <v>684</v>
      </c>
      <c r="T73" s="215">
        <v>4</v>
      </c>
      <c r="U73" s="115">
        <f t="shared" si="34"/>
        <v>5.8479532163742687E-3</v>
      </c>
      <c r="V73" s="215">
        <v>333</v>
      </c>
      <c r="W73" s="215">
        <v>1</v>
      </c>
      <c r="X73" s="115">
        <f t="shared" si="35"/>
        <v>3.003003003003003E-3</v>
      </c>
      <c r="Y73" s="70">
        <f t="shared" si="36"/>
        <v>8285</v>
      </c>
      <c r="Z73" s="70">
        <f t="shared" si="37"/>
        <v>57</v>
      </c>
      <c r="AA73" s="115">
        <f t="shared" si="38"/>
        <v>6.8799034399517197E-3</v>
      </c>
      <c r="AB73" s="138"/>
      <c r="AC73" s="47">
        <v>69</v>
      </c>
      <c r="AD73" s="80" t="s">
        <v>46</v>
      </c>
      <c r="AE73" s="70">
        <v>7840</v>
      </c>
      <c r="AF73" s="70">
        <v>61</v>
      </c>
      <c r="AG73" s="115">
        <v>7.7806122448979588E-3</v>
      </c>
      <c r="AI73" s="100" t="str">
        <f t="shared" si="39"/>
        <v>堺市西区</v>
      </c>
      <c r="AJ73" s="114">
        <f t="shared" si="40"/>
        <v>6.7488262910798125E-3</v>
      </c>
      <c r="AK73" s="114">
        <f t="shared" si="42"/>
        <v>7.0538341699844208E-3</v>
      </c>
      <c r="AL73" s="141">
        <f t="shared" si="43"/>
        <v>-4.0000000000000022E-2</v>
      </c>
      <c r="AN73" s="114">
        <f t="shared" si="41"/>
        <v>8.2403653696965506E-3</v>
      </c>
      <c r="AO73" s="114">
        <f t="shared" si="44"/>
        <v>8.3845120850037785E-3</v>
      </c>
      <c r="AP73" s="141">
        <f t="shared" si="45"/>
        <v>-1.9999999999999879E-2</v>
      </c>
      <c r="AQ73" s="71">
        <v>0</v>
      </c>
    </row>
    <row r="74" spans="2:43" ht="13.5" customHeight="1">
      <c r="B74" s="47">
        <v>70</v>
      </c>
      <c r="C74" s="80" t="s">
        <v>47</v>
      </c>
      <c r="D74" s="215">
        <v>0</v>
      </c>
      <c r="E74" s="215">
        <v>0</v>
      </c>
      <c r="F74" s="115" t="str">
        <f t="shared" si="29"/>
        <v>-</v>
      </c>
      <c r="G74" s="215">
        <v>6</v>
      </c>
      <c r="H74" s="215">
        <v>0</v>
      </c>
      <c r="I74" s="115">
        <f t="shared" si="30"/>
        <v>0</v>
      </c>
      <c r="J74" s="215">
        <v>459</v>
      </c>
      <c r="K74" s="215">
        <v>2</v>
      </c>
      <c r="L74" s="115">
        <f t="shared" si="31"/>
        <v>4.3572984749455342E-3</v>
      </c>
      <c r="M74" s="215">
        <v>404</v>
      </c>
      <c r="N74" s="215">
        <v>3</v>
      </c>
      <c r="O74" s="115">
        <f t="shared" si="32"/>
        <v>7.4257425742574254E-3</v>
      </c>
      <c r="P74" s="215">
        <v>247</v>
      </c>
      <c r="Q74" s="215">
        <v>0</v>
      </c>
      <c r="R74" s="115">
        <f t="shared" si="33"/>
        <v>0</v>
      </c>
      <c r="S74" s="215">
        <v>167</v>
      </c>
      <c r="T74" s="215">
        <v>0</v>
      </c>
      <c r="U74" s="115">
        <f t="shared" si="34"/>
        <v>0</v>
      </c>
      <c r="V74" s="215">
        <v>62</v>
      </c>
      <c r="W74" s="215">
        <v>0</v>
      </c>
      <c r="X74" s="115">
        <f t="shared" si="35"/>
        <v>0</v>
      </c>
      <c r="Y74" s="70">
        <f t="shared" si="36"/>
        <v>1345</v>
      </c>
      <c r="Z74" s="70">
        <f t="shared" si="37"/>
        <v>5</v>
      </c>
      <c r="AA74" s="115">
        <f t="shared" si="38"/>
        <v>3.7174721189591076E-3</v>
      </c>
      <c r="AB74" s="138"/>
      <c r="AC74" s="47">
        <v>70</v>
      </c>
      <c r="AD74" s="80" t="s">
        <v>47</v>
      </c>
      <c r="AE74" s="70">
        <v>1299</v>
      </c>
      <c r="AF74" s="70">
        <v>6</v>
      </c>
      <c r="AG74" s="115">
        <v>4.6189376443418013E-3</v>
      </c>
      <c r="AI74" s="100" t="str">
        <f t="shared" si="39"/>
        <v>豊能町</v>
      </c>
      <c r="AJ74" s="114">
        <f t="shared" si="40"/>
        <v>6.3534525998996819E-3</v>
      </c>
      <c r="AK74" s="114">
        <f t="shared" si="42"/>
        <v>5.6437389770723108E-3</v>
      </c>
      <c r="AL74" s="141">
        <f t="shared" si="43"/>
        <v>8.0000000000000043E-2</v>
      </c>
      <c r="AN74" s="114">
        <f t="shared" si="41"/>
        <v>8.2403653696965506E-3</v>
      </c>
      <c r="AO74" s="114">
        <f t="shared" si="44"/>
        <v>8.3845120850037785E-3</v>
      </c>
      <c r="AP74" s="141">
        <f t="shared" si="45"/>
        <v>-1.9999999999999879E-2</v>
      </c>
      <c r="AQ74" s="71">
        <v>0</v>
      </c>
    </row>
    <row r="75" spans="2:43" ht="13.5" customHeight="1">
      <c r="B75" s="47">
        <v>71</v>
      </c>
      <c r="C75" s="80" t="s">
        <v>48</v>
      </c>
      <c r="D75" s="215">
        <v>4</v>
      </c>
      <c r="E75" s="215">
        <v>0</v>
      </c>
      <c r="F75" s="115">
        <f t="shared" si="29"/>
        <v>0</v>
      </c>
      <c r="G75" s="215">
        <v>5</v>
      </c>
      <c r="H75" s="215">
        <v>0</v>
      </c>
      <c r="I75" s="115">
        <f t="shared" si="30"/>
        <v>0</v>
      </c>
      <c r="J75" s="215">
        <v>1371</v>
      </c>
      <c r="K75" s="215">
        <v>9</v>
      </c>
      <c r="L75" s="115">
        <f t="shared" si="31"/>
        <v>6.5645514223194746E-3</v>
      </c>
      <c r="M75" s="215">
        <v>1213</v>
      </c>
      <c r="N75" s="215">
        <v>9</v>
      </c>
      <c r="O75" s="115">
        <f t="shared" si="32"/>
        <v>7.4196207749381701E-3</v>
      </c>
      <c r="P75" s="215">
        <v>725</v>
      </c>
      <c r="Q75" s="215">
        <v>7</v>
      </c>
      <c r="R75" s="115">
        <f t="shared" si="33"/>
        <v>9.655172413793104E-3</v>
      </c>
      <c r="S75" s="215">
        <v>466</v>
      </c>
      <c r="T75" s="215">
        <v>5</v>
      </c>
      <c r="U75" s="115">
        <f t="shared" si="34"/>
        <v>1.0729613733905579E-2</v>
      </c>
      <c r="V75" s="215">
        <v>182</v>
      </c>
      <c r="W75" s="215">
        <v>2</v>
      </c>
      <c r="X75" s="115">
        <f t="shared" si="35"/>
        <v>1.098901098901099E-2</v>
      </c>
      <c r="Y75" s="70">
        <f t="shared" si="36"/>
        <v>3966</v>
      </c>
      <c r="Z75" s="70">
        <f t="shared" si="37"/>
        <v>32</v>
      </c>
      <c r="AA75" s="115">
        <f t="shared" si="38"/>
        <v>8.0685829551185081E-3</v>
      </c>
      <c r="AB75" s="138"/>
      <c r="AC75" s="47">
        <v>71</v>
      </c>
      <c r="AD75" s="80" t="s">
        <v>48</v>
      </c>
      <c r="AE75" s="70">
        <v>3884</v>
      </c>
      <c r="AF75" s="70">
        <v>23</v>
      </c>
      <c r="AG75" s="115">
        <v>5.9217301750772401E-3</v>
      </c>
      <c r="AI75" s="100" t="str">
        <f t="shared" si="39"/>
        <v>高石市</v>
      </c>
      <c r="AJ75" s="114">
        <f t="shared" si="40"/>
        <v>6.2644564379336935E-3</v>
      </c>
      <c r="AK75" s="114">
        <f t="shared" si="42"/>
        <v>6.6959824105536679E-3</v>
      </c>
      <c r="AL75" s="141">
        <f t="shared" si="43"/>
        <v>-4.0000000000000022E-2</v>
      </c>
      <c r="AN75" s="114">
        <f t="shared" si="41"/>
        <v>8.2403653696965506E-3</v>
      </c>
      <c r="AO75" s="114">
        <f t="shared" si="44"/>
        <v>8.3845120850037785E-3</v>
      </c>
      <c r="AP75" s="141">
        <f t="shared" si="45"/>
        <v>-1.9999999999999879E-2</v>
      </c>
      <c r="AQ75" s="71">
        <v>0</v>
      </c>
    </row>
    <row r="76" spans="2:43" ht="13.5" customHeight="1">
      <c r="B76" s="47">
        <v>72</v>
      </c>
      <c r="C76" s="80" t="s">
        <v>26</v>
      </c>
      <c r="D76" s="215">
        <v>2</v>
      </c>
      <c r="E76" s="215">
        <v>0</v>
      </c>
      <c r="F76" s="115">
        <f t="shared" si="29"/>
        <v>0</v>
      </c>
      <c r="G76" s="215">
        <v>8</v>
      </c>
      <c r="H76" s="215">
        <v>1</v>
      </c>
      <c r="I76" s="115">
        <f t="shared" si="30"/>
        <v>0.125</v>
      </c>
      <c r="J76" s="215">
        <v>962</v>
      </c>
      <c r="K76" s="215">
        <v>3</v>
      </c>
      <c r="L76" s="115">
        <f t="shared" si="31"/>
        <v>3.1185031185031187E-3</v>
      </c>
      <c r="M76" s="215">
        <v>766</v>
      </c>
      <c r="N76" s="215">
        <v>4</v>
      </c>
      <c r="O76" s="115">
        <f t="shared" si="32"/>
        <v>5.2219321148825066E-3</v>
      </c>
      <c r="P76" s="215">
        <v>450</v>
      </c>
      <c r="Q76" s="215">
        <v>1</v>
      </c>
      <c r="R76" s="115">
        <f t="shared" si="33"/>
        <v>2.2222222222222222E-3</v>
      </c>
      <c r="S76" s="215">
        <v>252</v>
      </c>
      <c r="T76" s="215">
        <v>1</v>
      </c>
      <c r="U76" s="115">
        <f t="shared" si="34"/>
        <v>3.968253968253968E-3</v>
      </c>
      <c r="V76" s="215">
        <v>119</v>
      </c>
      <c r="W76" s="215">
        <v>0</v>
      </c>
      <c r="X76" s="115">
        <f t="shared" si="35"/>
        <v>0</v>
      </c>
      <c r="Y76" s="70">
        <f t="shared" si="36"/>
        <v>2559</v>
      </c>
      <c r="Z76" s="70">
        <f t="shared" si="37"/>
        <v>10</v>
      </c>
      <c r="AA76" s="115">
        <f t="shared" si="38"/>
        <v>3.9077764751856191E-3</v>
      </c>
      <c r="AB76" s="138"/>
      <c r="AC76" s="47">
        <v>72</v>
      </c>
      <c r="AD76" s="80" t="s">
        <v>26</v>
      </c>
      <c r="AE76" s="70">
        <v>2477</v>
      </c>
      <c r="AF76" s="70">
        <v>9</v>
      </c>
      <c r="AG76" s="115">
        <v>3.6334275333064193E-3</v>
      </c>
      <c r="AI76" s="100" t="str">
        <f t="shared" si="39"/>
        <v>箕面市</v>
      </c>
      <c r="AJ76" s="114">
        <f t="shared" si="40"/>
        <v>6.1516571811181791E-3</v>
      </c>
      <c r="AK76" s="114">
        <f t="shared" si="42"/>
        <v>6.6340782122905027E-3</v>
      </c>
      <c r="AL76" s="141">
        <f t="shared" si="43"/>
        <v>-4.0000000000000022E-2</v>
      </c>
      <c r="AN76" s="114">
        <f t="shared" si="41"/>
        <v>8.2403653696965506E-3</v>
      </c>
      <c r="AO76" s="114">
        <f t="shared" si="44"/>
        <v>8.3845120850037785E-3</v>
      </c>
      <c r="AP76" s="141">
        <f t="shared" si="45"/>
        <v>-1.9999999999999879E-2</v>
      </c>
      <c r="AQ76" s="71">
        <v>0</v>
      </c>
    </row>
    <row r="77" spans="2:43" ht="13.5" customHeight="1">
      <c r="B77" s="47">
        <v>73</v>
      </c>
      <c r="C77" s="80" t="s">
        <v>27</v>
      </c>
      <c r="D77" s="215">
        <v>1</v>
      </c>
      <c r="E77" s="215">
        <v>0</v>
      </c>
      <c r="F77" s="115">
        <f t="shared" si="29"/>
        <v>0</v>
      </c>
      <c r="G77" s="215">
        <v>2</v>
      </c>
      <c r="H77" s="215">
        <v>1</v>
      </c>
      <c r="I77" s="115">
        <f t="shared" si="30"/>
        <v>0.5</v>
      </c>
      <c r="J77" s="215">
        <v>1158</v>
      </c>
      <c r="K77" s="215">
        <v>8</v>
      </c>
      <c r="L77" s="115">
        <f t="shared" si="31"/>
        <v>6.9084628670120895E-3</v>
      </c>
      <c r="M77" s="215">
        <v>1027</v>
      </c>
      <c r="N77" s="215">
        <v>7</v>
      </c>
      <c r="O77" s="115">
        <f t="shared" si="32"/>
        <v>6.815968841285297E-3</v>
      </c>
      <c r="P77" s="215">
        <v>706</v>
      </c>
      <c r="Q77" s="215">
        <v>8</v>
      </c>
      <c r="R77" s="115">
        <f t="shared" si="33"/>
        <v>1.1331444759206799E-2</v>
      </c>
      <c r="S77" s="215">
        <v>377</v>
      </c>
      <c r="T77" s="215">
        <v>2</v>
      </c>
      <c r="U77" s="115">
        <f t="shared" si="34"/>
        <v>5.3050397877984082E-3</v>
      </c>
      <c r="V77" s="215">
        <v>157</v>
      </c>
      <c r="W77" s="215">
        <v>0</v>
      </c>
      <c r="X77" s="115">
        <f t="shared" si="35"/>
        <v>0</v>
      </c>
      <c r="Y77" s="70">
        <f t="shared" si="36"/>
        <v>3428</v>
      </c>
      <c r="Z77" s="70">
        <f t="shared" si="37"/>
        <v>26</v>
      </c>
      <c r="AA77" s="115">
        <f t="shared" si="38"/>
        <v>7.5845974329054842E-3</v>
      </c>
      <c r="AB77" s="138"/>
      <c r="AC77" s="47">
        <v>73</v>
      </c>
      <c r="AD77" s="80" t="s">
        <v>27</v>
      </c>
      <c r="AE77" s="70">
        <v>3332</v>
      </c>
      <c r="AF77" s="70">
        <v>28</v>
      </c>
      <c r="AG77" s="115">
        <v>8.4033613445378148E-3</v>
      </c>
      <c r="AI77" s="100" t="str">
        <f t="shared" si="39"/>
        <v>太子町</v>
      </c>
      <c r="AJ77" s="114">
        <f t="shared" si="40"/>
        <v>3.9077764751856191E-3</v>
      </c>
      <c r="AK77" s="114">
        <f t="shared" si="42"/>
        <v>3.6334275333064193E-3</v>
      </c>
      <c r="AL77" s="141">
        <f t="shared" si="43"/>
        <v>2.9999999999999992E-2</v>
      </c>
      <c r="AN77" s="114">
        <f>$AA$79</f>
        <v>8.2403653696965506E-3</v>
      </c>
      <c r="AO77" s="114">
        <f t="shared" si="44"/>
        <v>8.3845120850037785E-3</v>
      </c>
      <c r="AP77" s="141">
        <f t="shared" si="45"/>
        <v>-1.9999999999999879E-2</v>
      </c>
      <c r="AQ77" s="71">
        <v>0</v>
      </c>
    </row>
    <row r="78" spans="2:43" ht="13.5" customHeight="1" thickBot="1">
      <c r="B78" s="52">
        <v>74</v>
      </c>
      <c r="C78" s="90" t="s">
        <v>28</v>
      </c>
      <c r="D78" s="215">
        <v>2</v>
      </c>
      <c r="E78" s="215">
        <v>0</v>
      </c>
      <c r="F78" s="115">
        <f t="shared" si="29"/>
        <v>0</v>
      </c>
      <c r="G78" s="215">
        <v>2</v>
      </c>
      <c r="H78" s="215">
        <v>0</v>
      </c>
      <c r="I78" s="115">
        <f t="shared" si="30"/>
        <v>0</v>
      </c>
      <c r="J78" s="215">
        <v>620</v>
      </c>
      <c r="K78" s="215">
        <v>4</v>
      </c>
      <c r="L78" s="115">
        <f t="shared" si="31"/>
        <v>6.4516129032258064E-3</v>
      </c>
      <c r="M78" s="215">
        <v>486</v>
      </c>
      <c r="N78" s="215">
        <v>4</v>
      </c>
      <c r="O78" s="115">
        <f t="shared" si="32"/>
        <v>8.23045267489712E-3</v>
      </c>
      <c r="P78" s="215">
        <v>269</v>
      </c>
      <c r="Q78" s="215">
        <v>1</v>
      </c>
      <c r="R78" s="115">
        <f t="shared" si="33"/>
        <v>3.7174721189591076E-3</v>
      </c>
      <c r="S78" s="215">
        <v>148</v>
      </c>
      <c r="T78" s="215">
        <v>2</v>
      </c>
      <c r="U78" s="115">
        <f t="shared" si="34"/>
        <v>1.3513513513513514E-2</v>
      </c>
      <c r="V78" s="215">
        <v>79</v>
      </c>
      <c r="W78" s="215">
        <v>0</v>
      </c>
      <c r="X78" s="115">
        <f t="shared" si="35"/>
        <v>0</v>
      </c>
      <c r="Y78" s="70">
        <f t="shared" si="36"/>
        <v>1606</v>
      </c>
      <c r="Z78" s="70">
        <f t="shared" si="37"/>
        <v>11</v>
      </c>
      <c r="AA78" s="115">
        <f t="shared" si="38"/>
        <v>6.8493150684931503E-3</v>
      </c>
      <c r="AB78" s="138"/>
      <c r="AC78" s="47">
        <v>74</v>
      </c>
      <c r="AD78" s="80" t="s">
        <v>28</v>
      </c>
      <c r="AE78" s="99">
        <v>1542</v>
      </c>
      <c r="AF78" s="99">
        <v>16</v>
      </c>
      <c r="AG78" s="187">
        <v>1.0376134889753566E-2</v>
      </c>
      <c r="AI78" s="100" t="str">
        <f>INDEX($C$5:$C$78,MATCH(AJ78,AA$5:AA$78,0))</f>
        <v>田尻町</v>
      </c>
      <c r="AJ78" s="114">
        <f t="shared" si="40"/>
        <v>3.7174721189591076E-3</v>
      </c>
      <c r="AK78" s="114">
        <f t="shared" si="42"/>
        <v>4.6189376443418013E-3</v>
      </c>
      <c r="AL78" s="141">
        <f>(ROUND(AJ78,4)-ROUND(AK78,4))*100</f>
        <v>-8.9999999999999969E-2</v>
      </c>
      <c r="AN78" s="114">
        <f>$AA$79</f>
        <v>8.2403653696965506E-3</v>
      </c>
      <c r="AO78" s="114">
        <f>$AG$79</f>
        <v>8.3845120850037785E-3</v>
      </c>
      <c r="AP78" s="141">
        <f t="shared" si="45"/>
        <v>-1.9999999999999879E-2</v>
      </c>
      <c r="AQ78" s="71">
        <v>9999</v>
      </c>
    </row>
    <row r="79" spans="2:43" ht="13.5" customHeight="1" thickTop="1">
      <c r="B79" s="238" t="s">
        <v>137</v>
      </c>
      <c r="C79" s="238"/>
      <c r="D79" s="216">
        <v>1780</v>
      </c>
      <c r="E79" s="216">
        <v>140</v>
      </c>
      <c r="F79" s="227">
        <v>7.8651685393258425E-2</v>
      </c>
      <c r="G79" s="216">
        <v>4899</v>
      </c>
      <c r="H79" s="216">
        <v>512</v>
      </c>
      <c r="I79" s="227">
        <v>0.10451112471933048</v>
      </c>
      <c r="J79" s="216">
        <v>537035</v>
      </c>
      <c r="K79" s="216">
        <v>4231</v>
      </c>
      <c r="L79" s="227">
        <v>7.8784436768553259E-3</v>
      </c>
      <c r="M79" s="216">
        <v>435003</v>
      </c>
      <c r="N79" s="216">
        <v>3750</v>
      </c>
      <c r="O79" s="227">
        <v>8.6206302025503279E-3</v>
      </c>
      <c r="P79" s="216">
        <v>284781</v>
      </c>
      <c r="Q79" s="216">
        <v>2398</v>
      </c>
      <c r="R79" s="227">
        <v>8.4205055814819112E-3</v>
      </c>
      <c r="S79" s="216">
        <v>147513</v>
      </c>
      <c r="T79" s="216">
        <v>964</v>
      </c>
      <c r="U79" s="227">
        <v>6.5350172527167101E-3</v>
      </c>
      <c r="V79" s="216">
        <v>62346</v>
      </c>
      <c r="W79" s="216">
        <v>146</v>
      </c>
      <c r="X79" s="227">
        <v>2.3417701215795719E-3</v>
      </c>
      <c r="Y79" s="216">
        <v>1473357</v>
      </c>
      <c r="Z79" s="216">
        <v>12141</v>
      </c>
      <c r="AA79" s="227">
        <v>8.2403653696965506E-3</v>
      </c>
      <c r="AB79" s="138"/>
      <c r="AC79" s="241" t="s">
        <v>136</v>
      </c>
      <c r="AD79" s="241"/>
      <c r="AE79" s="185">
        <v>1427513</v>
      </c>
      <c r="AF79" s="185">
        <v>11969</v>
      </c>
      <c r="AG79" s="186">
        <v>8.3845120850037785E-3</v>
      </c>
      <c r="AM79" s="1"/>
      <c r="AN79" s="2"/>
      <c r="AO79" s="2"/>
      <c r="AP79" s="2"/>
      <c r="AQ79" s="2"/>
    </row>
    <row r="80" spans="2:43">
      <c r="C80" s="1"/>
      <c r="D80" s="1"/>
      <c r="E80" s="1"/>
      <c r="F80" s="1"/>
      <c r="G80" s="1"/>
      <c r="H80" s="1"/>
      <c r="I80" s="1"/>
      <c r="J80" s="1"/>
      <c r="K80" s="1"/>
      <c r="L80" s="1"/>
      <c r="M80" s="1"/>
      <c r="N80" s="1"/>
      <c r="O80" s="1"/>
      <c r="P80" s="1"/>
      <c r="Q80" s="1"/>
      <c r="R80" s="1"/>
      <c r="S80" s="1"/>
      <c r="T80" s="1"/>
      <c r="U80" s="1"/>
      <c r="V80" s="1"/>
      <c r="W80" s="1"/>
      <c r="X80" s="1"/>
      <c r="Y80" s="1"/>
      <c r="Z80" s="1"/>
      <c r="AA80" s="1"/>
      <c r="AB80" s="1"/>
      <c r="AD80" s="1"/>
      <c r="AE80" s="1"/>
      <c r="AF80" s="1"/>
      <c r="AG80" s="1"/>
    </row>
    <row r="81" spans="3:33">
      <c r="C81" s="1"/>
      <c r="D81" s="1"/>
      <c r="E81" s="1"/>
      <c r="F81" s="1"/>
      <c r="G81" s="1"/>
      <c r="H81" s="1"/>
      <c r="I81" s="1"/>
      <c r="J81" s="1"/>
      <c r="K81" s="1"/>
      <c r="L81" s="1"/>
      <c r="M81" s="1"/>
      <c r="N81" s="1"/>
      <c r="O81" s="1"/>
      <c r="P81" s="1"/>
      <c r="Q81" s="1"/>
      <c r="R81" s="1"/>
      <c r="S81" s="1"/>
      <c r="T81" s="1"/>
      <c r="U81" s="1"/>
      <c r="V81" s="1"/>
      <c r="W81" s="1"/>
      <c r="X81" s="1"/>
      <c r="Y81" s="1"/>
      <c r="Z81" s="1"/>
      <c r="AA81" s="1"/>
      <c r="AB81" s="1"/>
      <c r="AD81" s="1"/>
      <c r="AE81" s="1"/>
      <c r="AF81" s="1"/>
      <c r="AG81" s="1"/>
    </row>
    <row r="82" spans="3:33">
      <c r="C82" s="1"/>
      <c r="D82" s="1"/>
      <c r="E82" s="1"/>
      <c r="F82" s="1"/>
      <c r="G82" s="1"/>
      <c r="H82" s="1"/>
      <c r="I82" s="1"/>
      <c r="J82" s="1"/>
      <c r="K82" s="1"/>
      <c r="L82" s="1"/>
      <c r="M82" s="1"/>
      <c r="N82" s="1"/>
      <c r="O82" s="1"/>
      <c r="P82" s="1"/>
      <c r="Q82" s="1"/>
      <c r="R82" s="1"/>
      <c r="S82" s="1"/>
      <c r="T82" s="1"/>
      <c r="U82" s="1"/>
      <c r="V82" s="1"/>
      <c r="W82" s="1"/>
      <c r="X82" s="1"/>
      <c r="Y82" s="1"/>
      <c r="Z82" s="1"/>
      <c r="AA82" s="1"/>
      <c r="AB82" s="1"/>
      <c r="AD82" s="1"/>
      <c r="AE82" s="1"/>
      <c r="AF82" s="1"/>
      <c r="AG82" s="1"/>
    </row>
    <row r="83" spans="3:33">
      <c r="C83" s="1"/>
      <c r="D83" s="1"/>
      <c r="E83" s="1"/>
      <c r="F83" s="1"/>
      <c r="G83" s="1"/>
      <c r="H83" s="1"/>
      <c r="I83" s="1"/>
      <c r="J83" s="1"/>
      <c r="K83" s="1"/>
      <c r="L83" s="1"/>
      <c r="M83" s="1"/>
      <c r="N83" s="1"/>
      <c r="O83" s="1"/>
      <c r="P83" s="1"/>
      <c r="Q83" s="1"/>
      <c r="R83" s="1"/>
      <c r="S83" s="1"/>
      <c r="T83" s="1"/>
      <c r="U83" s="1"/>
      <c r="V83" s="1"/>
      <c r="W83" s="1"/>
      <c r="X83" s="1"/>
      <c r="Y83" s="54"/>
      <c r="Z83" s="1"/>
      <c r="AA83" s="1"/>
      <c r="AB83" s="1"/>
      <c r="AD83" s="1"/>
      <c r="AE83" s="54"/>
      <c r="AF83" s="1"/>
      <c r="AG83" s="1"/>
    </row>
  </sheetData>
  <mergeCells count="18">
    <mergeCell ref="AC79:AD79"/>
    <mergeCell ref="AI3:AL3"/>
    <mergeCell ref="AN3:AP3"/>
    <mergeCell ref="AE3:AG3"/>
    <mergeCell ref="AQ3:AQ4"/>
    <mergeCell ref="AC3:AC4"/>
    <mergeCell ref="AD3:AD4"/>
    <mergeCell ref="B3:B4"/>
    <mergeCell ref="B79:C79"/>
    <mergeCell ref="S3:U3"/>
    <mergeCell ref="V3:X3"/>
    <mergeCell ref="Y3:AA3"/>
    <mergeCell ref="C3:C4"/>
    <mergeCell ref="D3:F3"/>
    <mergeCell ref="G3:I3"/>
    <mergeCell ref="J3:L3"/>
    <mergeCell ref="M3:O3"/>
    <mergeCell ref="P3:R3"/>
  </mergeCells>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ignoredErrors>
    <ignoredError sqref="F5:F78 I5:I78 L5:L78 O5:O78 R5:R78 U5:U78 X5:Z78" emptyCellReference="1"/>
    <ignoredError sqref="AI5:AI77 AK5 AK6:AK78" evalError="1"/>
    <ignoredError sqref="AJ5:AJ78" evalError="1"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U80"/>
  <sheetViews>
    <sheetView showGridLines="0" zoomScaleNormal="100" zoomScaleSheetLayoutView="100" workbookViewId="0"/>
  </sheetViews>
  <sheetFormatPr defaultColWidth="9" defaultRowHeight="13.5"/>
  <cols>
    <col min="1" max="1" width="4.625" style="2" customWidth="1"/>
    <col min="2" max="9" width="15.375" style="2" customWidth="1"/>
    <col min="10" max="12" width="20.625" style="2" customWidth="1"/>
    <col min="13" max="13" width="6.625" style="2" customWidth="1"/>
    <col min="14" max="16384" width="9" style="2"/>
  </cols>
  <sheetData>
    <row r="1" spans="2:10" ht="16.5" customHeight="1">
      <c r="B1" s="2" t="s">
        <v>279</v>
      </c>
      <c r="J1" s="2" t="s">
        <v>287</v>
      </c>
    </row>
    <row r="2" spans="2:10" ht="16.5" customHeight="1">
      <c r="B2" s="2" t="s">
        <v>281</v>
      </c>
      <c r="J2" s="2" t="s">
        <v>281</v>
      </c>
    </row>
    <row r="61" spans="21:21">
      <c r="U61" s="200"/>
    </row>
    <row r="79" ht="16.5" customHeight="1"/>
    <row r="80" ht="16.5" customHeight="1"/>
  </sheetData>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rowBreaks count="1" manualBreakCount="1">
    <brk id="78"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278F-132E-4236-B642-641C3743F621}">
  <sheetPr codeName="Sheet17"/>
  <dimension ref="A1:P63"/>
  <sheetViews>
    <sheetView showGridLines="0" zoomScaleNormal="100" zoomScaleSheetLayoutView="100" workbookViewId="0"/>
  </sheetViews>
  <sheetFormatPr defaultColWidth="9" defaultRowHeight="11.25"/>
  <cols>
    <col min="1" max="1" width="4.625" style="5" customWidth="1"/>
    <col min="2" max="2" width="3.625" style="5" customWidth="1"/>
    <col min="3" max="3" width="23.625" style="5" customWidth="1"/>
    <col min="4" max="4" width="9" style="5"/>
    <col min="5" max="6" width="12.375" style="5" customWidth="1"/>
    <col min="7" max="10" width="9.5" style="5" customWidth="1"/>
    <col min="11" max="11" width="9" style="5"/>
    <col min="12" max="12" width="2.5" style="5" customWidth="1"/>
    <col min="13" max="13" width="9" style="5"/>
    <col min="14" max="14" width="19.75" style="5" customWidth="1"/>
    <col min="15" max="16384" width="9" style="5"/>
  </cols>
  <sheetData>
    <row r="1" spans="1:10" ht="16.5" customHeight="1">
      <c r="B1" s="3" t="s">
        <v>227</v>
      </c>
    </row>
    <row r="2" spans="1:10" ht="16.5" customHeight="1">
      <c r="B2" s="3" t="s">
        <v>282</v>
      </c>
    </row>
    <row r="3" spans="1:10" ht="16.5" customHeight="1">
      <c r="A3" s="3"/>
      <c r="B3" s="255" t="s">
        <v>166</v>
      </c>
      <c r="C3" s="255"/>
      <c r="D3" s="256">
        <v>1473357</v>
      </c>
      <c r="E3" s="256"/>
      <c r="F3" s="158"/>
    </row>
    <row r="4" spans="1:10" ht="16.5" customHeight="1">
      <c r="A4" s="3"/>
    </row>
    <row r="5" spans="1:10" ht="20.25" customHeight="1">
      <c r="B5" s="257" t="s">
        <v>265</v>
      </c>
      <c r="C5" s="258"/>
      <c r="D5" s="250" t="s">
        <v>264</v>
      </c>
      <c r="E5" s="252" t="s">
        <v>263</v>
      </c>
      <c r="F5" s="252" t="s">
        <v>183</v>
      </c>
      <c r="G5" s="263" t="s">
        <v>262</v>
      </c>
      <c r="H5" s="263"/>
      <c r="I5" s="263" t="s">
        <v>261</v>
      </c>
      <c r="J5" s="263"/>
    </row>
    <row r="6" spans="1:10" ht="20.25" customHeight="1">
      <c r="B6" s="259"/>
      <c r="C6" s="260"/>
      <c r="D6" s="250"/>
      <c r="E6" s="253"/>
      <c r="F6" s="253"/>
      <c r="G6" s="263"/>
      <c r="H6" s="263"/>
      <c r="I6" s="263"/>
      <c r="J6" s="263"/>
    </row>
    <row r="7" spans="1:10" ht="20.25" customHeight="1">
      <c r="B7" s="261"/>
      <c r="C7" s="262"/>
      <c r="D7" s="251"/>
      <c r="E7" s="254"/>
      <c r="F7" s="254"/>
      <c r="G7" s="263"/>
      <c r="H7" s="263"/>
      <c r="I7" s="263"/>
      <c r="J7" s="263"/>
    </row>
    <row r="8" spans="1:10" ht="20.25" customHeight="1">
      <c r="B8" s="157" t="s">
        <v>260</v>
      </c>
      <c r="C8" s="156" t="s">
        <v>335</v>
      </c>
      <c r="D8" s="153">
        <v>63</v>
      </c>
      <c r="E8" s="149">
        <v>5.1890289103039286E-3</v>
      </c>
      <c r="F8" s="148">
        <f>IFERROR(D8/$D$3,"-")</f>
        <v>4.2759494134822722E-5</v>
      </c>
      <c r="G8" s="264" t="s">
        <v>143</v>
      </c>
      <c r="H8" s="265"/>
      <c r="I8" s="264" t="s">
        <v>143</v>
      </c>
      <c r="J8" s="265"/>
    </row>
    <row r="9" spans="1:10" ht="20.25" customHeight="1">
      <c r="B9" s="157" t="s">
        <v>259</v>
      </c>
      <c r="C9" s="156" t="s">
        <v>336</v>
      </c>
      <c r="D9" s="153">
        <v>7901</v>
      </c>
      <c r="E9" s="149">
        <v>0.65077011778271976</v>
      </c>
      <c r="F9" s="148">
        <f t="shared" ref="F9:F14" si="0">IFERROR(D9/$D$3,"-")</f>
        <v>5.3625835422100683E-3</v>
      </c>
      <c r="G9" s="264" t="s">
        <v>253</v>
      </c>
      <c r="H9" s="265"/>
      <c r="I9" s="264" t="s">
        <v>253</v>
      </c>
      <c r="J9" s="265"/>
    </row>
    <row r="10" spans="1:10" ht="20.25" customHeight="1">
      <c r="B10" s="157" t="s">
        <v>258</v>
      </c>
      <c r="C10" s="156" t="s">
        <v>337</v>
      </c>
      <c r="D10" s="153">
        <v>36</v>
      </c>
      <c r="E10" s="149">
        <v>2.9651593773165306E-3</v>
      </c>
      <c r="F10" s="148">
        <f t="shared" si="0"/>
        <v>2.4433996648470128E-5</v>
      </c>
      <c r="G10" s="264" t="s">
        <v>143</v>
      </c>
      <c r="H10" s="265"/>
      <c r="I10" s="264" t="s">
        <v>143</v>
      </c>
      <c r="J10" s="265"/>
    </row>
    <row r="11" spans="1:10" ht="20.25" customHeight="1">
      <c r="B11" s="157" t="s">
        <v>257</v>
      </c>
      <c r="C11" s="156" t="s">
        <v>338</v>
      </c>
      <c r="D11" s="153">
        <v>602</v>
      </c>
      <c r="E11" s="149">
        <v>4.9584054031793098E-2</v>
      </c>
      <c r="F11" s="148">
        <f t="shared" si="0"/>
        <v>4.0859072173275046E-4</v>
      </c>
      <c r="G11" s="264" t="s">
        <v>143</v>
      </c>
      <c r="H11" s="265"/>
      <c r="I11" s="264" t="s">
        <v>253</v>
      </c>
      <c r="J11" s="265"/>
    </row>
    <row r="12" spans="1:10" ht="20.25" customHeight="1">
      <c r="B12" s="157" t="s">
        <v>256</v>
      </c>
      <c r="C12" s="156" t="s">
        <v>339</v>
      </c>
      <c r="D12" s="153">
        <v>722</v>
      </c>
      <c r="E12" s="149">
        <v>5.9467918622848198E-2</v>
      </c>
      <c r="F12" s="148">
        <f t="shared" si="0"/>
        <v>4.9003737722765083E-4</v>
      </c>
      <c r="G12" s="264" t="s">
        <v>253</v>
      </c>
      <c r="H12" s="265"/>
      <c r="I12" s="264" t="s">
        <v>253</v>
      </c>
      <c r="J12" s="265"/>
    </row>
    <row r="13" spans="1:10" ht="20.25" customHeight="1">
      <c r="B13" s="157" t="s">
        <v>255</v>
      </c>
      <c r="C13" s="156" t="s">
        <v>340</v>
      </c>
      <c r="D13" s="153">
        <v>20</v>
      </c>
      <c r="E13" s="149">
        <v>1.6473107651758503E-3</v>
      </c>
      <c r="F13" s="148">
        <f t="shared" si="0"/>
        <v>1.3574442582483404E-5</v>
      </c>
      <c r="G13" s="264" t="s">
        <v>143</v>
      </c>
      <c r="H13" s="265"/>
      <c r="I13" s="264" t="s">
        <v>143</v>
      </c>
      <c r="J13" s="265"/>
    </row>
    <row r="14" spans="1:10" ht="20.25" customHeight="1">
      <c r="B14" s="155" t="s">
        <v>254</v>
      </c>
      <c r="C14" s="154" t="s">
        <v>80</v>
      </c>
      <c r="D14" s="153">
        <v>14</v>
      </c>
      <c r="E14" s="149">
        <v>1.1531175356230953E-3</v>
      </c>
      <c r="F14" s="148">
        <f t="shared" si="0"/>
        <v>9.5021098077383821E-6</v>
      </c>
      <c r="G14" s="271" t="s">
        <v>253</v>
      </c>
      <c r="H14" s="272"/>
      <c r="I14" s="271" t="s">
        <v>253</v>
      </c>
      <c r="J14" s="272"/>
    </row>
    <row r="15" spans="1:10" ht="20.25" customHeight="1" thickBot="1">
      <c r="B15" s="152" t="s">
        <v>252</v>
      </c>
      <c r="C15" s="151" t="s">
        <v>341</v>
      </c>
      <c r="D15" s="150">
        <v>2783</v>
      </c>
      <c r="E15" s="149">
        <v>0.22922329297421959</v>
      </c>
      <c r="F15" s="148">
        <f>IFERROR(D15/$D$3,"-")</f>
        <v>1.8888836853525656E-3</v>
      </c>
      <c r="G15" s="273" t="s">
        <v>143</v>
      </c>
      <c r="H15" s="274"/>
      <c r="I15" s="275" t="s">
        <v>143</v>
      </c>
      <c r="J15" s="275"/>
    </row>
    <row r="16" spans="1:10" ht="20.25" customHeight="1" thickTop="1">
      <c r="B16" s="266" t="s">
        <v>251</v>
      </c>
      <c r="C16" s="267"/>
      <c r="D16" s="147">
        <v>12141</v>
      </c>
      <c r="E16" s="146" t="s">
        <v>143</v>
      </c>
      <c r="F16" s="146">
        <f>IFERROR(D16/$D$3,"-")</f>
        <v>8.2403653696965506E-3</v>
      </c>
      <c r="G16" s="268"/>
      <c r="H16" s="269"/>
      <c r="I16" s="270"/>
      <c r="J16" s="270"/>
    </row>
    <row r="17" spans="2:16" ht="13.5" customHeight="1">
      <c r="B17" s="120" t="s">
        <v>301</v>
      </c>
    </row>
    <row r="18" spans="2:16" ht="13.5" customHeight="1">
      <c r="B18" s="120" t="s">
        <v>291</v>
      </c>
    </row>
    <row r="19" spans="2:16" ht="13.5" customHeight="1">
      <c r="B19" s="119" t="s">
        <v>231</v>
      </c>
    </row>
    <row r="20" spans="2:16" ht="13.5" customHeight="1">
      <c r="B20" s="5" t="s">
        <v>189</v>
      </c>
    </row>
    <row r="21" spans="2:16" ht="13.5" customHeight="1">
      <c r="B21" s="7" t="s">
        <v>81</v>
      </c>
    </row>
    <row r="22" spans="2:16" ht="13.5" customHeight="1">
      <c r="B22" s="127" t="s">
        <v>332</v>
      </c>
      <c r="C22" s="7"/>
    </row>
    <row r="23" spans="2:16" ht="13.5" customHeight="1">
      <c r="B23" s="127" t="s">
        <v>330</v>
      </c>
    </row>
    <row r="24" spans="2:16" ht="13.5" customHeight="1">
      <c r="B24" s="127"/>
    </row>
    <row r="25" spans="2:16" ht="13.5" customHeight="1"/>
    <row r="26" spans="2:16" ht="16.5" customHeight="1">
      <c r="B26" s="3" t="s">
        <v>227</v>
      </c>
    </row>
    <row r="27" spans="2:16" ht="16.5" customHeight="1">
      <c r="B27" s="3" t="s">
        <v>282</v>
      </c>
      <c r="N27" s="172" t="s">
        <v>173</v>
      </c>
    </row>
    <row r="28" spans="2:16" ht="24">
      <c r="N28" s="136" t="s">
        <v>241</v>
      </c>
      <c r="O28" s="134">
        <f>SUM(D9,D12,D14)</f>
        <v>8637</v>
      </c>
      <c r="P28" s="135">
        <f>IFERROR(O28/D16,"-")</f>
        <v>0.71139115394119101</v>
      </c>
    </row>
    <row r="60" spans="2:2" ht="13.5" customHeight="1">
      <c r="B60" s="120" t="s">
        <v>301</v>
      </c>
    </row>
    <row r="61" spans="2:2" ht="13.5" customHeight="1">
      <c r="B61" s="120" t="s">
        <v>291</v>
      </c>
    </row>
    <row r="62" spans="2:2" ht="13.5" customHeight="1">
      <c r="B62" s="119" t="s">
        <v>239</v>
      </c>
    </row>
    <row r="63" spans="2:2" ht="13.5" customHeight="1">
      <c r="B63" s="5" t="s">
        <v>240</v>
      </c>
    </row>
  </sheetData>
  <mergeCells count="27">
    <mergeCell ref="B16:C16"/>
    <mergeCell ref="G16:H16"/>
    <mergeCell ref="I16:J16"/>
    <mergeCell ref="G12:H12"/>
    <mergeCell ref="I12:J12"/>
    <mergeCell ref="G13:H13"/>
    <mergeCell ref="I13:J13"/>
    <mergeCell ref="G14:H14"/>
    <mergeCell ref="I14:J14"/>
    <mergeCell ref="G15:H15"/>
    <mergeCell ref="I15:J15"/>
    <mergeCell ref="G5:H7"/>
    <mergeCell ref="I5:J7"/>
    <mergeCell ref="G11:H11"/>
    <mergeCell ref="I11:J11"/>
    <mergeCell ref="G8:H8"/>
    <mergeCell ref="I8:J8"/>
    <mergeCell ref="G9:H9"/>
    <mergeCell ref="I9:J9"/>
    <mergeCell ref="G10:H10"/>
    <mergeCell ref="I10:J10"/>
    <mergeCell ref="D5:D7"/>
    <mergeCell ref="E5:E7"/>
    <mergeCell ref="B3:C3"/>
    <mergeCell ref="D3:E3"/>
    <mergeCell ref="F5:F7"/>
    <mergeCell ref="B5:C7"/>
  </mergeCells>
  <phoneticPr fontId="3"/>
  <pageMargins left="0.70866141732283472" right="0.19685039370078741" top="0.59055118110236227" bottom="0.59055118110236227" header="0.31496062992125984" footer="0.31496062992125984"/>
  <pageSetup paperSize="8" scale="74" orientation="landscape" r:id="rId1"/>
  <headerFooter>
    <oddHeader>&amp;R&amp;"ＭＳ 明朝,標準"&amp;12糖尿病性腎症重症化予防に係る分析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AV682"/>
  <sheetViews>
    <sheetView showGridLines="0" zoomScaleNormal="100" zoomScaleSheetLayoutView="100" workbookViewId="0"/>
  </sheetViews>
  <sheetFormatPr defaultColWidth="9" defaultRowHeight="13.5"/>
  <cols>
    <col min="1" max="1" width="4.625" style="2" customWidth="1"/>
    <col min="2" max="2" width="3.25" style="2" customWidth="1"/>
    <col min="3" max="3" width="13" style="2" customWidth="1"/>
    <col min="4" max="4" width="6.25" style="2" customWidth="1"/>
    <col min="5" max="5" width="50.75" style="2" customWidth="1"/>
    <col min="6" max="37" width="11.625" style="2" customWidth="1"/>
    <col min="38" max="39" width="9" style="2"/>
    <col min="40" max="40" width="13.625" style="2" customWidth="1"/>
    <col min="41" max="42" width="9" style="2"/>
    <col min="43" max="44" width="9.5" style="2" bestFit="1" customWidth="1"/>
    <col min="45" max="47" width="9" style="2"/>
    <col min="48" max="48" width="10.375" style="2" customWidth="1"/>
    <col min="49" max="16384" width="9" style="2"/>
  </cols>
  <sheetData>
    <row r="1" spans="2:48" ht="16.5" customHeight="1">
      <c r="B1" s="3" t="s">
        <v>227</v>
      </c>
    </row>
    <row r="2" spans="2:48" ht="16.5" customHeight="1">
      <c r="B2" s="2" t="s">
        <v>228</v>
      </c>
      <c r="D2" s="35" t="s">
        <v>331</v>
      </c>
    </row>
    <row r="3" spans="2:48" ht="16.5" customHeight="1">
      <c r="D3" s="35" t="s">
        <v>229</v>
      </c>
    </row>
    <row r="4" spans="2:48">
      <c r="B4" s="288"/>
      <c r="C4" s="288" t="s">
        <v>141</v>
      </c>
      <c r="D4" s="289" t="s">
        <v>82</v>
      </c>
      <c r="E4" s="290"/>
      <c r="F4" s="276" t="s">
        <v>83</v>
      </c>
      <c r="G4" s="277"/>
      <c r="H4" s="277"/>
      <c r="I4" s="278"/>
      <c r="J4" s="276" t="s">
        <v>84</v>
      </c>
      <c r="K4" s="277"/>
      <c r="L4" s="277"/>
      <c r="M4" s="278"/>
      <c r="N4" s="276" t="s">
        <v>96</v>
      </c>
      <c r="O4" s="277"/>
      <c r="P4" s="277"/>
      <c r="Q4" s="278"/>
      <c r="R4" s="276" t="s">
        <v>97</v>
      </c>
      <c r="S4" s="277"/>
      <c r="T4" s="277"/>
      <c r="U4" s="278"/>
      <c r="V4" s="276" t="s">
        <v>98</v>
      </c>
      <c r="W4" s="277"/>
      <c r="X4" s="277"/>
      <c r="Y4" s="278"/>
      <c r="Z4" s="276" t="s">
        <v>99</v>
      </c>
      <c r="AA4" s="277"/>
      <c r="AB4" s="277"/>
      <c r="AC4" s="278"/>
      <c r="AD4" s="276" t="s">
        <v>100</v>
      </c>
      <c r="AE4" s="277"/>
      <c r="AF4" s="277"/>
      <c r="AG4" s="278"/>
      <c r="AH4" s="276" t="s">
        <v>247</v>
      </c>
      <c r="AI4" s="277"/>
      <c r="AJ4" s="277"/>
      <c r="AK4" s="278"/>
      <c r="AN4" s="1" t="s">
        <v>175</v>
      </c>
    </row>
    <row r="5" spans="2:48" ht="45">
      <c r="B5" s="288"/>
      <c r="C5" s="288"/>
      <c r="D5" s="291"/>
      <c r="E5" s="292"/>
      <c r="F5" s="109" t="s">
        <v>174</v>
      </c>
      <c r="G5" s="109" t="s">
        <v>138</v>
      </c>
      <c r="H5" s="109" t="s">
        <v>188</v>
      </c>
      <c r="I5" s="109" t="s">
        <v>183</v>
      </c>
      <c r="J5" s="109" t="s">
        <v>174</v>
      </c>
      <c r="K5" s="109" t="s">
        <v>138</v>
      </c>
      <c r="L5" s="109" t="s">
        <v>188</v>
      </c>
      <c r="M5" s="109" t="s">
        <v>183</v>
      </c>
      <c r="N5" s="109" t="s">
        <v>174</v>
      </c>
      <c r="O5" s="109" t="s">
        <v>138</v>
      </c>
      <c r="P5" s="109" t="s">
        <v>188</v>
      </c>
      <c r="Q5" s="109" t="s">
        <v>183</v>
      </c>
      <c r="R5" s="109" t="s">
        <v>174</v>
      </c>
      <c r="S5" s="109" t="s">
        <v>138</v>
      </c>
      <c r="T5" s="109" t="s">
        <v>188</v>
      </c>
      <c r="U5" s="109" t="s">
        <v>183</v>
      </c>
      <c r="V5" s="109" t="s">
        <v>174</v>
      </c>
      <c r="W5" s="109" t="s">
        <v>138</v>
      </c>
      <c r="X5" s="109" t="s">
        <v>188</v>
      </c>
      <c r="Y5" s="109" t="s">
        <v>183</v>
      </c>
      <c r="Z5" s="109" t="s">
        <v>174</v>
      </c>
      <c r="AA5" s="109" t="s">
        <v>138</v>
      </c>
      <c r="AB5" s="109" t="s">
        <v>188</v>
      </c>
      <c r="AC5" s="109" t="s">
        <v>183</v>
      </c>
      <c r="AD5" s="109" t="s">
        <v>174</v>
      </c>
      <c r="AE5" s="109" t="s">
        <v>138</v>
      </c>
      <c r="AF5" s="109" t="s">
        <v>188</v>
      </c>
      <c r="AG5" s="109" t="s">
        <v>183</v>
      </c>
      <c r="AH5" s="109" t="s">
        <v>174</v>
      </c>
      <c r="AI5" s="109" t="s">
        <v>138</v>
      </c>
      <c r="AJ5" s="109" t="s">
        <v>188</v>
      </c>
      <c r="AK5" s="109" t="s">
        <v>183</v>
      </c>
      <c r="AN5" s="47" t="s">
        <v>141</v>
      </c>
      <c r="AO5" s="98" t="s">
        <v>176</v>
      </c>
      <c r="AP5" s="98" t="s">
        <v>177</v>
      </c>
      <c r="AQ5" s="98" t="s">
        <v>178</v>
      </c>
      <c r="AR5" s="98" t="s">
        <v>179</v>
      </c>
      <c r="AS5" s="98" t="s">
        <v>180</v>
      </c>
      <c r="AT5" s="98" t="s">
        <v>181</v>
      </c>
      <c r="AU5" s="98" t="s">
        <v>182</v>
      </c>
      <c r="AV5" s="47" t="s">
        <v>247</v>
      </c>
    </row>
    <row r="6" spans="2:48" ht="13.5" customHeight="1">
      <c r="B6" s="279">
        <v>1</v>
      </c>
      <c r="C6" s="282" t="s">
        <v>49</v>
      </c>
      <c r="D6" s="55" t="s">
        <v>85</v>
      </c>
      <c r="E6" s="128" t="s">
        <v>74</v>
      </c>
      <c r="F6" s="285">
        <f>AO6</f>
        <v>664</v>
      </c>
      <c r="G6" s="206">
        <v>1</v>
      </c>
      <c r="H6" s="56">
        <f>IFERROR(G6/G14,"-")</f>
        <v>1.4084507042253521E-2</v>
      </c>
      <c r="I6" s="72">
        <f>IFERROR(G6/$AO$6,"-")</f>
        <v>1.5060240963855422E-3</v>
      </c>
      <c r="J6" s="285">
        <f>AP6</f>
        <v>1970</v>
      </c>
      <c r="K6" s="206">
        <v>2</v>
      </c>
      <c r="L6" s="56">
        <f>IFERROR(K6/K14,"-")</f>
        <v>8.7336244541484712E-3</v>
      </c>
      <c r="M6" s="72">
        <f t="shared" ref="M6:M14" si="0">IFERROR(K6/$AP$6,"-")</f>
        <v>1.0152284263959391E-3</v>
      </c>
      <c r="N6" s="285">
        <f>AQ6</f>
        <v>141671</v>
      </c>
      <c r="O6" s="206">
        <v>4</v>
      </c>
      <c r="P6" s="56">
        <f>IFERROR(O6/O14,"-")</f>
        <v>3.4512510785159622E-3</v>
      </c>
      <c r="Q6" s="72">
        <f t="shared" ref="Q6:Q14" si="1">IFERROR(O6/$AQ$6,"-")</f>
        <v>2.8234430476244255E-5</v>
      </c>
      <c r="R6" s="285">
        <f>AR6</f>
        <v>114254</v>
      </c>
      <c r="S6" s="206">
        <v>5</v>
      </c>
      <c r="T6" s="56">
        <f>IFERROR(S6/S14,"-")</f>
        <v>4.721435316336166E-3</v>
      </c>
      <c r="U6" s="72">
        <f t="shared" ref="U6:U14" si="2">IFERROR(S6/$AR$6,"-")</f>
        <v>4.3762143994958602E-5</v>
      </c>
      <c r="V6" s="285">
        <f>AS6</f>
        <v>82480</v>
      </c>
      <c r="W6" s="206">
        <v>2</v>
      </c>
      <c r="X6" s="56">
        <f>IFERROR(W6/W14,"-")</f>
        <v>2.6737967914438501E-3</v>
      </c>
      <c r="Y6" s="72">
        <f t="shared" ref="Y6:Y14" si="3">IFERROR(W6/$AS$6,"-")</f>
        <v>2.4248302618816682E-5</v>
      </c>
      <c r="Z6" s="285">
        <f>AT6</f>
        <v>47630</v>
      </c>
      <c r="AA6" s="206">
        <v>0</v>
      </c>
      <c r="AB6" s="56">
        <f>IFERROR(AA6/AA14,"-")</f>
        <v>0</v>
      </c>
      <c r="AC6" s="72">
        <f t="shared" ref="AC6:AC14" si="4">IFERROR(AA6/$AT$6,"-")</f>
        <v>0</v>
      </c>
      <c r="AD6" s="285">
        <f>AU6</f>
        <v>21639</v>
      </c>
      <c r="AE6" s="206">
        <v>0</v>
      </c>
      <c r="AF6" s="56">
        <f>IFERROR(AE6/AE14,"-")</f>
        <v>0</v>
      </c>
      <c r="AG6" s="72">
        <f t="shared" ref="AG6:AG14" si="5">IFERROR(AE6/$AU$6,"-")</f>
        <v>0</v>
      </c>
      <c r="AH6" s="285">
        <f>AV6</f>
        <v>410308</v>
      </c>
      <c r="AI6" s="92">
        <f t="shared" ref="AI6:AI69" si="6">SUM(G6,K6,O6,S6,W6,AA6,AE6)</f>
        <v>14</v>
      </c>
      <c r="AJ6" s="56">
        <f>IFERROR(AI6/AI14,"-")</f>
        <v>3.8578120694406173E-3</v>
      </c>
      <c r="AK6" s="72">
        <f t="shared" ref="AK6:AK14" si="7">IFERROR(AI6/$AV$6,"-")</f>
        <v>3.4120709320802912E-5</v>
      </c>
      <c r="AN6" s="79" t="s">
        <v>49</v>
      </c>
      <c r="AO6" s="99">
        <f>市区町村別_透析患者数!D5</f>
        <v>664</v>
      </c>
      <c r="AP6" s="99">
        <f>市区町村別_透析患者数!G5</f>
        <v>1970</v>
      </c>
      <c r="AQ6" s="99">
        <f>市区町村別_透析患者数!J5</f>
        <v>141671</v>
      </c>
      <c r="AR6" s="99">
        <f>市区町村別_透析患者数!M5</f>
        <v>114254</v>
      </c>
      <c r="AS6" s="99">
        <f>市区町村別_透析患者数!P5</f>
        <v>82480</v>
      </c>
      <c r="AT6" s="99">
        <f>市区町村別_透析患者数!S5</f>
        <v>47630</v>
      </c>
      <c r="AU6" s="99">
        <f>市区町村別_透析患者数!V5</f>
        <v>21639</v>
      </c>
      <c r="AV6" s="99">
        <f>市区町村別_透析患者数!Y5</f>
        <v>410308</v>
      </c>
    </row>
    <row r="7" spans="2:48" ht="13.5" customHeight="1">
      <c r="B7" s="280"/>
      <c r="C7" s="283"/>
      <c r="D7" s="57" t="s">
        <v>86</v>
      </c>
      <c r="E7" s="129" t="s">
        <v>75</v>
      </c>
      <c r="F7" s="286"/>
      <c r="G7" s="207">
        <v>40</v>
      </c>
      <c r="H7" s="58">
        <f>IFERROR(G7/G14,"-")</f>
        <v>0.56338028169014087</v>
      </c>
      <c r="I7" s="73">
        <f>IFERROR(G7/$AO$6,"-")</f>
        <v>6.0240963855421686E-2</v>
      </c>
      <c r="J7" s="286"/>
      <c r="K7" s="207">
        <v>157</v>
      </c>
      <c r="L7" s="58">
        <f>IFERROR(K7/K14,"-")</f>
        <v>0.68558951965065507</v>
      </c>
      <c r="M7" s="73">
        <f t="shared" si="0"/>
        <v>7.9695431472081218E-2</v>
      </c>
      <c r="N7" s="286"/>
      <c r="O7" s="207">
        <v>786</v>
      </c>
      <c r="P7" s="58">
        <f>IFERROR(O7/O14,"-")</f>
        <v>0.67817083692838653</v>
      </c>
      <c r="Q7" s="73">
        <f t="shared" si="1"/>
        <v>5.5480655885819961E-3</v>
      </c>
      <c r="R7" s="286"/>
      <c r="S7" s="207">
        <v>698</v>
      </c>
      <c r="T7" s="58">
        <f>IFERROR(S7/S14,"-")</f>
        <v>0.65911237016052882</v>
      </c>
      <c r="U7" s="73">
        <f t="shared" si="2"/>
        <v>6.1091953016962205E-3</v>
      </c>
      <c r="V7" s="286"/>
      <c r="W7" s="207">
        <v>473</v>
      </c>
      <c r="X7" s="58">
        <f>IFERROR(W7/W14,"-")</f>
        <v>0.63235294117647056</v>
      </c>
      <c r="Y7" s="73">
        <f t="shared" si="3"/>
        <v>5.7347235693501458E-3</v>
      </c>
      <c r="Z7" s="286"/>
      <c r="AA7" s="207">
        <v>200</v>
      </c>
      <c r="AB7" s="58">
        <f>IFERROR(AA7/AA14,"-")</f>
        <v>0.6211180124223602</v>
      </c>
      <c r="AC7" s="73">
        <f t="shared" si="4"/>
        <v>4.1990342221289107E-3</v>
      </c>
      <c r="AD7" s="286"/>
      <c r="AE7" s="207">
        <v>20</v>
      </c>
      <c r="AF7" s="58">
        <f>IFERROR(AE7/AE14,"-")</f>
        <v>0.48780487804878048</v>
      </c>
      <c r="AG7" s="73">
        <f t="shared" si="5"/>
        <v>9.2425712833310223E-4</v>
      </c>
      <c r="AH7" s="286"/>
      <c r="AI7" s="93">
        <f t="shared" si="6"/>
        <v>2374</v>
      </c>
      <c r="AJ7" s="58">
        <f>IFERROR(AI7/AI14,"-")</f>
        <v>0.65417470377514464</v>
      </c>
      <c r="AK7" s="73">
        <f t="shared" si="7"/>
        <v>5.7858974233990076E-3</v>
      </c>
      <c r="AN7" s="79" t="s">
        <v>50</v>
      </c>
      <c r="AO7" s="99">
        <f>市区町村別_透析患者数!D6</f>
        <v>18</v>
      </c>
      <c r="AP7" s="99">
        <f>市区町村別_透析患者数!G6</f>
        <v>66</v>
      </c>
      <c r="AQ7" s="99">
        <f>市区町村別_透析患者数!J6</f>
        <v>5774</v>
      </c>
      <c r="AR7" s="99">
        <f>市区町村別_透析患者数!M6</f>
        <v>4280</v>
      </c>
      <c r="AS7" s="99">
        <f>市区町村別_透析患者数!P6</f>
        <v>3080</v>
      </c>
      <c r="AT7" s="99">
        <f>市区町村別_透析患者数!S6</f>
        <v>2017</v>
      </c>
      <c r="AU7" s="99">
        <f>市区町村別_透析患者数!V6</f>
        <v>901</v>
      </c>
      <c r="AV7" s="99">
        <f>市区町村別_透析患者数!Y6</f>
        <v>16136</v>
      </c>
    </row>
    <row r="8" spans="2:48" ht="13.5" customHeight="1">
      <c r="B8" s="280"/>
      <c r="C8" s="283"/>
      <c r="D8" s="57" t="s">
        <v>87</v>
      </c>
      <c r="E8" s="129" t="s">
        <v>76</v>
      </c>
      <c r="F8" s="286"/>
      <c r="G8" s="207">
        <v>1</v>
      </c>
      <c r="H8" s="58">
        <f>IFERROR(G8/G14,"-")</f>
        <v>1.4084507042253521E-2</v>
      </c>
      <c r="I8" s="73">
        <f>IFERROR(G8/$AO$6,"-")</f>
        <v>1.5060240963855422E-3</v>
      </c>
      <c r="J8" s="286"/>
      <c r="K8" s="207">
        <v>0</v>
      </c>
      <c r="L8" s="58">
        <f>IFERROR(K8/K14,"-")</f>
        <v>0</v>
      </c>
      <c r="M8" s="73">
        <f t="shared" si="0"/>
        <v>0</v>
      </c>
      <c r="N8" s="286"/>
      <c r="O8" s="207">
        <v>2</v>
      </c>
      <c r="P8" s="58">
        <f>IFERROR(O8/O14,"-")</f>
        <v>1.7256255392579811E-3</v>
      </c>
      <c r="Q8" s="73">
        <f t="shared" si="1"/>
        <v>1.4117215238122127E-5</v>
      </c>
      <c r="R8" s="286"/>
      <c r="S8" s="207">
        <v>3</v>
      </c>
      <c r="T8" s="58">
        <f>IFERROR(S8/S14,"-")</f>
        <v>2.8328611898016999E-3</v>
      </c>
      <c r="U8" s="73">
        <f t="shared" si="2"/>
        <v>2.6257286396975162E-5</v>
      </c>
      <c r="V8" s="286"/>
      <c r="W8" s="207">
        <v>0</v>
      </c>
      <c r="X8" s="58">
        <f>IFERROR(W8/W14,"-")</f>
        <v>0</v>
      </c>
      <c r="Y8" s="73">
        <f t="shared" si="3"/>
        <v>0</v>
      </c>
      <c r="Z8" s="286"/>
      <c r="AA8" s="207">
        <v>3</v>
      </c>
      <c r="AB8" s="58">
        <f>IFERROR(AA8/AA14,"-")</f>
        <v>9.316770186335404E-3</v>
      </c>
      <c r="AC8" s="73">
        <f t="shared" si="4"/>
        <v>6.2985513331933649E-5</v>
      </c>
      <c r="AD8" s="286"/>
      <c r="AE8" s="207">
        <v>0</v>
      </c>
      <c r="AF8" s="58">
        <f>IFERROR(AE8/AE14,"-")</f>
        <v>0</v>
      </c>
      <c r="AG8" s="73">
        <f t="shared" si="5"/>
        <v>0</v>
      </c>
      <c r="AH8" s="286"/>
      <c r="AI8" s="93">
        <f t="shared" si="6"/>
        <v>9</v>
      </c>
      <c r="AJ8" s="58">
        <f>IFERROR(AI8/AI14,"-")</f>
        <v>2.480022044640397E-3</v>
      </c>
      <c r="AK8" s="73">
        <f t="shared" si="7"/>
        <v>2.1934741706230441E-5</v>
      </c>
      <c r="AN8" s="79" t="s">
        <v>51</v>
      </c>
      <c r="AO8" s="99">
        <f>市区町村別_透析患者数!D7</f>
        <v>12</v>
      </c>
      <c r="AP8" s="99">
        <f>市区町村別_透析患者数!G7</f>
        <v>46</v>
      </c>
      <c r="AQ8" s="99">
        <f>市区町村別_透析患者数!J7</f>
        <v>3506</v>
      </c>
      <c r="AR8" s="99">
        <f>市区町村別_透析患者数!M7</f>
        <v>2750</v>
      </c>
      <c r="AS8" s="99">
        <f>市区町村別_透析患者数!P7</f>
        <v>1926</v>
      </c>
      <c r="AT8" s="99">
        <f>市区町村別_透析患者数!S7</f>
        <v>1237</v>
      </c>
      <c r="AU8" s="99">
        <f>市区町村別_透析患者数!V7</f>
        <v>562</v>
      </c>
      <c r="AV8" s="99">
        <f>市区町村別_透析患者数!Y7</f>
        <v>10039</v>
      </c>
    </row>
    <row r="9" spans="2:48" ht="13.5" customHeight="1">
      <c r="B9" s="280"/>
      <c r="C9" s="283"/>
      <c r="D9" s="57" t="s">
        <v>88</v>
      </c>
      <c r="E9" s="129" t="s">
        <v>77</v>
      </c>
      <c r="F9" s="286"/>
      <c r="G9" s="207">
        <v>3</v>
      </c>
      <c r="H9" s="58">
        <f>IFERROR(G9/G14,"-")</f>
        <v>4.2253521126760563E-2</v>
      </c>
      <c r="I9" s="73">
        <f t="shared" ref="I9:I12" si="8">IFERROR(G9/$AO$6,"-")</f>
        <v>4.5180722891566263E-3</v>
      </c>
      <c r="J9" s="286"/>
      <c r="K9" s="207">
        <v>6</v>
      </c>
      <c r="L9" s="58">
        <f>IFERROR(K9/K14,"-")</f>
        <v>2.6200873362445413E-2</v>
      </c>
      <c r="M9" s="73">
        <f t="shared" si="0"/>
        <v>3.0456852791878172E-3</v>
      </c>
      <c r="N9" s="286"/>
      <c r="O9" s="207">
        <v>62</v>
      </c>
      <c r="P9" s="58">
        <f>IFERROR(O9/O14,"-")</f>
        <v>5.3494391716997408E-2</v>
      </c>
      <c r="Q9" s="73">
        <f t="shared" si="1"/>
        <v>4.3763367238178598E-4</v>
      </c>
      <c r="R9" s="286"/>
      <c r="S9" s="207">
        <v>49</v>
      </c>
      <c r="T9" s="58">
        <f>IFERROR(S9/S14,"-")</f>
        <v>4.6270066100094431E-2</v>
      </c>
      <c r="U9" s="73">
        <f t="shared" si="2"/>
        <v>4.288690111505943E-4</v>
      </c>
      <c r="V9" s="286"/>
      <c r="W9" s="207">
        <v>32</v>
      </c>
      <c r="X9" s="58">
        <f>IFERROR(W9/W14,"-")</f>
        <v>4.2780748663101602E-2</v>
      </c>
      <c r="Y9" s="73">
        <f t="shared" si="3"/>
        <v>3.8797284190106692E-4</v>
      </c>
      <c r="Z9" s="286"/>
      <c r="AA9" s="207">
        <v>16</v>
      </c>
      <c r="AB9" s="58">
        <f>IFERROR(AA9/AA14,"-")</f>
        <v>4.9689440993788817E-2</v>
      </c>
      <c r="AC9" s="73">
        <f t="shared" si="4"/>
        <v>3.3592273777031283E-4</v>
      </c>
      <c r="AD9" s="286"/>
      <c r="AE9" s="207">
        <v>1</v>
      </c>
      <c r="AF9" s="58">
        <f>IFERROR(AE9/AE14,"-")</f>
        <v>2.4390243902439025E-2</v>
      </c>
      <c r="AG9" s="73">
        <f t="shared" si="5"/>
        <v>4.6212856416655113E-5</v>
      </c>
      <c r="AH9" s="286"/>
      <c r="AI9" s="93">
        <f t="shared" si="6"/>
        <v>169</v>
      </c>
      <c r="AJ9" s="58">
        <f>IFERROR(AI9/AI14,"-")</f>
        <v>4.6569302838247451E-2</v>
      </c>
      <c r="AK9" s="73">
        <f t="shared" si="7"/>
        <v>4.118857053725494E-4</v>
      </c>
      <c r="AN9" s="79" t="s">
        <v>52</v>
      </c>
      <c r="AO9" s="99">
        <f>市区町村別_透析患者数!D8</f>
        <v>21</v>
      </c>
      <c r="AP9" s="99">
        <f>市区町村別_透析患者数!G8</f>
        <v>61</v>
      </c>
      <c r="AQ9" s="99">
        <f>市区町村別_透析患者数!J8</f>
        <v>3821</v>
      </c>
      <c r="AR9" s="99">
        <f>市区町村別_透析患者数!M8</f>
        <v>3089</v>
      </c>
      <c r="AS9" s="99">
        <f>市区町村別_透析患者数!P8</f>
        <v>2370</v>
      </c>
      <c r="AT9" s="99">
        <f>市区町村別_透析患者数!S8</f>
        <v>1254</v>
      </c>
      <c r="AU9" s="99">
        <f>市区町村別_透析患者数!V8</f>
        <v>576</v>
      </c>
      <c r="AV9" s="99">
        <f>市区町村別_透析患者数!Y8</f>
        <v>11192</v>
      </c>
    </row>
    <row r="10" spans="2:48" ht="13.5" customHeight="1">
      <c r="B10" s="280"/>
      <c r="C10" s="283"/>
      <c r="D10" s="57" t="s">
        <v>89</v>
      </c>
      <c r="E10" s="129" t="s">
        <v>78</v>
      </c>
      <c r="F10" s="286"/>
      <c r="G10" s="207">
        <v>5</v>
      </c>
      <c r="H10" s="58">
        <f>IFERROR(G10/G14,"-")</f>
        <v>7.0422535211267609E-2</v>
      </c>
      <c r="I10" s="73">
        <f t="shared" si="8"/>
        <v>7.5301204819277108E-3</v>
      </c>
      <c r="J10" s="286"/>
      <c r="K10" s="207">
        <v>4</v>
      </c>
      <c r="L10" s="58">
        <f>IFERROR(K10/K14,"-")</f>
        <v>1.7467248908296942E-2</v>
      </c>
      <c r="M10" s="73">
        <f t="shared" si="0"/>
        <v>2.0304568527918783E-3</v>
      </c>
      <c r="N10" s="286"/>
      <c r="O10" s="207">
        <v>60</v>
      </c>
      <c r="P10" s="58">
        <f>IFERROR(O10/O14,"-")</f>
        <v>5.1768766177739428E-2</v>
      </c>
      <c r="Q10" s="73">
        <f t="shared" si="1"/>
        <v>4.2351645714366383E-4</v>
      </c>
      <c r="R10" s="286"/>
      <c r="S10" s="207">
        <v>57</v>
      </c>
      <c r="T10" s="58">
        <f>IFERROR(S10/S14,"-")</f>
        <v>5.3824362606232294E-2</v>
      </c>
      <c r="U10" s="73">
        <f t="shared" si="2"/>
        <v>4.9888844154252808E-4</v>
      </c>
      <c r="V10" s="286"/>
      <c r="W10" s="207">
        <v>51</v>
      </c>
      <c r="X10" s="58">
        <f>IFERROR(W10/W14,"-")</f>
        <v>6.8181818181818177E-2</v>
      </c>
      <c r="Y10" s="73">
        <f t="shared" si="3"/>
        <v>6.1833171677982545E-4</v>
      </c>
      <c r="Z10" s="286"/>
      <c r="AA10" s="207">
        <v>19</v>
      </c>
      <c r="AB10" s="58">
        <f>IFERROR(AA10/AA14,"-")</f>
        <v>5.9006211180124224E-2</v>
      </c>
      <c r="AC10" s="73">
        <f t="shared" si="4"/>
        <v>3.9890825110224648E-4</v>
      </c>
      <c r="AD10" s="286"/>
      <c r="AE10" s="207">
        <v>5</v>
      </c>
      <c r="AF10" s="58">
        <f>IFERROR(AE10/AE14,"-")</f>
        <v>0.12195121951219512</v>
      </c>
      <c r="AG10" s="73">
        <f t="shared" si="5"/>
        <v>2.3106428208327556E-4</v>
      </c>
      <c r="AH10" s="286"/>
      <c r="AI10" s="93">
        <f t="shared" si="6"/>
        <v>201</v>
      </c>
      <c r="AJ10" s="58">
        <f>IFERROR(AI10/AI14,"-")</f>
        <v>5.538715899696886E-2</v>
      </c>
      <c r="AK10" s="73">
        <f t="shared" si="7"/>
        <v>4.8987589810581321E-4</v>
      </c>
      <c r="AN10" s="79" t="s">
        <v>53</v>
      </c>
      <c r="AO10" s="99">
        <f>市区町村別_透析患者数!D9</f>
        <v>19</v>
      </c>
      <c r="AP10" s="99">
        <f>市区町村別_透析患者数!G9</f>
        <v>59</v>
      </c>
      <c r="AQ10" s="99">
        <f>市区町村別_透析患者数!J9</f>
        <v>3851</v>
      </c>
      <c r="AR10" s="99">
        <f>市区町村別_透析患者数!M9</f>
        <v>2803</v>
      </c>
      <c r="AS10" s="99">
        <f>市区町村別_透析患者数!P9</f>
        <v>2056</v>
      </c>
      <c r="AT10" s="99">
        <f>市区町村別_透析患者数!S9</f>
        <v>1146</v>
      </c>
      <c r="AU10" s="99">
        <f>市区町村別_透析患者数!V9</f>
        <v>557</v>
      </c>
      <c r="AV10" s="99">
        <f>市区町村別_透析患者数!Y9</f>
        <v>10491</v>
      </c>
    </row>
    <row r="11" spans="2:48" ht="13.5" customHeight="1">
      <c r="B11" s="280"/>
      <c r="C11" s="283"/>
      <c r="D11" s="57" t="s">
        <v>90</v>
      </c>
      <c r="E11" s="129" t="s">
        <v>79</v>
      </c>
      <c r="F11" s="286"/>
      <c r="G11" s="207">
        <v>0</v>
      </c>
      <c r="H11" s="58">
        <f>IFERROR(G11/G14,"-")</f>
        <v>0</v>
      </c>
      <c r="I11" s="73">
        <f t="shared" si="8"/>
        <v>0</v>
      </c>
      <c r="J11" s="286"/>
      <c r="K11" s="207">
        <v>1</v>
      </c>
      <c r="L11" s="58">
        <f>IFERROR(K11/K14,"-")</f>
        <v>4.3668122270742356E-3</v>
      </c>
      <c r="M11" s="73">
        <f t="shared" si="0"/>
        <v>5.0761421319796957E-4</v>
      </c>
      <c r="N11" s="286"/>
      <c r="O11" s="207">
        <v>3</v>
      </c>
      <c r="P11" s="58">
        <f>IFERROR(O11/O14,"-")</f>
        <v>2.5884383088869713E-3</v>
      </c>
      <c r="Q11" s="73">
        <f t="shared" si="1"/>
        <v>2.1175822857183192E-5</v>
      </c>
      <c r="R11" s="286"/>
      <c r="S11" s="207">
        <v>3</v>
      </c>
      <c r="T11" s="58">
        <f>IFERROR(S11/S14,"-")</f>
        <v>2.8328611898016999E-3</v>
      </c>
      <c r="U11" s="73">
        <f t="shared" si="2"/>
        <v>2.6257286396975162E-5</v>
      </c>
      <c r="V11" s="286"/>
      <c r="W11" s="207">
        <v>1</v>
      </c>
      <c r="X11" s="58">
        <f>IFERROR(W11/W14,"-")</f>
        <v>1.3368983957219251E-3</v>
      </c>
      <c r="Y11" s="73">
        <f t="shared" si="3"/>
        <v>1.2124151309408341E-5</v>
      </c>
      <c r="Z11" s="286"/>
      <c r="AA11" s="207">
        <v>1</v>
      </c>
      <c r="AB11" s="58">
        <f>IFERROR(AA11/AA14,"-")</f>
        <v>3.105590062111801E-3</v>
      </c>
      <c r="AC11" s="73">
        <f t="shared" si="4"/>
        <v>2.0995171110644552E-5</v>
      </c>
      <c r="AD11" s="286"/>
      <c r="AE11" s="207">
        <v>0</v>
      </c>
      <c r="AF11" s="58">
        <f>IFERROR(AE11/AE14,"-")</f>
        <v>0</v>
      </c>
      <c r="AG11" s="73">
        <f t="shared" si="5"/>
        <v>0</v>
      </c>
      <c r="AH11" s="286"/>
      <c r="AI11" s="93">
        <f t="shared" si="6"/>
        <v>9</v>
      </c>
      <c r="AJ11" s="58">
        <f>IFERROR(AI11/AI14,"-")</f>
        <v>2.480022044640397E-3</v>
      </c>
      <c r="AK11" s="73">
        <f t="shared" si="7"/>
        <v>2.1934741706230441E-5</v>
      </c>
      <c r="AN11" s="79" t="s">
        <v>54</v>
      </c>
      <c r="AO11" s="99">
        <f>市区町村別_透析患者数!D10</f>
        <v>14</v>
      </c>
      <c r="AP11" s="99">
        <f>市区町村別_透析患者数!G10</f>
        <v>65</v>
      </c>
      <c r="AQ11" s="99">
        <f>市区町村別_透析患者数!J10</f>
        <v>4539</v>
      </c>
      <c r="AR11" s="99">
        <f>市区町村別_透析患者数!M10</f>
        <v>3971</v>
      </c>
      <c r="AS11" s="99">
        <f>市区町村別_透析患者数!P10</f>
        <v>2813</v>
      </c>
      <c r="AT11" s="99">
        <f>市区町村別_透析患者数!S10</f>
        <v>1579</v>
      </c>
      <c r="AU11" s="99">
        <f>市区町村別_透析患者数!V10</f>
        <v>645</v>
      </c>
      <c r="AV11" s="99">
        <f>市区町村別_透析患者数!Y10</f>
        <v>13626</v>
      </c>
    </row>
    <row r="12" spans="2:48" ht="13.5" customHeight="1">
      <c r="B12" s="280"/>
      <c r="C12" s="283"/>
      <c r="D12" s="57" t="s">
        <v>91</v>
      </c>
      <c r="E12" s="129" t="s">
        <v>80</v>
      </c>
      <c r="F12" s="286"/>
      <c r="G12" s="207">
        <v>0</v>
      </c>
      <c r="H12" s="58">
        <f>IFERROR(G12/G14,"-")</f>
        <v>0</v>
      </c>
      <c r="I12" s="73">
        <f t="shared" si="8"/>
        <v>0</v>
      </c>
      <c r="J12" s="286"/>
      <c r="K12" s="207">
        <v>0</v>
      </c>
      <c r="L12" s="58">
        <f>IFERROR(K12/K14,"-")</f>
        <v>0</v>
      </c>
      <c r="M12" s="73">
        <f t="shared" si="0"/>
        <v>0</v>
      </c>
      <c r="N12" s="286"/>
      <c r="O12" s="207">
        <v>3</v>
      </c>
      <c r="P12" s="58">
        <f>IFERROR(O12/O14,"-")</f>
        <v>2.5884383088869713E-3</v>
      </c>
      <c r="Q12" s="73">
        <f t="shared" si="1"/>
        <v>2.1175822857183192E-5</v>
      </c>
      <c r="R12" s="286"/>
      <c r="S12" s="207">
        <v>1</v>
      </c>
      <c r="T12" s="58">
        <f>IFERROR(S12/S14,"-")</f>
        <v>9.4428706326723328E-4</v>
      </c>
      <c r="U12" s="73">
        <f t="shared" si="2"/>
        <v>8.7524287989917196E-6</v>
      </c>
      <c r="V12" s="286"/>
      <c r="W12" s="207">
        <v>0</v>
      </c>
      <c r="X12" s="58">
        <f>IFERROR(W12/W14,"-")</f>
        <v>0</v>
      </c>
      <c r="Y12" s="73">
        <f t="shared" si="3"/>
        <v>0</v>
      </c>
      <c r="Z12" s="286"/>
      <c r="AA12" s="207">
        <v>0</v>
      </c>
      <c r="AB12" s="58">
        <f>IFERROR(AA12/AA14,"-")</f>
        <v>0</v>
      </c>
      <c r="AC12" s="73">
        <f t="shared" si="4"/>
        <v>0</v>
      </c>
      <c r="AD12" s="286"/>
      <c r="AE12" s="207">
        <v>0</v>
      </c>
      <c r="AF12" s="58">
        <f>IFERROR(AE12/AE14,"-")</f>
        <v>0</v>
      </c>
      <c r="AG12" s="73">
        <f t="shared" si="5"/>
        <v>0</v>
      </c>
      <c r="AH12" s="286"/>
      <c r="AI12" s="93">
        <f t="shared" si="6"/>
        <v>4</v>
      </c>
      <c r="AJ12" s="58">
        <f>IFERROR(AI12/AI14,"-")</f>
        <v>1.1022320198401765E-3</v>
      </c>
      <c r="AK12" s="73">
        <f t="shared" si="7"/>
        <v>9.7487740916579734E-6</v>
      </c>
      <c r="AN12" s="79" t="s">
        <v>55</v>
      </c>
      <c r="AO12" s="99">
        <f>市区町村別_透析患者数!D11</f>
        <v>28</v>
      </c>
      <c r="AP12" s="99">
        <f>市区町村別_透析患者数!G11</f>
        <v>76</v>
      </c>
      <c r="AQ12" s="99">
        <f>市区町村別_透析患者数!J11</f>
        <v>4283</v>
      </c>
      <c r="AR12" s="99">
        <f>市区町村別_透析患者数!M11</f>
        <v>3538</v>
      </c>
      <c r="AS12" s="99">
        <f>市区町村別_透析患者数!P11</f>
        <v>2498</v>
      </c>
      <c r="AT12" s="99">
        <f>市区町村別_透析患者数!S11</f>
        <v>1299</v>
      </c>
      <c r="AU12" s="99">
        <f>市区町村別_透析患者数!V11</f>
        <v>572</v>
      </c>
      <c r="AV12" s="99">
        <f>市区町村別_透析患者数!Y11</f>
        <v>12294</v>
      </c>
    </row>
    <row r="13" spans="2:48" ht="13.5" customHeight="1">
      <c r="B13" s="280"/>
      <c r="C13" s="283"/>
      <c r="D13" s="59" t="s">
        <v>92</v>
      </c>
      <c r="E13" s="130" t="s">
        <v>95</v>
      </c>
      <c r="F13" s="287"/>
      <c r="G13" s="208">
        <v>21</v>
      </c>
      <c r="H13" s="60">
        <f>IFERROR(G13/G14,"-")</f>
        <v>0.29577464788732394</v>
      </c>
      <c r="I13" s="74">
        <f>IFERROR(G13/$AO$6,"-")</f>
        <v>3.1626506024096383E-2</v>
      </c>
      <c r="J13" s="287"/>
      <c r="K13" s="208">
        <v>59</v>
      </c>
      <c r="L13" s="60">
        <f>IFERROR(K13/K14,"-")</f>
        <v>0.2576419213973799</v>
      </c>
      <c r="M13" s="74">
        <f t="shared" si="0"/>
        <v>2.9949238578680204E-2</v>
      </c>
      <c r="N13" s="287"/>
      <c r="O13" s="208">
        <v>239</v>
      </c>
      <c r="P13" s="60">
        <f>IFERROR(O13/O14,"-")</f>
        <v>0.20621225194132872</v>
      </c>
      <c r="Q13" s="74">
        <f t="shared" si="1"/>
        <v>1.6870072209555942E-3</v>
      </c>
      <c r="R13" s="287"/>
      <c r="S13" s="208">
        <v>243</v>
      </c>
      <c r="T13" s="60">
        <f>IFERROR(S13/S14,"-")</f>
        <v>0.22946175637393768</v>
      </c>
      <c r="U13" s="74">
        <f t="shared" si="2"/>
        <v>2.1268401981549881E-3</v>
      </c>
      <c r="V13" s="287"/>
      <c r="W13" s="208">
        <v>189</v>
      </c>
      <c r="X13" s="60">
        <f>IFERROR(W13/W14,"-")</f>
        <v>0.25267379679144386</v>
      </c>
      <c r="Y13" s="74">
        <f t="shared" si="3"/>
        <v>2.2914645974781767E-3</v>
      </c>
      <c r="Z13" s="287"/>
      <c r="AA13" s="208">
        <v>83</v>
      </c>
      <c r="AB13" s="60">
        <f>IFERROR(AA13/AA14,"-")</f>
        <v>0.25776397515527949</v>
      </c>
      <c r="AC13" s="74">
        <f t="shared" si="4"/>
        <v>1.7425992021834979E-3</v>
      </c>
      <c r="AD13" s="287"/>
      <c r="AE13" s="208">
        <v>15</v>
      </c>
      <c r="AF13" s="60">
        <f>IFERROR(AE13/AE14,"-")</f>
        <v>0.36585365853658536</v>
      </c>
      <c r="AG13" s="74">
        <f t="shared" si="5"/>
        <v>6.9319284624982675E-4</v>
      </c>
      <c r="AH13" s="287"/>
      <c r="AI13" s="94">
        <f t="shared" si="6"/>
        <v>849</v>
      </c>
      <c r="AJ13" s="60">
        <f>IFERROR(AI13/AI14,"-")</f>
        <v>0.23394874621107742</v>
      </c>
      <c r="AK13" s="74">
        <f t="shared" si="7"/>
        <v>2.0691773009544048E-3</v>
      </c>
      <c r="AN13" s="79" t="s">
        <v>56</v>
      </c>
      <c r="AO13" s="99">
        <f>市区町村別_透析患者数!D12</f>
        <v>16</v>
      </c>
      <c r="AP13" s="99">
        <f>市区町村別_透析患者数!G12</f>
        <v>43</v>
      </c>
      <c r="AQ13" s="99">
        <f>市区町村別_透析患者数!J12</f>
        <v>3536</v>
      </c>
      <c r="AR13" s="99">
        <f>市区町村別_透析患者数!M12</f>
        <v>2769</v>
      </c>
      <c r="AS13" s="99">
        <f>市区町村別_透析患者数!P12</f>
        <v>2111</v>
      </c>
      <c r="AT13" s="99">
        <f>市区町村別_透析患者数!S12</f>
        <v>1387</v>
      </c>
      <c r="AU13" s="99">
        <f>市区町村別_透析患者数!V12</f>
        <v>695</v>
      </c>
      <c r="AV13" s="99">
        <f>市区町村別_透析患者数!Y12</f>
        <v>10557</v>
      </c>
    </row>
    <row r="14" spans="2:48" ht="13.5" customHeight="1">
      <c r="B14" s="281"/>
      <c r="C14" s="284"/>
      <c r="D14" s="61" t="s">
        <v>94</v>
      </c>
      <c r="E14" s="62"/>
      <c r="F14" s="209" t="s">
        <v>288</v>
      </c>
      <c r="G14" s="71">
        <f>SUM(G6:G13)</f>
        <v>71</v>
      </c>
      <c r="H14" s="63" t="s">
        <v>93</v>
      </c>
      <c r="I14" s="75">
        <f>IFERROR(G14/$AO$6,"-")</f>
        <v>0.10692771084337349</v>
      </c>
      <c r="J14" s="209" t="s">
        <v>143</v>
      </c>
      <c r="K14" s="71">
        <f>SUM(K6:K13)</f>
        <v>229</v>
      </c>
      <c r="L14" s="210" t="s">
        <v>143</v>
      </c>
      <c r="M14" s="75">
        <f t="shared" si="0"/>
        <v>0.11624365482233502</v>
      </c>
      <c r="N14" s="209" t="s">
        <v>143</v>
      </c>
      <c r="O14" s="71">
        <f>SUM(O6:O13)</f>
        <v>1159</v>
      </c>
      <c r="P14" s="210" t="s">
        <v>143</v>
      </c>
      <c r="Q14" s="75">
        <f t="shared" si="1"/>
        <v>8.1809262304917731E-3</v>
      </c>
      <c r="R14" s="209" t="s">
        <v>143</v>
      </c>
      <c r="S14" s="71">
        <f>SUM(S6:S13)</f>
        <v>1059</v>
      </c>
      <c r="T14" s="210" t="s">
        <v>143</v>
      </c>
      <c r="U14" s="75">
        <f t="shared" si="2"/>
        <v>9.268822098132231E-3</v>
      </c>
      <c r="V14" s="209" t="s">
        <v>143</v>
      </c>
      <c r="W14" s="71">
        <f>SUM(W6:W13)</f>
        <v>748</v>
      </c>
      <c r="X14" s="210" t="s">
        <v>93</v>
      </c>
      <c r="Y14" s="75">
        <f t="shared" si="3"/>
        <v>9.0688651794374395E-3</v>
      </c>
      <c r="Z14" s="209" t="s">
        <v>143</v>
      </c>
      <c r="AA14" s="71">
        <f>SUM(AA6:AA13)</f>
        <v>322</v>
      </c>
      <c r="AB14" s="210" t="s">
        <v>143</v>
      </c>
      <c r="AC14" s="75">
        <f t="shared" si="4"/>
        <v>6.7604450976275453E-3</v>
      </c>
      <c r="AD14" s="209" t="s">
        <v>143</v>
      </c>
      <c r="AE14" s="71">
        <f>SUM(AE6:AE13)</f>
        <v>41</v>
      </c>
      <c r="AF14" s="210" t="s">
        <v>143</v>
      </c>
      <c r="AG14" s="75">
        <f t="shared" si="5"/>
        <v>1.8947271130828596E-3</v>
      </c>
      <c r="AH14" s="209" t="s">
        <v>143</v>
      </c>
      <c r="AI14" s="71">
        <f t="shared" si="6"/>
        <v>3629</v>
      </c>
      <c r="AJ14" s="210" t="s">
        <v>143</v>
      </c>
      <c r="AK14" s="75">
        <f t="shared" si="7"/>
        <v>8.844575294656697E-3</v>
      </c>
      <c r="AN14" s="79" t="s">
        <v>57</v>
      </c>
      <c r="AO14" s="99">
        <f>市区町村別_透析患者数!D13</f>
        <v>14</v>
      </c>
      <c r="AP14" s="99">
        <f>市区町村別_透析患者数!G13</f>
        <v>33</v>
      </c>
      <c r="AQ14" s="99">
        <f>市区町村別_透析患者数!J13</f>
        <v>2308</v>
      </c>
      <c r="AR14" s="99">
        <f>市区町村別_透析患者数!M13</f>
        <v>1858</v>
      </c>
      <c r="AS14" s="99">
        <f>市区町村別_透析患者数!P13</f>
        <v>1369</v>
      </c>
      <c r="AT14" s="99">
        <f>市区町村別_透析患者数!S13</f>
        <v>815</v>
      </c>
      <c r="AU14" s="99">
        <f>市区町村別_透析患者数!V13</f>
        <v>412</v>
      </c>
      <c r="AV14" s="99">
        <f>市区町村別_透析患者数!Y13</f>
        <v>6809</v>
      </c>
    </row>
    <row r="15" spans="2:48" ht="13.5" customHeight="1">
      <c r="B15" s="279">
        <v>2</v>
      </c>
      <c r="C15" s="282" t="s">
        <v>144</v>
      </c>
      <c r="D15" s="55" t="s">
        <v>85</v>
      </c>
      <c r="E15" s="128" t="s">
        <v>74</v>
      </c>
      <c r="F15" s="285">
        <f>AO7</f>
        <v>18</v>
      </c>
      <c r="G15" s="206">
        <v>0</v>
      </c>
      <c r="H15" s="56">
        <f>IFERROR(G15/G23,"-")</f>
        <v>0</v>
      </c>
      <c r="I15" s="72">
        <f>IFERROR(G15/$AO$7,"-")</f>
        <v>0</v>
      </c>
      <c r="J15" s="285">
        <f>AP7</f>
        <v>66</v>
      </c>
      <c r="K15" s="206">
        <v>1</v>
      </c>
      <c r="L15" s="56">
        <f>IFERROR(K15/K23,"-")</f>
        <v>0.16666666666666666</v>
      </c>
      <c r="M15" s="72">
        <f t="shared" ref="M15:M23" si="9">IFERROR(K15/$AP$7,"-")</f>
        <v>1.5151515151515152E-2</v>
      </c>
      <c r="N15" s="285">
        <f>AQ7</f>
        <v>5774</v>
      </c>
      <c r="O15" s="206">
        <v>0</v>
      </c>
      <c r="P15" s="56">
        <f>IFERROR(O15/O23,"-")</f>
        <v>0</v>
      </c>
      <c r="Q15" s="72">
        <f t="shared" ref="Q15:Q23" si="10">IFERROR(O15/$AQ$7,"-")</f>
        <v>0</v>
      </c>
      <c r="R15" s="285">
        <f>AR7</f>
        <v>4280</v>
      </c>
      <c r="S15" s="206">
        <v>1</v>
      </c>
      <c r="T15" s="56">
        <f>IFERROR(S15/S23,"-")</f>
        <v>2.0833333333333332E-2</v>
      </c>
      <c r="U15" s="72">
        <f t="shared" ref="U15:U23" si="11">IFERROR(S15/$AR$7,"-")</f>
        <v>2.3364485981308412E-4</v>
      </c>
      <c r="V15" s="285">
        <f>AS7</f>
        <v>3080</v>
      </c>
      <c r="W15" s="206">
        <v>0</v>
      </c>
      <c r="X15" s="56">
        <f>IFERROR(W15/W23,"-")</f>
        <v>0</v>
      </c>
      <c r="Y15" s="72">
        <f t="shared" ref="Y15:Y23" si="12">IFERROR(W15/$AS$7,"-")</f>
        <v>0</v>
      </c>
      <c r="Z15" s="285">
        <f>AT7</f>
        <v>2017</v>
      </c>
      <c r="AA15" s="206">
        <v>0</v>
      </c>
      <c r="AB15" s="56">
        <f>IFERROR(AA15/AA23,"-")</f>
        <v>0</v>
      </c>
      <c r="AC15" s="72">
        <f t="shared" ref="AC15:AC23" si="13">IFERROR(AA15/$AT$7,"-")</f>
        <v>0</v>
      </c>
      <c r="AD15" s="285">
        <f>AU7</f>
        <v>901</v>
      </c>
      <c r="AE15" s="206">
        <v>0</v>
      </c>
      <c r="AF15" s="56">
        <f>IFERROR(AE15/AE23,"-")</f>
        <v>0</v>
      </c>
      <c r="AG15" s="72">
        <f t="shared" ref="AG15:AG23" si="14">IFERROR(AE15/$AU$7,"-")</f>
        <v>0</v>
      </c>
      <c r="AH15" s="285">
        <f>AV7</f>
        <v>16136</v>
      </c>
      <c r="AI15" s="92">
        <f t="shared" si="6"/>
        <v>2</v>
      </c>
      <c r="AJ15" s="56">
        <f>IFERROR(AI15/AI23,"-")</f>
        <v>1.4388489208633094E-2</v>
      </c>
      <c r="AK15" s="72">
        <f t="shared" ref="AK15:AK23" si="15">IFERROR(AI15/$AV$7,"-")</f>
        <v>1.2394645513138323E-4</v>
      </c>
      <c r="AN15" s="79" t="s">
        <v>58</v>
      </c>
      <c r="AO15" s="99">
        <f>市区町村別_透析患者数!D14</f>
        <v>20</v>
      </c>
      <c r="AP15" s="99">
        <f>市区町村別_透析患者数!G14</f>
        <v>69</v>
      </c>
      <c r="AQ15" s="99">
        <f>市区町村別_透析患者数!J14</f>
        <v>5444</v>
      </c>
      <c r="AR15" s="99">
        <f>市区町村別_透析患者数!M14</f>
        <v>4376</v>
      </c>
      <c r="AS15" s="99">
        <f>市区町村別_透析患者数!P14</f>
        <v>3058</v>
      </c>
      <c r="AT15" s="99">
        <f>市区町村別_透析患者数!S14</f>
        <v>1648</v>
      </c>
      <c r="AU15" s="99">
        <f>市区町村別_透析患者数!V14</f>
        <v>675</v>
      </c>
      <c r="AV15" s="99">
        <f>市区町村別_透析患者数!Y14</f>
        <v>15290</v>
      </c>
    </row>
    <row r="16" spans="2:48" ht="13.5" customHeight="1">
      <c r="B16" s="280"/>
      <c r="C16" s="283"/>
      <c r="D16" s="57" t="s">
        <v>86</v>
      </c>
      <c r="E16" s="129" t="s">
        <v>75</v>
      </c>
      <c r="F16" s="286"/>
      <c r="G16" s="207">
        <v>0</v>
      </c>
      <c r="H16" s="56">
        <f>IFERROR(G16/G23,"-")</f>
        <v>0</v>
      </c>
      <c r="I16" s="72">
        <f t="shared" ref="I16:I22" si="16">IFERROR(G16/$AO$7,"-")</f>
        <v>0</v>
      </c>
      <c r="J16" s="286"/>
      <c r="K16" s="207">
        <v>3</v>
      </c>
      <c r="L16" s="58">
        <f>IFERROR(K16/K23,"-")</f>
        <v>0.5</v>
      </c>
      <c r="M16" s="73">
        <f t="shared" si="9"/>
        <v>4.5454545454545456E-2</v>
      </c>
      <c r="N16" s="286"/>
      <c r="O16" s="207">
        <v>26</v>
      </c>
      <c r="P16" s="58">
        <f>IFERROR(O16/O23,"-")</f>
        <v>0.68421052631578949</v>
      </c>
      <c r="Q16" s="73">
        <f t="shared" si="10"/>
        <v>4.5029442327675787E-3</v>
      </c>
      <c r="R16" s="286"/>
      <c r="S16" s="207">
        <v>31</v>
      </c>
      <c r="T16" s="58">
        <f>IFERROR(S16/S23,"-")</f>
        <v>0.64583333333333337</v>
      </c>
      <c r="U16" s="73">
        <f t="shared" si="11"/>
        <v>7.2429906542056076E-3</v>
      </c>
      <c r="V16" s="286"/>
      <c r="W16" s="207">
        <v>20</v>
      </c>
      <c r="X16" s="58">
        <f>IFERROR(W16/W23,"-")</f>
        <v>0.7407407407407407</v>
      </c>
      <c r="Y16" s="73">
        <f t="shared" si="12"/>
        <v>6.4935064935064939E-3</v>
      </c>
      <c r="Z16" s="286"/>
      <c r="AA16" s="207">
        <v>12</v>
      </c>
      <c r="AB16" s="58">
        <f>IFERROR(AA16/AA23,"-")</f>
        <v>0.8</v>
      </c>
      <c r="AC16" s="73">
        <f t="shared" si="13"/>
        <v>5.9494298463063956E-3</v>
      </c>
      <c r="AD16" s="286"/>
      <c r="AE16" s="207">
        <v>1</v>
      </c>
      <c r="AF16" s="58">
        <f>IFERROR(AE16/AE23,"-")</f>
        <v>0.25</v>
      </c>
      <c r="AG16" s="73">
        <f t="shared" si="14"/>
        <v>1.1098779134295228E-3</v>
      </c>
      <c r="AH16" s="286"/>
      <c r="AI16" s="93">
        <f t="shared" si="6"/>
        <v>93</v>
      </c>
      <c r="AJ16" s="58">
        <f>IFERROR(AI16/AI23,"-")</f>
        <v>0.6690647482014388</v>
      </c>
      <c r="AK16" s="73">
        <f t="shared" si="15"/>
        <v>5.7635101636093209E-3</v>
      </c>
      <c r="AN16" s="79" t="s">
        <v>59</v>
      </c>
      <c r="AO16" s="99">
        <f>市区町村別_透析患者数!D15</f>
        <v>33</v>
      </c>
      <c r="AP16" s="99">
        <f>市区町村別_透析患者数!G15</f>
        <v>123</v>
      </c>
      <c r="AQ16" s="99">
        <f>市区町村別_透析患者数!J15</f>
        <v>8696</v>
      </c>
      <c r="AR16" s="99">
        <f>市区町村別_透析患者数!M15</f>
        <v>7561</v>
      </c>
      <c r="AS16" s="99">
        <f>市区町村別_透析患者数!P15</f>
        <v>5267</v>
      </c>
      <c r="AT16" s="99">
        <f>市区町村別_透析患者数!S15</f>
        <v>2924</v>
      </c>
      <c r="AU16" s="99">
        <f>市区町村別_透析患者数!V15</f>
        <v>1282</v>
      </c>
      <c r="AV16" s="99">
        <f>市区町村別_透析患者数!Y15</f>
        <v>25886</v>
      </c>
    </row>
    <row r="17" spans="2:48" ht="13.5" customHeight="1">
      <c r="B17" s="280"/>
      <c r="C17" s="283"/>
      <c r="D17" s="57" t="s">
        <v>87</v>
      </c>
      <c r="E17" s="129" t="s">
        <v>76</v>
      </c>
      <c r="F17" s="286"/>
      <c r="G17" s="207">
        <v>0</v>
      </c>
      <c r="H17" s="56">
        <f>IFERROR(G17/G23,"-")</f>
        <v>0</v>
      </c>
      <c r="I17" s="72">
        <f t="shared" si="16"/>
        <v>0</v>
      </c>
      <c r="J17" s="286"/>
      <c r="K17" s="207">
        <v>0</v>
      </c>
      <c r="L17" s="58">
        <f>IFERROR(K17/K23,"-")</f>
        <v>0</v>
      </c>
      <c r="M17" s="73">
        <f t="shared" si="9"/>
        <v>0</v>
      </c>
      <c r="N17" s="286"/>
      <c r="O17" s="207">
        <v>0</v>
      </c>
      <c r="P17" s="58">
        <f>IFERROR(O17/O23,"-")</f>
        <v>0</v>
      </c>
      <c r="Q17" s="73">
        <f t="shared" si="10"/>
        <v>0</v>
      </c>
      <c r="R17" s="286"/>
      <c r="S17" s="207">
        <v>0</v>
      </c>
      <c r="T17" s="58">
        <f>IFERROR(S17/S23,"-")</f>
        <v>0</v>
      </c>
      <c r="U17" s="73">
        <f t="shared" si="11"/>
        <v>0</v>
      </c>
      <c r="V17" s="286"/>
      <c r="W17" s="207">
        <v>0</v>
      </c>
      <c r="X17" s="58">
        <f>IFERROR(W17/W23,"-")</f>
        <v>0</v>
      </c>
      <c r="Y17" s="73">
        <f t="shared" si="12"/>
        <v>0</v>
      </c>
      <c r="Z17" s="286"/>
      <c r="AA17" s="207">
        <v>0</v>
      </c>
      <c r="AB17" s="58">
        <f>IFERROR(AA17/AA23,"-")</f>
        <v>0</v>
      </c>
      <c r="AC17" s="73">
        <f t="shared" si="13"/>
        <v>0</v>
      </c>
      <c r="AD17" s="286"/>
      <c r="AE17" s="207">
        <v>0</v>
      </c>
      <c r="AF17" s="58">
        <f>IFERROR(AE17/AE23,"-")</f>
        <v>0</v>
      </c>
      <c r="AG17" s="73">
        <f t="shared" si="14"/>
        <v>0</v>
      </c>
      <c r="AH17" s="286"/>
      <c r="AI17" s="93">
        <f t="shared" si="6"/>
        <v>0</v>
      </c>
      <c r="AJ17" s="58">
        <f>IFERROR(AI17/AI23,"-")</f>
        <v>0</v>
      </c>
      <c r="AK17" s="73">
        <f t="shared" si="15"/>
        <v>0</v>
      </c>
      <c r="AN17" s="79" t="s">
        <v>60</v>
      </c>
      <c r="AO17" s="99">
        <f>市区町村別_透析患者数!D16</f>
        <v>30</v>
      </c>
      <c r="AP17" s="99">
        <f>市区町村別_透析患者数!G16</f>
        <v>71</v>
      </c>
      <c r="AQ17" s="99">
        <f>市区町村別_透析患者数!J16</f>
        <v>4358</v>
      </c>
      <c r="AR17" s="99">
        <f>市区町村別_透析患者数!M16</f>
        <v>3552</v>
      </c>
      <c r="AS17" s="99">
        <f>市区町村別_透析患者数!P16</f>
        <v>2749</v>
      </c>
      <c r="AT17" s="99">
        <f>市区町村別_透析患者数!S16</f>
        <v>1716</v>
      </c>
      <c r="AU17" s="99">
        <f>市区町村別_透析患者数!V16</f>
        <v>817</v>
      </c>
      <c r="AV17" s="99">
        <f>市区町村別_透析患者数!Y16</f>
        <v>13293</v>
      </c>
    </row>
    <row r="18" spans="2:48" ht="13.5" customHeight="1">
      <c r="B18" s="280"/>
      <c r="C18" s="283"/>
      <c r="D18" s="57" t="s">
        <v>88</v>
      </c>
      <c r="E18" s="129" t="s">
        <v>77</v>
      </c>
      <c r="F18" s="286"/>
      <c r="G18" s="207">
        <v>1</v>
      </c>
      <c r="H18" s="56">
        <f>IFERROR(G18/G23,"-")</f>
        <v>1</v>
      </c>
      <c r="I18" s="72">
        <f t="shared" si="16"/>
        <v>5.5555555555555552E-2</v>
      </c>
      <c r="J18" s="286"/>
      <c r="K18" s="207">
        <v>0</v>
      </c>
      <c r="L18" s="58">
        <f>IFERROR(K18/K23,"-")</f>
        <v>0</v>
      </c>
      <c r="M18" s="73">
        <f t="shared" si="9"/>
        <v>0</v>
      </c>
      <c r="N18" s="286"/>
      <c r="O18" s="207">
        <v>1</v>
      </c>
      <c r="P18" s="58">
        <f>IFERROR(O18/O23,"-")</f>
        <v>2.6315789473684209E-2</v>
      </c>
      <c r="Q18" s="73">
        <f t="shared" si="10"/>
        <v>1.7319016279875303E-4</v>
      </c>
      <c r="R18" s="286"/>
      <c r="S18" s="207">
        <v>5</v>
      </c>
      <c r="T18" s="58">
        <f>IFERROR(S18/S23,"-")</f>
        <v>0.10416666666666667</v>
      </c>
      <c r="U18" s="73">
        <f t="shared" si="11"/>
        <v>1.1682242990654205E-3</v>
      </c>
      <c r="V18" s="286"/>
      <c r="W18" s="207">
        <v>1</v>
      </c>
      <c r="X18" s="58">
        <f>IFERROR(W18/W23,"-")</f>
        <v>3.7037037037037035E-2</v>
      </c>
      <c r="Y18" s="73">
        <f t="shared" si="12"/>
        <v>3.2467532467532468E-4</v>
      </c>
      <c r="Z18" s="286"/>
      <c r="AA18" s="207">
        <v>0</v>
      </c>
      <c r="AB18" s="58">
        <f>IFERROR(AA18/AA23,"-")</f>
        <v>0</v>
      </c>
      <c r="AC18" s="73">
        <f t="shared" si="13"/>
        <v>0</v>
      </c>
      <c r="AD18" s="286"/>
      <c r="AE18" s="207">
        <v>0</v>
      </c>
      <c r="AF18" s="58">
        <f>IFERROR(AE18/AE23,"-")</f>
        <v>0</v>
      </c>
      <c r="AG18" s="73">
        <f t="shared" si="14"/>
        <v>0</v>
      </c>
      <c r="AH18" s="286"/>
      <c r="AI18" s="93">
        <f t="shared" si="6"/>
        <v>8</v>
      </c>
      <c r="AJ18" s="58">
        <f>IFERROR(AI18/AI23,"-")</f>
        <v>5.7553956834532377E-2</v>
      </c>
      <c r="AK18" s="73">
        <f t="shared" si="15"/>
        <v>4.9578582052553293E-4</v>
      </c>
      <c r="AN18" s="79" t="s">
        <v>61</v>
      </c>
      <c r="AO18" s="99">
        <f>市区町村別_透析患者数!D17</f>
        <v>34</v>
      </c>
      <c r="AP18" s="99">
        <f>市区町村別_透析患者数!G17</f>
        <v>122</v>
      </c>
      <c r="AQ18" s="99">
        <f>市区町村別_透析患者数!J17</f>
        <v>7192</v>
      </c>
      <c r="AR18" s="99">
        <f>市区町村別_透析患者数!M17</f>
        <v>6348</v>
      </c>
      <c r="AS18" s="99">
        <f>市区町村別_透析患者数!P17</f>
        <v>4833</v>
      </c>
      <c r="AT18" s="99">
        <f>市区町村別_透析患者数!S17</f>
        <v>2739</v>
      </c>
      <c r="AU18" s="99">
        <f>市区町村別_透析患者数!V17</f>
        <v>1266</v>
      </c>
      <c r="AV18" s="99">
        <f>市区町村別_透析患者数!Y17</f>
        <v>22534</v>
      </c>
    </row>
    <row r="19" spans="2:48" ht="13.5" customHeight="1">
      <c r="B19" s="280"/>
      <c r="C19" s="283"/>
      <c r="D19" s="57" t="s">
        <v>89</v>
      </c>
      <c r="E19" s="129" t="s">
        <v>78</v>
      </c>
      <c r="F19" s="286"/>
      <c r="G19" s="207">
        <v>0</v>
      </c>
      <c r="H19" s="56">
        <f>IFERROR(G19/G23,"-")</f>
        <v>0</v>
      </c>
      <c r="I19" s="72">
        <f t="shared" si="16"/>
        <v>0</v>
      </c>
      <c r="J19" s="286"/>
      <c r="K19" s="207">
        <v>0</v>
      </c>
      <c r="L19" s="58">
        <f>IFERROR(K19/K23,"-")</f>
        <v>0</v>
      </c>
      <c r="M19" s="73">
        <f t="shared" si="9"/>
        <v>0</v>
      </c>
      <c r="N19" s="286"/>
      <c r="O19" s="207">
        <v>2</v>
      </c>
      <c r="P19" s="58">
        <f>IFERROR(O19/O23,"-")</f>
        <v>5.2631578947368418E-2</v>
      </c>
      <c r="Q19" s="73">
        <f t="shared" si="10"/>
        <v>3.4638032559750607E-4</v>
      </c>
      <c r="R19" s="286"/>
      <c r="S19" s="207">
        <v>1</v>
      </c>
      <c r="T19" s="58">
        <f>IFERROR(S19/S23,"-")</f>
        <v>2.0833333333333332E-2</v>
      </c>
      <c r="U19" s="73">
        <f t="shared" si="11"/>
        <v>2.3364485981308412E-4</v>
      </c>
      <c r="V19" s="286"/>
      <c r="W19" s="207">
        <v>3</v>
      </c>
      <c r="X19" s="58">
        <f>IFERROR(W19/W23,"-")</f>
        <v>0.1111111111111111</v>
      </c>
      <c r="Y19" s="73">
        <f t="shared" si="12"/>
        <v>9.7402597402597403E-4</v>
      </c>
      <c r="Z19" s="286"/>
      <c r="AA19" s="207">
        <v>2</v>
      </c>
      <c r="AB19" s="58">
        <f>IFERROR(AA19/AA23,"-")</f>
        <v>0.13333333333333333</v>
      </c>
      <c r="AC19" s="73">
        <f t="shared" si="13"/>
        <v>9.9157164105106587E-4</v>
      </c>
      <c r="AD19" s="286"/>
      <c r="AE19" s="207">
        <v>1</v>
      </c>
      <c r="AF19" s="58">
        <f>IFERROR(AE19/AE23,"-")</f>
        <v>0.25</v>
      </c>
      <c r="AG19" s="73">
        <f t="shared" si="14"/>
        <v>1.1098779134295228E-3</v>
      </c>
      <c r="AH19" s="286"/>
      <c r="AI19" s="93">
        <f t="shared" si="6"/>
        <v>9</v>
      </c>
      <c r="AJ19" s="58">
        <f>IFERROR(AI19/AI23,"-")</f>
        <v>6.4748201438848921E-2</v>
      </c>
      <c r="AK19" s="73">
        <f t="shared" si="15"/>
        <v>5.5775904809122459E-4</v>
      </c>
      <c r="AN19" s="79" t="s">
        <v>62</v>
      </c>
      <c r="AO19" s="99">
        <f>市区町村別_透析患者数!D18</f>
        <v>27</v>
      </c>
      <c r="AP19" s="99">
        <f>市区町村別_透析患者数!G18</f>
        <v>76</v>
      </c>
      <c r="AQ19" s="99">
        <f>市区町村別_透析患者数!J18</f>
        <v>5619</v>
      </c>
      <c r="AR19" s="99">
        <f>市区町村別_透析患者数!M18</f>
        <v>4734</v>
      </c>
      <c r="AS19" s="99">
        <f>市区町村別_透析患者数!P18</f>
        <v>3645</v>
      </c>
      <c r="AT19" s="99">
        <f>市区町村別_透析患者数!S18</f>
        <v>2296</v>
      </c>
      <c r="AU19" s="99">
        <f>市区町村別_透析患者数!V18</f>
        <v>1065</v>
      </c>
      <c r="AV19" s="99">
        <f>市区町村別_透析患者数!Y18</f>
        <v>17462</v>
      </c>
    </row>
    <row r="20" spans="2:48" ht="13.5" customHeight="1">
      <c r="B20" s="280"/>
      <c r="C20" s="283"/>
      <c r="D20" s="57" t="s">
        <v>90</v>
      </c>
      <c r="E20" s="129" t="s">
        <v>79</v>
      </c>
      <c r="F20" s="286"/>
      <c r="G20" s="207">
        <v>0</v>
      </c>
      <c r="H20" s="56">
        <f>IFERROR(G20/G23,"-")</f>
        <v>0</v>
      </c>
      <c r="I20" s="72">
        <f t="shared" si="16"/>
        <v>0</v>
      </c>
      <c r="J20" s="286"/>
      <c r="K20" s="207">
        <v>0</v>
      </c>
      <c r="L20" s="58">
        <f>IFERROR(K20/K23,"-")</f>
        <v>0</v>
      </c>
      <c r="M20" s="73">
        <f t="shared" si="9"/>
        <v>0</v>
      </c>
      <c r="N20" s="286"/>
      <c r="O20" s="207">
        <v>0</v>
      </c>
      <c r="P20" s="58">
        <f>IFERROR(O20/O23,"-")</f>
        <v>0</v>
      </c>
      <c r="Q20" s="73">
        <f t="shared" si="10"/>
        <v>0</v>
      </c>
      <c r="R20" s="286"/>
      <c r="S20" s="207">
        <v>1</v>
      </c>
      <c r="T20" s="58">
        <f>IFERROR(S20/S23,"-")</f>
        <v>2.0833333333333332E-2</v>
      </c>
      <c r="U20" s="73">
        <f t="shared" si="11"/>
        <v>2.3364485981308412E-4</v>
      </c>
      <c r="V20" s="286"/>
      <c r="W20" s="207">
        <v>0</v>
      </c>
      <c r="X20" s="58">
        <f>IFERROR(W20/W23,"-")</f>
        <v>0</v>
      </c>
      <c r="Y20" s="73">
        <f t="shared" si="12"/>
        <v>0</v>
      </c>
      <c r="Z20" s="286"/>
      <c r="AA20" s="207">
        <v>0</v>
      </c>
      <c r="AB20" s="58">
        <f>IFERROR(AA20/AA23,"-")</f>
        <v>0</v>
      </c>
      <c r="AC20" s="73">
        <f t="shared" si="13"/>
        <v>0</v>
      </c>
      <c r="AD20" s="286"/>
      <c r="AE20" s="207">
        <v>0</v>
      </c>
      <c r="AF20" s="58">
        <f>IFERROR(AE20/AE23,"-")</f>
        <v>0</v>
      </c>
      <c r="AG20" s="73">
        <f t="shared" si="14"/>
        <v>0</v>
      </c>
      <c r="AH20" s="286"/>
      <c r="AI20" s="93">
        <f t="shared" si="6"/>
        <v>1</v>
      </c>
      <c r="AJ20" s="58">
        <f>IFERROR(AI20/AI23,"-")</f>
        <v>7.1942446043165471E-3</v>
      </c>
      <c r="AK20" s="73">
        <f t="shared" si="15"/>
        <v>6.1973227565691617E-5</v>
      </c>
      <c r="AN20" s="79" t="s">
        <v>63</v>
      </c>
      <c r="AO20" s="99">
        <f>市区町村別_透析患者数!D19</f>
        <v>36</v>
      </c>
      <c r="AP20" s="99">
        <f>市区町村別_透析患者数!G19</f>
        <v>156</v>
      </c>
      <c r="AQ20" s="99">
        <f>市区町村別_透析患者数!J19</f>
        <v>9704</v>
      </c>
      <c r="AR20" s="99">
        <f>市区町村別_透析患者数!M19</f>
        <v>8079</v>
      </c>
      <c r="AS20" s="99">
        <f>市区町村別_透析患者数!P19</f>
        <v>5781</v>
      </c>
      <c r="AT20" s="99">
        <f>市区町村別_透析患者数!S19</f>
        <v>3439</v>
      </c>
      <c r="AU20" s="99">
        <f>市区町村別_透析患者数!V19</f>
        <v>1460</v>
      </c>
      <c r="AV20" s="99">
        <f>市区町村別_透析患者数!Y19</f>
        <v>28655</v>
      </c>
    </row>
    <row r="21" spans="2:48" ht="13.5" customHeight="1">
      <c r="B21" s="280"/>
      <c r="C21" s="283"/>
      <c r="D21" s="57" t="s">
        <v>91</v>
      </c>
      <c r="E21" s="129" t="s">
        <v>80</v>
      </c>
      <c r="F21" s="286"/>
      <c r="G21" s="207">
        <v>0</v>
      </c>
      <c r="H21" s="56">
        <f>IFERROR(G21/G23,"-")</f>
        <v>0</v>
      </c>
      <c r="I21" s="72">
        <f t="shared" si="16"/>
        <v>0</v>
      </c>
      <c r="J21" s="286"/>
      <c r="K21" s="207">
        <v>0</v>
      </c>
      <c r="L21" s="58">
        <f>IFERROR(K21/K23,"-")</f>
        <v>0</v>
      </c>
      <c r="M21" s="73">
        <f t="shared" si="9"/>
        <v>0</v>
      </c>
      <c r="N21" s="286"/>
      <c r="O21" s="207">
        <v>0</v>
      </c>
      <c r="P21" s="58">
        <f>IFERROR(O21/O23,"-")</f>
        <v>0</v>
      </c>
      <c r="Q21" s="73">
        <f t="shared" si="10"/>
        <v>0</v>
      </c>
      <c r="R21" s="286"/>
      <c r="S21" s="207">
        <v>0</v>
      </c>
      <c r="T21" s="58">
        <f>IFERROR(S21/S23,"-")</f>
        <v>0</v>
      </c>
      <c r="U21" s="73">
        <f t="shared" si="11"/>
        <v>0</v>
      </c>
      <c r="V21" s="286"/>
      <c r="W21" s="207">
        <v>0</v>
      </c>
      <c r="X21" s="58">
        <f>IFERROR(W21/W23,"-")</f>
        <v>0</v>
      </c>
      <c r="Y21" s="73">
        <f t="shared" si="12"/>
        <v>0</v>
      </c>
      <c r="Z21" s="286"/>
      <c r="AA21" s="207">
        <v>0</v>
      </c>
      <c r="AB21" s="58">
        <f>IFERROR(AA21/AA23,"-")</f>
        <v>0</v>
      </c>
      <c r="AC21" s="73">
        <f t="shared" si="13"/>
        <v>0</v>
      </c>
      <c r="AD21" s="286"/>
      <c r="AE21" s="207">
        <v>0</v>
      </c>
      <c r="AF21" s="58">
        <f>IFERROR(AE21/AE23,"-")</f>
        <v>0</v>
      </c>
      <c r="AG21" s="73">
        <f t="shared" si="14"/>
        <v>0</v>
      </c>
      <c r="AH21" s="286"/>
      <c r="AI21" s="93">
        <f t="shared" si="6"/>
        <v>0</v>
      </c>
      <c r="AJ21" s="58">
        <f>IFERROR(AI21/AI23,"-")</f>
        <v>0</v>
      </c>
      <c r="AK21" s="73">
        <f t="shared" si="15"/>
        <v>0</v>
      </c>
      <c r="AN21" s="79" t="s">
        <v>64</v>
      </c>
      <c r="AO21" s="99">
        <f>市区町村別_透析患者数!D20</f>
        <v>20</v>
      </c>
      <c r="AP21" s="99">
        <f>市区町村別_透析患者数!G20</f>
        <v>77</v>
      </c>
      <c r="AQ21" s="99">
        <f>市区町村別_透析患者数!J20</f>
        <v>5987</v>
      </c>
      <c r="AR21" s="99">
        <f>市区町村別_透析患者数!M20</f>
        <v>4978</v>
      </c>
      <c r="AS21" s="99">
        <f>市区町村別_透析患者数!P20</f>
        <v>3888</v>
      </c>
      <c r="AT21" s="99">
        <f>市区町村別_透析患者数!S20</f>
        <v>2612</v>
      </c>
      <c r="AU21" s="99">
        <f>市区町村別_透析患者数!V20</f>
        <v>1332</v>
      </c>
      <c r="AV21" s="99">
        <f>市区町村別_透析患者数!Y20</f>
        <v>18894</v>
      </c>
    </row>
    <row r="22" spans="2:48" ht="13.5" customHeight="1">
      <c r="B22" s="280"/>
      <c r="C22" s="283"/>
      <c r="D22" s="59" t="s">
        <v>92</v>
      </c>
      <c r="E22" s="130" t="s">
        <v>95</v>
      </c>
      <c r="F22" s="287"/>
      <c r="G22" s="208">
        <v>0</v>
      </c>
      <c r="H22" s="56">
        <f>IFERROR(G22/G23,"-")</f>
        <v>0</v>
      </c>
      <c r="I22" s="72">
        <f t="shared" si="16"/>
        <v>0</v>
      </c>
      <c r="J22" s="287"/>
      <c r="K22" s="208">
        <v>2</v>
      </c>
      <c r="L22" s="60">
        <f>IFERROR(K22/K23,"-")</f>
        <v>0.33333333333333331</v>
      </c>
      <c r="M22" s="74">
        <f t="shared" si="9"/>
        <v>3.0303030303030304E-2</v>
      </c>
      <c r="N22" s="287"/>
      <c r="O22" s="208">
        <v>9</v>
      </c>
      <c r="P22" s="60">
        <f>IFERROR(O22/O23,"-")</f>
        <v>0.23684210526315788</v>
      </c>
      <c r="Q22" s="74">
        <f t="shared" si="10"/>
        <v>1.5587114651887772E-3</v>
      </c>
      <c r="R22" s="287"/>
      <c r="S22" s="208">
        <v>9</v>
      </c>
      <c r="T22" s="60">
        <f>IFERROR(S22/S23,"-")</f>
        <v>0.1875</v>
      </c>
      <c r="U22" s="74">
        <f t="shared" si="11"/>
        <v>2.1028037383177571E-3</v>
      </c>
      <c r="V22" s="287"/>
      <c r="W22" s="208">
        <v>3</v>
      </c>
      <c r="X22" s="60">
        <f>IFERROR(W22/W23,"-")</f>
        <v>0.1111111111111111</v>
      </c>
      <c r="Y22" s="74">
        <f t="shared" si="12"/>
        <v>9.7402597402597403E-4</v>
      </c>
      <c r="Z22" s="287"/>
      <c r="AA22" s="208">
        <v>1</v>
      </c>
      <c r="AB22" s="60">
        <f>IFERROR(AA22/AA23,"-")</f>
        <v>6.6666666666666666E-2</v>
      </c>
      <c r="AC22" s="74">
        <f t="shared" si="13"/>
        <v>4.9578582052553293E-4</v>
      </c>
      <c r="AD22" s="287"/>
      <c r="AE22" s="208">
        <v>2</v>
      </c>
      <c r="AF22" s="60">
        <f>IFERROR(AE22/AE23,"-")</f>
        <v>0.5</v>
      </c>
      <c r="AG22" s="74">
        <f t="shared" si="14"/>
        <v>2.2197558268590455E-3</v>
      </c>
      <c r="AH22" s="287"/>
      <c r="AI22" s="94">
        <f t="shared" si="6"/>
        <v>26</v>
      </c>
      <c r="AJ22" s="60">
        <f>IFERROR(AI22/AI23,"-")</f>
        <v>0.18705035971223022</v>
      </c>
      <c r="AK22" s="74">
        <f t="shared" si="15"/>
        <v>1.6113039167079822E-3</v>
      </c>
      <c r="AN22" s="79" t="s">
        <v>65</v>
      </c>
      <c r="AO22" s="99">
        <f>市区町村別_透析患者数!D21</f>
        <v>50</v>
      </c>
      <c r="AP22" s="99">
        <f>市区町村別_透析患者数!G21</f>
        <v>136</v>
      </c>
      <c r="AQ22" s="99">
        <f>市区町村別_透析患者数!J21</f>
        <v>8606</v>
      </c>
      <c r="AR22" s="99">
        <f>市区町村別_透析患者数!M21</f>
        <v>7124</v>
      </c>
      <c r="AS22" s="99">
        <f>市区町村別_透析患者数!P21</f>
        <v>5509</v>
      </c>
      <c r="AT22" s="99">
        <f>市区町村別_透析患者数!S21</f>
        <v>3473</v>
      </c>
      <c r="AU22" s="99">
        <f>市区町村別_透析患者数!V21</f>
        <v>1709</v>
      </c>
      <c r="AV22" s="99">
        <f>市区町村別_透析患者数!Y21</f>
        <v>26607</v>
      </c>
    </row>
    <row r="23" spans="2:48" ht="13.5" customHeight="1">
      <c r="B23" s="281"/>
      <c r="C23" s="284"/>
      <c r="D23" s="61" t="s">
        <v>94</v>
      </c>
      <c r="E23" s="62"/>
      <c r="F23" s="209" t="s">
        <v>143</v>
      </c>
      <c r="G23" s="71">
        <f>SUM(G15:G22)</f>
        <v>1</v>
      </c>
      <c r="H23" s="63" t="s">
        <v>93</v>
      </c>
      <c r="I23" s="75">
        <f>IFERROR(G23/$AO$7,"-")</f>
        <v>5.5555555555555552E-2</v>
      </c>
      <c r="J23" s="209" t="s">
        <v>143</v>
      </c>
      <c r="K23" s="71">
        <f>SUM(K15:K22)</f>
        <v>6</v>
      </c>
      <c r="L23" s="210" t="s">
        <v>143</v>
      </c>
      <c r="M23" s="75">
        <f t="shared" si="9"/>
        <v>9.0909090909090912E-2</v>
      </c>
      <c r="N23" s="209" t="s">
        <v>143</v>
      </c>
      <c r="O23" s="71">
        <f>SUM(O15:O22)</f>
        <v>38</v>
      </c>
      <c r="P23" s="210" t="s">
        <v>143</v>
      </c>
      <c r="Q23" s="75">
        <f t="shared" si="10"/>
        <v>6.5812261863526155E-3</v>
      </c>
      <c r="R23" s="209" t="s">
        <v>143</v>
      </c>
      <c r="S23" s="71">
        <f>SUM(S15:S22)</f>
        <v>48</v>
      </c>
      <c r="T23" s="210" t="s">
        <v>143</v>
      </c>
      <c r="U23" s="75">
        <f t="shared" si="11"/>
        <v>1.1214953271028037E-2</v>
      </c>
      <c r="V23" s="209" t="s">
        <v>143</v>
      </c>
      <c r="W23" s="71">
        <f>SUM(W15:W22)</f>
        <v>27</v>
      </c>
      <c r="X23" s="210" t="s">
        <v>143</v>
      </c>
      <c r="Y23" s="75">
        <f t="shared" si="12"/>
        <v>8.7662337662337657E-3</v>
      </c>
      <c r="Z23" s="209" t="s">
        <v>143</v>
      </c>
      <c r="AA23" s="71">
        <f>SUM(AA15:AA22)</f>
        <v>15</v>
      </c>
      <c r="AB23" s="210" t="s">
        <v>143</v>
      </c>
      <c r="AC23" s="75">
        <f t="shared" si="13"/>
        <v>7.4367873078829945E-3</v>
      </c>
      <c r="AD23" s="209" t="s">
        <v>143</v>
      </c>
      <c r="AE23" s="71">
        <f>SUM(AE15:AE22)</f>
        <v>4</v>
      </c>
      <c r="AF23" s="210" t="s">
        <v>143</v>
      </c>
      <c r="AG23" s="75">
        <f t="shared" si="14"/>
        <v>4.4395116537180911E-3</v>
      </c>
      <c r="AH23" s="209" t="s">
        <v>143</v>
      </c>
      <c r="AI23" s="71">
        <f t="shared" si="6"/>
        <v>139</v>
      </c>
      <c r="AJ23" s="210" t="s">
        <v>143</v>
      </c>
      <c r="AK23" s="75">
        <f t="shared" si="15"/>
        <v>8.6142786316311358E-3</v>
      </c>
      <c r="AN23" s="79" t="s">
        <v>66</v>
      </c>
      <c r="AO23" s="99">
        <f>市区町村別_透析患者数!D22</f>
        <v>30</v>
      </c>
      <c r="AP23" s="99">
        <f>市区町村別_透析患者数!G22</f>
        <v>88</v>
      </c>
      <c r="AQ23" s="99">
        <f>市区町村別_透析患者数!J22</f>
        <v>7458</v>
      </c>
      <c r="AR23" s="99">
        <f>市区町村別_透析患者数!M22</f>
        <v>6538</v>
      </c>
      <c r="AS23" s="99">
        <f>市区町村別_透析患者数!P22</f>
        <v>5061</v>
      </c>
      <c r="AT23" s="99">
        <f>市区町村別_透析患者数!S22</f>
        <v>3094</v>
      </c>
      <c r="AU23" s="99">
        <f>市区町村別_透析患者数!V22</f>
        <v>1497</v>
      </c>
      <c r="AV23" s="99">
        <f>市区町村別_透析患者数!Y22</f>
        <v>23766</v>
      </c>
    </row>
    <row r="24" spans="2:48" ht="13.5" customHeight="1">
      <c r="B24" s="279">
        <v>3</v>
      </c>
      <c r="C24" s="282" t="s">
        <v>145</v>
      </c>
      <c r="D24" s="55" t="s">
        <v>85</v>
      </c>
      <c r="E24" s="128" t="s">
        <v>74</v>
      </c>
      <c r="F24" s="285">
        <f>AO8</f>
        <v>12</v>
      </c>
      <c r="G24" s="206">
        <v>0</v>
      </c>
      <c r="H24" s="56">
        <f>IFERROR(G24/G32,"-")</f>
        <v>0</v>
      </c>
      <c r="I24" s="72">
        <f>IFERROR(G24/$AO$8,"-")</f>
        <v>0</v>
      </c>
      <c r="J24" s="285">
        <f>AP8</f>
        <v>46</v>
      </c>
      <c r="K24" s="206">
        <v>0</v>
      </c>
      <c r="L24" s="56">
        <f>IFERROR(K24/K32,"-")</f>
        <v>0</v>
      </c>
      <c r="M24" s="72">
        <f t="shared" ref="M24:M32" si="17">IFERROR(K24/$AP$8,"-")</f>
        <v>0</v>
      </c>
      <c r="N24" s="285">
        <f>AQ8</f>
        <v>3506</v>
      </c>
      <c r="O24" s="206">
        <v>0</v>
      </c>
      <c r="P24" s="56">
        <f>IFERROR(O24/O32,"-")</f>
        <v>0</v>
      </c>
      <c r="Q24" s="72">
        <f t="shared" ref="Q24:Q32" si="18">IFERROR(O24/$AQ$8,"-")</f>
        <v>0</v>
      </c>
      <c r="R24" s="285">
        <f>AR8</f>
        <v>2750</v>
      </c>
      <c r="S24" s="206">
        <v>0</v>
      </c>
      <c r="T24" s="56">
        <f>IFERROR(S24/S32,"-")</f>
        <v>0</v>
      </c>
      <c r="U24" s="72">
        <f t="shared" ref="U24:U32" si="19">IFERROR(S24/$AR$8,"-")</f>
        <v>0</v>
      </c>
      <c r="V24" s="285">
        <f>AS8</f>
        <v>1926</v>
      </c>
      <c r="W24" s="206">
        <v>0</v>
      </c>
      <c r="X24" s="56">
        <f>IFERROR(W24/W32,"-")</f>
        <v>0</v>
      </c>
      <c r="Y24" s="72">
        <f t="shared" ref="Y24:Y32" si="20">IFERROR(W24/$AS$8,"-")</f>
        <v>0</v>
      </c>
      <c r="Z24" s="285">
        <f>AT8</f>
        <v>1237</v>
      </c>
      <c r="AA24" s="206">
        <v>0</v>
      </c>
      <c r="AB24" s="56">
        <f>IFERROR(AA24/AA32,"-")</f>
        <v>0</v>
      </c>
      <c r="AC24" s="72">
        <f t="shared" ref="AC24:AC32" si="21">IFERROR(AA24/$AT$8,"-")</f>
        <v>0</v>
      </c>
      <c r="AD24" s="285">
        <f>AU8</f>
        <v>562</v>
      </c>
      <c r="AE24" s="206">
        <v>0</v>
      </c>
      <c r="AF24" s="56">
        <f>IFERROR(AE24/AE32,"-")</f>
        <v>0</v>
      </c>
      <c r="AG24" s="72">
        <f t="shared" ref="AG24:AG32" si="22">IFERROR(AE24/$AU$8,"-")</f>
        <v>0</v>
      </c>
      <c r="AH24" s="285">
        <f>AV8</f>
        <v>10039</v>
      </c>
      <c r="AI24" s="92">
        <f t="shared" si="6"/>
        <v>0</v>
      </c>
      <c r="AJ24" s="56">
        <f>IFERROR(AI24/AI32,"-")</f>
        <v>0</v>
      </c>
      <c r="AK24" s="72">
        <f t="shared" ref="AK24:AK32" si="23">IFERROR(AI24/$AV$8,"-")</f>
        <v>0</v>
      </c>
      <c r="AN24" s="79" t="s">
        <v>67</v>
      </c>
      <c r="AO24" s="99">
        <f>市区町村別_透析患者数!D23</f>
        <v>34</v>
      </c>
      <c r="AP24" s="99">
        <f>市区町村別_透析患者数!G23</f>
        <v>116</v>
      </c>
      <c r="AQ24" s="99">
        <f>市区町村別_透析患者数!J23</f>
        <v>5434</v>
      </c>
      <c r="AR24" s="99">
        <f>市区町村別_透析患者数!M23</f>
        <v>4478</v>
      </c>
      <c r="AS24" s="99">
        <f>市区町村別_透析患者数!P23</f>
        <v>3373</v>
      </c>
      <c r="AT24" s="99">
        <f>市区町村別_透析患者数!S23</f>
        <v>1980</v>
      </c>
      <c r="AU24" s="99">
        <f>市区町村別_透析患者数!V23</f>
        <v>960</v>
      </c>
      <c r="AV24" s="99">
        <f>市区町村別_透析患者数!Y23</f>
        <v>16375</v>
      </c>
    </row>
    <row r="25" spans="2:48" ht="13.5" customHeight="1">
      <c r="B25" s="280"/>
      <c r="C25" s="283"/>
      <c r="D25" s="57" t="s">
        <v>86</v>
      </c>
      <c r="E25" s="129" t="s">
        <v>75</v>
      </c>
      <c r="F25" s="286"/>
      <c r="G25" s="207">
        <v>1</v>
      </c>
      <c r="H25" s="56">
        <f>IFERROR(G25/G32,"-")</f>
        <v>0.5</v>
      </c>
      <c r="I25" s="72">
        <f t="shared" ref="I25:I32" si="24">IFERROR(G25/$AO$8,"-")</f>
        <v>8.3333333333333329E-2</v>
      </c>
      <c r="J25" s="286"/>
      <c r="K25" s="207">
        <v>3</v>
      </c>
      <c r="L25" s="58">
        <f>IFERROR(K25/K32,"-")</f>
        <v>0.75</v>
      </c>
      <c r="M25" s="76">
        <f t="shared" si="17"/>
        <v>6.5217391304347824E-2</v>
      </c>
      <c r="N25" s="286"/>
      <c r="O25" s="207">
        <v>24</v>
      </c>
      <c r="P25" s="58">
        <f>IFERROR(O25/O32,"-")</f>
        <v>0.77419354838709675</v>
      </c>
      <c r="Q25" s="76">
        <f t="shared" si="18"/>
        <v>6.8454078722190535E-3</v>
      </c>
      <c r="R25" s="286"/>
      <c r="S25" s="207">
        <v>14</v>
      </c>
      <c r="T25" s="58">
        <f>IFERROR(S25/S32,"-")</f>
        <v>0.73684210526315785</v>
      </c>
      <c r="U25" s="76">
        <f t="shared" si="19"/>
        <v>5.0909090909090913E-3</v>
      </c>
      <c r="V25" s="286"/>
      <c r="W25" s="207">
        <v>11</v>
      </c>
      <c r="X25" s="58">
        <f>IFERROR(W25/W32,"-")</f>
        <v>0.61111111111111116</v>
      </c>
      <c r="Y25" s="76">
        <f t="shared" si="20"/>
        <v>5.711318795430945E-3</v>
      </c>
      <c r="Z25" s="286"/>
      <c r="AA25" s="207">
        <v>9</v>
      </c>
      <c r="AB25" s="58">
        <f>IFERROR(AA25/AA32,"-")</f>
        <v>0.6428571428571429</v>
      </c>
      <c r="AC25" s="76">
        <f t="shared" si="21"/>
        <v>7.2756669361358122E-3</v>
      </c>
      <c r="AD25" s="286"/>
      <c r="AE25" s="207">
        <v>1</v>
      </c>
      <c r="AF25" s="58">
        <f>IFERROR(AE25/AE32,"-")</f>
        <v>1</v>
      </c>
      <c r="AG25" s="76">
        <f t="shared" si="22"/>
        <v>1.7793594306049821E-3</v>
      </c>
      <c r="AH25" s="286"/>
      <c r="AI25" s="93">
        <f t="shared" si="6"/>
        <v>63</v>
      </c>
      <c r="AJ25" s="58">
        <f>IFERROR(AI25/AI32,"-")</f>
        <v>0.7078651685393258</v>
      </c>
      <c r="AK25" s="76">
        <f t="shared" si="23"/>
        <v>6.2755254507421056E-3</v>
      </c>
      <c r="AN25" s="79" t="s">
        <v>68</v>
      </c>
      <c r="AO25" s="99">
        <f>市区町村別_透析患者数!D24</f>
        <v>39</v>
      </c>
      <c r="AP25" s="99">
        <f>市区町村別_透析患者数!G24</f>
        <v>123</v>
      </c>
      <c r="AQ25" s="99">
        <f>市区町村別_透析患者数!J24</f>
        <v>9199</v>
      </c>
      <c r="AR25" s="99">
        <f>市区町村別_透析患者数!M24</f>
        <v>7259</v>
      </c>
      <c r="AS25" s="99">
        <f>市区町村別_透析患者数!P24</f>
        <v>5032</v>
      </c>
      <c r="AT25" s="99">
        <f>市区町村別_透析患者数!S24</f>
        <v>2940</v>
      </c>
      <c r="AU25" s="99">
        <f>市区町村別_透析患者数!V24</f>
        <v>1317</v>
      </c>
      <c r="AV25" s="99">
        <f>市区町村別_透析患者数!Y24</f>
        <v>25909</v>
      </c>
    </row>
    <row r="26" spans="2:48" ht="13.5" customHeight="1">
      <c r="B26" s="280"/>
      <c r="C26" s="283"/>
      <c r="D26" s="57" t="s">
        <v>87</v>
      </c>
      <c r="E26" s="129" t="s">
        <v>76</v>
      </c>
      <c r="F26" s="286"/>
      <c r="G26" s="207">
        <v>0</v>
      </c>
      <c r="H26" s="56">
        <f>IFERROR(G26/G32,"-")</f>
        <v>0</v>
      </c>
      <c r="I26" s="72">
        <f t="shared" si="24"/>
        <v>0</v>
      </c>
      <c r="J26" s="286"/>
      <c r="K26" s="207">
        <v>0</v>
      </c>
      <c r="L26" s="58">
        <f>IFERROR(K26/K32,"-")</f>
        <v>0</v>
      </c>
      <c r="M26" s="76">
        <f t="shared" si="17"/>
        <v>0</v>
      </c>
      <c r="N26" s="286"/>
      <c r="O26" s="207">
        <v>0</v>
      </c>
      <c r="P26" s="58">
        <f>IFERROR(O26/O32,"-")</f>
        <v>0</v>
      </c>
      <c r="Q26" s="76">
        <f t="shared" si="18"/>
        <v>0</v>
      </c>
      <c r="R26" s="286"/>
      <c r="S26" s="207">
        <v>0</v>
      </c>
      <c r="T26" s="58">
        <f>IFERROR(S26/S32,"-")</f>
        <v>0</v>
      </c>
      <c r="U26" s="76">
        <f t="shared" si="19"/>
        <v>0</v>
      </c>
      <c r="V26" s="286"/>
      <c r="W26" s="207">
        <v>0</v>
      </c>
      <c r="X26" s="58">
        <f>IFERROR(W26/W32,"-")</f>
        <v>0</v>
      </c>
      <c r="Y26" s="76">
        <f t="shared" si="20"/>
        <v>0</v>
      </c>
      <c r="Z26" s="286"/>
      <c r="AA26" s="207">
        <v>0</v>
      </c>
      <c r="AB26" s="58">
        <f>IFERROR(AA26/AA32,"-")</f>
        <v>0</v>
      </c>
      <c r="AC26" s="76">
        <f t="shared" si="21"/>
        <v>0</v>
      </c>
      <c r="AD26" s="286"/>
      <c r="AE26" s="207">
        <v>0</v>
      </c>
      <c r="AF26" s="58">
        <f>IFERROR(AE26/AE32,"-")</f>
        <v>0</v>
      </c>
      <c r="AG26" s="76">
        <f t="shared" si="22"/>
        <v>0</v>
      </c>
      <c r="AH26" s="286"/>
      <c r="AI26" s="93">
        <f t="shared" si="6"/>
        <v>0</v>
      </c>
      <c r="AJ26" s="58">
        <f>IFERROR(AI26/AI32,"-")</f>
        <v>0</v>
      </c>
      <c r="AK26" s="76">
        <f t="shared" si="23"/>
        <v>0</v>
      </c>
      <c r="AN26" s="79" t="s">
        <v>69</v>
      </c>
      <c r="AO26" s="99">
        <f>市区町村別_透析患者数!D25</f>
        <v>39</v>
      </c>
      <c r="AP26" s="99">
        <f>市区町村別_透析患者数!G25</f>
        <v>85</v>
      </c>
      <c r="AQ26" s="99">
        <f>市区町村別_透析患者数!J25</f>
        <v>5540</v>
      </c>
      <c r="AR26" s="99">
        <f>市区町村別_透析患者数!M25</f>
        <v>4887</v>
      </c>
      <c r="AS26" s="99">
        <f>市区町村別_透析患者数!P25</f>
        <v>3582</v>
      </c>
      <c r="AT26" s="99">
        <f>市区町村別_透析患者数!S25</f>
        <v>1962</v>
      </c>
      <c r="AU26" s="99">
        <f>市区町村別_透析患者数!V25</f>
        <v>737</v>
      </c>
      <c r="AV26" s="99">
        <f>市区町村別_透析患者数!Y25</f>
        <v>16832</v>
      </c>
    </row>
    <row r="27" spans="2:48" ht="13.5" customHeight="1">
      <c r="B27" s="280"/>
      <c r="C27" s="283"/>
      <c r="D27" s="57" t="s">
        <v>88</v>
      </c>
      <c r="E27" s="129" t="s">
        <v>77</v>
      </c>
      <c r="F27" s="286"/>
      <c r="G27" s="207">
        <v>1</v>
      </c>
      <c r="H27" s="56">
        <f>IFERROR(G27/G32,"-")</f>
        <v>0.5</v>
      </c>
      <c r="I27" s="72">
        <f t="shared" si="24"/>
        <v>8.3333333333333329E-2</v>
      </c>
      <c r="J27" s="286"/>
      <c r="K27" s="207">
        <v>0</v>
      </c>
      <c r="L27" s="58">
        <f>IFERROR(K27/K32,"-")</f>
        <v>0</v>
      </c>
      <c r="M27" s="76">
        <f t="shared" si="17"/>
        <v>0</v>
      </c>
      <c r="N27" s="286"/>
      <c r="O27" s="207">
        <v>2</v>
      </c>
      <c r="P27" s="58">
        <f>IFERROR(O27/O32,"-")</f>
        <v>6.4516129032258063E-2</v>
      </c>
      <c r="Q27" s="76">
        <f t="shared" si="18"/>
        <v>5.7045065601825438E-4</v>
      </c>
      <c r="R27" s="286"/>
      <c r="S27" s="207">
        <v>2</v>
      </c>
      <c r="T27" s="58">
        <f>IFERROR(S27/S32,"-")</f>
        <v>0.10526315789473684</v>
      </c>
      <c r="U27" s="76">
        <f t="shared" si="19"/>
        <v>7.2727272727272723E-4</v>
      </c>
      <c r="V27" s="286"/>
      <c r="W27" s="207">
        <v>0</v>
      </c>
      <c r="X27" s="58">
        <f>IFERROR(W27/W32,"-")</f>
        <v>0</v>
      </c>
      <c r="Y27" s="76">
        <f t="shared" si="20"/>
        <v>0</v>
      </c>
      <c r="Z27" s="286"/>
      <c r="AA27" s="207">
        <v>0</v>
      </c>
      <c r="AB27" s="58">
        <f>IFERROR(AA27/AA32,"-")</f>
        <v>0</v>
      </c>
      <c r="AC27" s="76">
        <f t="shared" si="21"/>
        <v>0</v>
      </c>
      <c r="AD27" s="286"/>
      <c r="AE27" s="207">
        <v>0</v>
      </c>
      <c r="AF27" s="58">
        <f>IFERROR(AE27/AE32,"-")</f>
        <v>0</v>
      </c>
      <c r="AG27" s="76">
        <f t="shared" si="22"/>
        <v>0</v>
      </c>
      <c r="AH27" s="286"/>
      <c r="AI27" s="93">
        <f t="shared" si="6"/>
        <v>5</v>
      </c>
      <c r="AJ27" s="58">
        <f>IFERROR(AI27/AI32,"-")</f>
        <v>5.6179775280898875E-2</v>
      </c>
      <c r="AK27" s="76">
        <f t="shared" si="23"/>
        <v>4.9805757545572267E-4</v>
      </c>
      <c r="AN27" s="79" t="s">
        <v>70</v>
      </c>
      <c r="AO27" s="99">
        <f>市区町村別_透析患者数!D26</f>
        <v>41</v>
      </c>
      <c r="AP27" s="99">
        <f>市区町村別_透析患者数!G26</f>
        <v>94</v>
      </c>
      <c r="AQ27" s="99">
        <f>市区町村別_透析患者数!J26</f>
        <v>8395</v>
      </c>
      <c r="AR27" s="99">
        <f>市区町村別_透析患者数!M26</f>
        <v>6349</v>
      </c>
      <c r="AS27" s="99">
        <f>市区町村別_透析患者数!P26</f>
        <v>4350</v>
      </c>
      <c r="AT27" s="99">
        <f>市区町村別_透析患者数!S26</f>
        <v>2344</v>
      </c>
      <c r="AU27" s="99">
        <f>市区町村別_透析患者数!V26</f>
        <v>1084</v>
      </c>
      <c r="AV27" s="99">
        <f>市区町村別_透析患者数!Y26</f>
        <v>22657</v>
      </c>
    </row>
    <row r="28" spans="2:48" ht="13.5" customHeight="1">
      <c r="B28" s="280"/>
      <c r="C28" s="283"/>
      <c r="D28" s="57" t="s">
        <v>89</v>
      </c>
      <c r="E28" s="129" t="s">
        <v>78</v>
      </c>
      <c r="F28" s="286"/>
      <c r="G28" s="207">
        <v>0</v>
      </c>
      <c r="H28" s="56">
        <f>IFERROR(G28/G32,"-")</f>
        <v>0</v>
      </c>
      <c r="I28" s="72">
        <f t="shared" si="24"/>
        <v>0</v>
      </c>
      <c r="J28" s="286"/>
      <c r="K28" s="207">
        <v>0</v>
      </c>
      <c r="L28" s="58">
        <f>IFERROR(K28/K32,"-")</f>
        <v>0</v>
      </c>
      <c r="M28" s="76">
        <f t="shared" si="17"/>
        <v>0</v>
      </c>
      <c r="N28" s="286"/>
      <c r="O28" s="207">
        <v>0</v>
      </c>
      <c r="P28" s="58">
        <f>IFERROR(O28/O32,"-")</f>
        <v>0</v>
      </c>
      <c r="Q28" s="76">
        <f t="shared" si="18"/>
        <v>0</v>
      </c>
      <c r="R28" s="286"/>
      <c r="S28" s="207">
        <v>0</v>
      </c>
      <c r="T28" s="58">
        <f>IFERROR(S28/S32,"-")</f>
        <v>0</v>
      </c>
      <c r="U28" s="76">
        <f t="shared" si="19"/>
        <v>0</v>
      </c>
      <c r="V28" s="286"/>
      <c r="W28" s="207">
        <v>1</v>
      </c>
      <c r="X28" s="58">
        <f>IFERROR(W28/W32,"-")</f>
        <v>5.5555555555555552E-2</v>
      </c>
      <c r="Y28" s="76">
        <f t="shared" si="20"/>
        <v>5.1921079958463135E-4</v>
      </c>
      <c r="Z28" s="286"/>
      <c r="AA28" s="207">
        <v>1</v>
      </c>
      <c r="AB28" s="58">
        <f>IFERROR(AA28/AA32,"-")</f>
        <v>7.1428571428571425E-2</v>
      </c>
      <c r="AC28" s="76">
        <f t="shared" si="21"/>
        <v>8.0840743734842356E-4</v>
      </c>
      <c r="AD28" s="286"/>
      <c r="AE28" s="207">
        <v>0</v>
      </c>
      <c r="AF28" s="58">
        <f>IFERROR(AE28/AE32,"-")</f>
        <v>0</v>
      </c>
      <c r="AG28" s="76">
        <f t="shared" si="22"/>
        <v>0</v>
      </c>
      <c r="AH28" s="286"/>
      <c r="AI28" s="93">
        <f t="shared" si="6"/>
        <v>2</v>
      </c>
      <c r="AJ28" s="58">
        <f>IFERROR(AI28/AI32,"-")</f>
        <v>2.247191011235955E-2</v>
      </c>
      <c r="AK28" s="76">
        <f t="shared" si="23"/>
        <v>1.9922303018228907E-4</v>
      </c>
      <c r="AN28" s="79" t="s">
        <v>71</v>
      </c>
      <c r="AO28" s="99">
        <f>市区町村別_透析患者数!D27</f>
        <v>60</v>
      </c>
      <c r="AP28" s="99">
        <f>市区町村別_透析患者数!G27</f>
        <v>173</v>
      </c>
      <c r="AQ28" s="99">
        <f>市区町村別_透析患者数!J27</f>
        <v>10958</v>
      </c>
      <c r="AR28" s="99">
        <f>市区町村別_透析患者数!M27</f>
        <v>10160</v>
      </c>
      <c r="AS28" s="99">
        <f>市区町村別_透析患者数!P27</f>
        <v>7648</v>
      </c>
      <c r="AT28" s="99">
        <f>市区町村別_透析患者数!S27</f>
        <v>3969</v>
      </c>
      <c r="AU28" s="99">
        <f>市区町村別_透析患者数!V27</f>
        <v>1502</v>
      </c>
      <c r="AV28" s="99">
        <f>市区町村別_透析患者数!Y27</f>
        <v>34470</v>
      </c>
    </row>
    <row r="29" spans="2:48" ht="13.5" customHeight="1">
      <c r="B29" s="280"/>
      <c r="C29" s="283"/>
      <c r="D29" s="57" t="s">
        <v>90</v>
      </c>
      <c r="E29" s="129" t="s">
        <v>79</v>
      </c>
      <c r="F29" s="286"/>
      <c r="G29" s="207">
        <v>0</v>
      </c>
      <c r="H29" s="56">
        <f>IFERROR(G29/G32,"-")</f>
        <v>0</v>
      </c>
      <c r="I29" s="72">
        <f t="shared" si="24"/>
        <v>0</v>
      </c>
      <c r="J29" s="286"/>
      <c r="K29" s="207">
        <v>0</v>
      </c>
      <c r="L29" s="58">
        <f>IFERROR(K29/K32,"-")</f>
        <v>0</v>
      </c>
      <c r="M29" s="76">
        <f t="shared" si="17"/>
        <v>0</v>
      </c>
      <c r="N29" s="286"/>
      <c r="O29" s="207">
        <v>1</v>
      </c>
      <c r="P29" s="58">
        <f>IFERROR(O29/O32,"-")</f>
        <v>3.2258064516129031E-2</v>
      </c>
      <c r="Q29" s="76">
        <f t="shared" si="18"/>
        <v>2.8522532800912719E-4</v>
      </c>
      <c r="R29" s="286"/>
      <c r="S29" s="207">
        <v>0</v>
      </c>
      <c r="T29" s="58">
        <f>IFERROR(S29/S32,"-")</f>
        <v>0</v>
      </c>
      <c r="U29" s="76">
        <f t="shared" si="19"/>
        <v>0</v>
      </c>
      <c r="V29" s="286"/>
      <c r="W29" s="207">
        <v>0</v>
      </c>
      <c r="X29" s="58">
        <f>IFERROR(W29/W32,"-")</f>
        <v>0</v>
      </c>
      <c r="Y29" s="76">
        <f t="shared" si="20"/>
        <v>0</v>
      </c>
      <c r="Z29" s="286"/>
      <c r="AA29" s="207">
        <v>0</v>
      </c>
      <c r="AB29" s="58">
        <f>IFERROR(AA29/AA32,"-")</f>
        <v>0</v>
      </c>
      <c r="AC29" s="76">
        <f t="shared" si="21"/>
        <v>0</v>
      </c>
      <c r="AD29" s="286"/>
      <c r="AE29" s="207">
        <v>0</v>
      </c>
      <c r="AF29" s="58">
        <f>IFERROR(AE29/AE32,"-")</f>
        <v>0</v>
      </c>
      <c r="AG29" s="76">
        <f t="shared" si="22"/>
        <v>0</v>
      </c>
      <c r="AH29" s="286"/>
      <c r="AI29" s="93">
        <f t="shared" si="6"/>
        <v>1</v>
      </c>
      <c r="AJ29" s="58">
        <f>IFERROR(AI29/AI32,"-")</f>
        <v>1.1235955056179775E-2</v>
      </c>
      <c r="AK29" s="76">
        <f t="shared" si="23"/>
        <v>9.9611515091144534E-5</v>
      </c>
      <c r="AN29" s="79" t="s">
        <v>72</v>
      </c>
      <c r="AO29" s="99">
        <f>市区町村別_透析患者数!D28</f>
        <v>28</v>
      </c>
      <c r="AP29" s="99">
        <f>市区町村別_透析患者数!G28</f>
        <v>75</v>
      </c>
      <c r="AQ29" s="99">
        <f>市区町村別_透析患者数!J28</f>
        <v>5766</v>
      </c>
      <c r="AR29" s="99">
        <f>市区町村別_透析患者数!M28</f>
        <v>4297</v>
      </c>
      <c r="AS29" s="99">
        <f>市区町村別_透析患者数!P28</f>
        <v>3169</v>
      </c>
      <c r="AT29" s="99">
        <f>市区町村別_透析患者数!S28</f>
        <v>1886</v>
      </c>
      <c r="AU29" s="99">
        <f>市区町村別_透析患者数!V28</f>
        <v>870</v>
      </c>
      <c r="AV29" s="99">
        <f>市区町村別_透析患者数!Y28</f>
        <v>16091</v>
      </c>
    </row>
    <row r="30" spans="2:48" ht="13.5" customHeight="1">
      <c r="B30" s="280"/>
      <c r="C30" s="283"/>
      <c r="D30" s="57" t="s">
        <v>91</v>
      </c>
      <c r="E30" s="129" t="s">
        <v>80</v>
      </c>
      <c r="F30" s="286"/>
      <c r="G30" s="207">
        <v>0</v>
      </c>
      <c r="H30" s="56">
        <f>IFERROR(G30/G32,"-")</f>
        <v>0</v>
      </c>
      <c r="I30" s="72">
        <f t="shared" si="24"/>
        <v>0</v>
      </c>
      <c r="J30" s="286"/>
      <c r="K30" s="207">
        <v>0</v>
      </c>
      <c r="L30" s="58">
        <f>IFERROR(K30/K32,"-")</f>
        <v>0</v>
      </c>
      <c r="M30" s="76">
        <f t="shared" si="17"/>
        <v>0</v>
      </c>
      <c r="N30" s="286"/>
      <c r="O30" s="207">
        <v>0</v>
      </c>
      <c r="P30" s="58">
        <f>IFERROR(O30/O32,"-")</f>
        <v>0</v>
      </c>
      <c r="Q30" s="76">
        <f t="shared" si="18"/>
        <v>0</v>
      </c>
      <c r="R30" s="286"/>
      <c r="S30" s="207">
        <v>0</v>
      </c>
      <c r="T30" s="58">
        <f>IFERROR(S30/S32,"-")</f>
        <v>0</v>
      </c>
      <c r="U30" s="76">
        <f t="shared" si="19"/>
        <v>0</v>
      </c>
      <c r="V30" s="286"/>
      <c r="W30" s="207">
        <v>0</v>
      </c>
      <c r="X30" s="58">
        <f>IFERROR(W30/W32,"-")</f>
        <v>0</v>
      </c>
      <c r="Y30" s="76">
        <f t="shared" si="20"/>
        <v>0</v>
      </c>
      <c r="Z30" s="286"/>
      <c r="AA30" s="207">
        <v>0</v>
      </c>
      <c r="AB30" s="58">
        <f>IFERROR(AA30/AA32,"-")</f>
        <v>0</v>
      </c>
      <c r="AC30" s="76">
        <f t="shared" si="21"/>
        <v>0</v>
      </c>
      <c r="AD30" s="286"/>
      <c r="AE30" s="207">
        <v>0</v>
      </c>
      <c r="AF30" s="58">
        <f>IFERROR(AE30/AE32,"-")</f>
        <v>0</v>
      </c>
      <c r="AG30" s="76">
        <f t="shared" si="22"/>
        <v>0</v>
      </c>
      <c r="AH30" s="286"/>
      <c r="AI30" s="93">
        <f t="shared" si="6"/>
        <v>0</v>
      </c>
      <c r="AJ30" s="58">
        <f>IFERROR(AI30/AI32,"-")</f>
        <v>0</v>
      </c>
      <c r="AK30" s="76">
        <f t="shared" si="23"/>
        <v>0</v>
      </c>
      <c r="AN30" s="79" t="s">
        <v>73</v>
      </c>
      <c r="AO30" s="99">
        <f>市区町村別_透析患者数!D29</f>
        <v>16</v>
      </c>
      <c r="AP30" s="99">
        <f>市区町村別_透析患者数!G29</f>
        <v>24</v>
      </c>
      <c r="AQ30" s="99">
        <f>市区町村別_透析患者数!J29</f>
        <v>3747</v>
      </c>
      <c r="AR30" s="99">
        <f>市区町村別_透析患者数!M29</f>
        <v>3030</v>
      </c>
      <c r="AS30" s="99">
        <f>市区町村別_透析患者数!P29</f>
        <v>2186</v>
      </c>
      <c r="AT30" s="99">
        <f>市区町村別_透析患者数!S29</f>
        <v>1352</v>
      </c>
      <c r="AU30" s="99">
        <f>市区町村別_透析患者数!V29</f>
        <v>746</v>
      </c>
      <c r="AV30" s="99">
        <f>市区町村別_透析患者数!Y29</f>
        <v>11101</v>
      </c>
    </row>
    <row r="31" spans="2:48" ht="13.5" customHeight="1">
      <c r="B31" s="280"/>
      <c r="C31" s="283"/>
      <c r="D31" s="59" t="s">
        <v>92</v>
      </c>
      <c r="E31" s="130" t="s">
        <v>95</v>
      </c>
      <c r="F31" s="287"/>
      <c r="G31" s="208">
        <v>0</v>
      </c>
      <c r="H31" s="56">
        <f>IFERROR(G31/G32,"-")</f>
        <v>0</v>
      </c>
      <c r="I31" s="72">
        <f t="shared" si="24"/>
        <v>0</v>
      </c>
      <c r="J31" s="287"/>
      <c r="K31" s="208">
        <v>1</v>
      </c>
      <c r="L31" s="60">
        <f>IFERROR(K31/K32,"-")</f>
        <v>0.25</v>
      </c>
      <c r="M31" s="77">
        <f t="shared" si="17"/>
        <v>2.1739130434782608E-2</v>
      </c>
      <c r="N31" s="287"/>
      <c r="O31" s="208">
        <v>4</v>
      </c>
      <c r="P31" s="60">
        <f>IFERROR(O31/O32,"-")</f>
        <v>0.12903225806451613</v>
      </c>
      <c r="Q31" s="77">
        <f t="shared" si="18"/>
        <v>1.1409013120365088E-3</v>
      </c>
      <c r="R31" s="287"/>
      <c r="S31" s="208">
        <v>3</v>
      </c>
      <c r="T31" s="60">
        <f>IFERROR(S31/S32,"-")</f>
        <v>0.15789473684210525</v>
      </c>
      <c r="U31" s="77">
        <f t="shared" si="19"/>
        <v>1.090909090909091E-3</v>
      </c>
      <c r="V31" s="287"/>
      <c r="W31" s="208">
        <v>6</v>
      </c>
      <c r="X31" s="60">
        <f>IFERROR(W31/W32,"-")</f>
        <v>0.33333333333333331</v>
      </c>
      <c r="Y31" s="77">
        <f t="shared" si="20"/>
        <v>3.1152647975077881E-3</v>
      </c>
      <c r="Z31" s="287"/>
      <c r="AA31" s="208">
        <v>4</v>
      </c>
      <c r="AB31" s="60">
        <f>IFERROR(AA31/AA32,"-")</f>
        <v>0.2857142857142857</v>
      </c>
      <c r="AC31" s="77">
        <f t="shared" si="21"/>
        <v>3.2336297493936943E-3</v>
      </c>
      <c r="AD31" s="287"/>
      <c r="AE31" s="208">
        <v>0</v>
      </c>
      <c r="AF31" s="60">
        <f>IFERROR(AE31/AE32,"-")</f>
        <v>0</v>
      </c>
      <c r="AG31" s="77">
        <f t="shared" si="22"/>
        <v>0</v>
      </c>
      <c r="AH31" s="287"/>
      <c r="AI31" s="94">
        <f t="shared" si="6"/>
        <v>18</v>
      </c>
      <c r="AJ31" s="60">
        <f>IFERROR(AI31/AI32,"-")</f>
        <v>0.20224719101123595</v>
      </c>
      <c r="AK31" s="77">
        <f t="shared" si="23"/>
        <v>1.7930072716406016E-3</v>
      </c>
      <c r="AN31" s="79" t="s">
        <v>29</v>
      </c>
      <c r="AO31" s="99">
        <f>市区町村別_透析患者数!D30</f>
        <v>291</v>
      </c>
      <c r="AP31" s="99">
        <f>市区町村別_透析患者数!G30</f>
        <v>727</v>
      </c>
      <c r="AQ31" s="99">
        <f>市区町村別_透析患者数!J30</f>
        <v>55089</v>
      </c>
      <c r="AR31" s="99">
        <f>市区町村別_透析患者数!M30</f>
        <v>45272</v>
      </c>
      <c r="AS31" s="99">
        <f>市区町村別_透析患者数!P30</f>
        <v>29135</v>
      </c>
      <c r="AT31" s="99">
        <f>市区町村別_透析患者数!S30</f>
        <v>15010</v>
      </c>
      <c r="AU31" s="99">
        <f>市区町村別_透析患者数!V30</f>
        <v>6792</v>
      </c>
      <c r="AV31" s="99">
        <f>市区町村別_透析患者数!Y30</f>
        <v>152316</v>
      </c>
    </row>
    <row r="32" spans="2:48" ht="13.5" customHeight="1">
      <c r="B32" s="281"/>
      <c r="C32" s="284"/>
      <c r="D32" s="61" t="s">
        <v>94</v>
      </c>
      <c r="E32" s="62"/>
      <c r="F32" s="209" t="s">
        <v>143</v>
      </c>
      <c r="G32" s="71">
        <f>SUM(G24:G31)</f>
        <v>2</v>
      </c>
      <c r="H32" s="63" t="s">
        <v>93</v>
      </c>
      <c r="I32" s="75">
        <f t="shared" si="24"/>
        <v>0.16666666666666666</v>
      </c>
      <c r="J32" s="209" t="s">
        <v>143</v>
      </c>
      <c r="K32" s="71">
        <f>SUM(K24:K31)</f>
        <v>4</v>
      </c>
      <c r="L32" s="210" t="s">
        <v>143</v>
      </c>
      <c r="M32" s="75">
        <f t="shared" si="17"/>
        <v>8.6956521739130432E-2</v>
      </c>
      <c r="N32" s="209" t="s">
        <v>143</v>
      </c>
      <c r="O32" s="71">
        <f>SUM(O24:O31)</f>
        <v>31</v>
      </c>
      <c r="P32" s="210" t="s">
        <v>143</v>
      </c>
      <c r="Q32" s="75">
        <f t="shared" si="18"/>
        <v>8.8419851682829433E-3</v>
      </c>
      <c r="R32" s="209" t="s">
        <v>143</v>
      </c>
      <c r="S32" s="71">
        <f>SUM(S24:S31)</f>
        <v>19</v>
      </c>
      <c r="T32" s="210" t="s">
        <v>143</v>
      </c>
      <c r="U32" s="75">
        <f t="shared" si="19"/>
        <v>6.909090909090909E-3</v>
      </c>
      <c r="V32" s="209" t="s">
        <v>143</v>
      </c>
      <c r="W32" s="71">
        <f>SUM(W24:W31)</f>
        <v>18</v>
      </c>
      <c r="X32" s="210" t="s">
        <v>143</v>
      </c>
      <c r="Y32" s="75">
        <f t="shared" si="20"/>
        <v>9.3457943925233638E-3</v>
      </c>
      <c r="Z32" s="209" t="s">
        <v>143</v>
      </c>
      <c r="AA32" s="71">
        <f>SUM(AA24:AA31)</f>
        <v>14</v>
      </c>
      <c r="AB32" s="210" t="s">
        <v>143</v>
      </c>
      <c r="AC32" s="75">
        <f t="shared" si="21"/>
        <v>1.131770412287793E-2</v>
      </c>
      <c r="AD32" s="209" t="s">
        <v>143</v>
      </c>
      <c r="AE32" s="71">
        <f>SUM(AE24:AE31)</f>
        <v>1</v>
      </c>
      <c r="AF32" s="210" t="s">
        <v>143</v>
      </c>
      <c r="AG32" s="75">
        <f t="shared" si="22"/>
        <v>1.7793594306049821E-3</v>
      </c>
      <c r="AH32" s="209" t="s">
        <v>143</v>
      </c>
      <c r="AI32" s="71">
        <f t="shared" si="6"/>
        <v>89</v>
      </c>
      <c r="AJ32" s="210" t="s">
        <v>143</v>
      </c>
      <c r="AK32" s="75">
        <f t="shared" si="23"/>
        <v>8.8654248431118635E-3</v>
      </c>
      <c r="AN32" s="79" t="s">
        <v>30</v>
      </c>
      <c r="AO32" s="99">
        <f>市区町村別_透析患者数!D31</f>
        <v>56</v>
      </c>
      <c r="AP32" s="99">
        <f>市区町村別_透析患者数!G31</f>
        <v>145</v>
      </c>
      <c r="AQ32" s="99">
        <f>市区町村別_透析患者数!J31</f>
        <v>8818</v>
      </c>
      <c r="AR32" s="99">
        <f>市区町村別_透析患者数!M31</f>
        <v>7171</v>
      </c>
      <c r="AS32" s="99">
        <f>市区町村別_透析患者数!P31</f>
        <v>4957</v>
      </c>
      <c r="AT32" s="99">
        <f>市区町村別_透析患者数!S31</f>
        <v>3014</v>
      </c>
      <c r="AU32" s="99">
        <f>市区町村別_透析患者数!V31</f>
        <v>1489</v>
      </c>
      <c r="AV32" s="99">
        <f>市区町村別_透析患者数!Y31</f>
        <v>25650</v>
      </c>
    </row>
    <row r="33" spans="2:48" ht="13.5" customHeight="1">
      <c r="B33" s="279">
        <v>4</v>
      </c>
      <c r="C33" s="282" t="s">
        <v>146</v>
      </c>
      <c r="D33" s="55" t="s">
        <v>85</v>
      </c>
      <c r="E33" s="128" t="s">
        <v>74</v>
      </c>
      <c r="F33" s="285">
        <f>AO9</f>
        <v>21</v>
      </c>
      <c r="G33" s="206">
        <v>0</v>
      </c>
      <c r="H33" s="56" t="str">
        <f>IFERROR(G33/G41,"-")</f>
        <v>-</v>
      </c>
      <c r="I33" s="72">
        <f>IFERROR(G33/$AO$9,"-")</f>
        <v>0</v>
      </c>
      <c r="J33" s="285">
        <f>AP9</f>
        <v>61</v>
      </c>
      <c r="K33" s="206">
        <v>0</v>
      </c>
      <c r="L33" s="56">
        <f>IFERROR(K33/K41,"-")</f>
        <v>0</v>
      </c>
      <c r="M33" s="72">
        <f t="shared" ref="M33:M41" si="25">IFERROR(K33/$AP$9,"-")</f>
        <v>0</v>
      </c>
      <c r="N33" s="285">
        <f>AQ9</f>
        <v>3821</v>
      </c>
      <c r="O33" s="206">
        <v>0</v>
      </c>
      <c r="P33" s="56">
        <f>IFERROR(O33/O41,"-")</f>
        <v>0</v>
      </c>
      <c r="Q33" s="72">
        <f t="shared" ref="Q33:Q41" si="26">IFERROR(O33/$AQ$9,"-")</f>
        <v>0</v>
      </c>
      <c r="R33" s="285">
        <f>AR9</f>
        <v>3089</v>
      </c>
      <c r="S33" s="206">
        <v>1</v>
      </c>
      <c r="T33" s="56">
        <f>IFERROR(S33/S41,"-")</f>
        <v>4.1666666666666664E-2</v>
      </c>
      <c r="U33" s="72">
        <f t="shared" ref="U33:U41" si="27">IFERROR(S33/$AR$9,"-")</f>
        <v>3.2372936225315638E-4</v>
      </c>
      <c r="V33" s="285">
        <f>AS9</f>
        <v>2370</v>
      </c>
      <c r="W33" s="206">
        <v>0</v>
      </c>
      <c r="X33" s="56">
        <f>IFERROR(W33/W41,"-")</f>
        <v>0</v>
      </c>
      <c r="Y33" s="72">
        <f t="shared" ref="Y33:Y41" si="28">IFERROR(W33/$AS$9,"-")</f>
        <v>0</v>
      </c>
      <c r="Z33" s="285">
        <f>AT9</f>
        <v>1254</v>
      </c>
      <c r="AA33" s="206">
        <v>0</v>
      </c>
      <c r="AB33" s="56">
        <f>IFERROR(AA33/AA41,"-")</f>
        <v>0</v>
      </c>
      <c r="AC33" s="72">
        <f t="shared" ref="AC33:AC41" si="29">IFERROR(AA33/$AT$9,"-")</f>
        <v>0</v>
      </c>
      <c r="AD33" s="285">
        <f>AU9</f>
        <v>576</v>
      </c>
      <c r="AE33" s="206">
        <v>0</v>
      </c>
      <c r="AF33" s="56" t="str">
        <f>IFERROR(AE33/AE41,"-")</f>
        <v>-</v>
      </c>
      <c r="AG33" s="72">
        <f t="shared" ref="AG33:AG41" si="30">IFERROR(AE33/$AU$9,"-")</f>
        <v>0</v>
      </c>
      <c r="AH33" s="285">
        <f>AV9</f>
        <v>11192</v>
      </c>
      <c r="AI33" s="92">
        <f t="shared" si="6"/>
        <v>1</v>
      </c>
      <c r="AJ33" s="56">
        <f>IFERROR(AI33/AI41,"-")</f>
        <v>1.1764705882352941E-2</v>
      </c>
      <c r="AK33" s="72">
        <f t="shared" ref="AK33:AK41" si="31">IFERROR(AI33/$AV$9,"-")</f>
        <v>8.9349535382416014E-5</v>
      </c>
      <c r="AN33" s="79" t="s">
        <v>31</v>
      </c>
      <c r="AO33" s="99">
        <f>市区町村別_透析患者数!D32</f>
        <v>35</v>
      </c>
      <c r="AP33" s="99">
        <f>市区町村別_透析患者数!G32</f>
        <v>130</v>
      </c>
      <c r="AQ33" s="99">
        <f>市区町村別_透析患者数!J32</f>
        <v>7955</v>
      </c>
      <c r="AR33" s="99">
        <f>市区町村別_透析患者数!M32</f>
        <v>6725</v>
      </c>
      <c r="AS33" s="99">
        <f>市区町村別_透析患者数!P32</f>
        <v>4100</v>
      </c>
      <c r="AT33" s="99">
        <f>市区町村別_透析患者数!S32</f>
        <v>1986</v>
      </c>
      <c r="AU33" s="99">
        <f>市区町村別_透析患者数!V32</f>
        <v>880</v>
      </c>
      <c r="AV33" s="99">
        <f>市区町村別_透析患者数!Y32</f>
        <v>21811</v>
      </c>
    </row>
    <row r="34" spans="2:48" ht="13.5" customHeight="1">
      <c r="B34" s="280"/>
      <c r="C34" s="283"/>
      <c r="D34" s="57" t="s">
        <v>86</v>
      </c>
      <c r="E34" s="129" t="s">
        <v>75</v>
      </c>
      <c r="F34" s="286"/>
      <c r="G34" s="207">
        <v>0</v>
      </c>
      <c r="H34" s="58" t="str">
        <f>IFERROR(G34/G41,"-")</f>
        <v>-</v>
      </c>
      <c r="I34" s="72">
        <f t="shared" ref="I34:I41" si="32">IFERROR(G34/$AO$9,"-")</f>
        <v>0</v>
      </c>
      <c r="J34" s="286"/>
      <c r="K34" s="207">
        <v>2</v>
      </c>
      <c r="L34" s="58">
        <f>IFERROR(K34/K41,"-")</f>
        <v>0.4</v>
      </c>
      <c r="M34" s="76">
        <f t="shared" si="25"/>
        <v>3.2786885245901641E-2</v>
      </c>
      <c r="N34" s="286"/>
      <c r="O34" s="207">
        <v>24</v>
      </c>
      <c r="P34" s="58">
        <f>IFERROR(O34/O41,"-")</f>
        <v>0.66666666666666663</v>
      </c>
      <c r="Q34" s="76">
        <f t="shared" si="26"/>
        <v>6.2810782517665536E-3</v>
      </c>
      <c r="R34" s="286"/>
      <c r="S34" s="207">
        <v>14</v>
      </c>
      <c r="T34" s="58">
        <f>IFERROR(S34/S41,"-")</f>
        <v>0.58333333333333337</v>
      </c>
      <c r="U34" s="76">
        <f t="shared" si="27"/>
        <v>4.5322110715441894E-3</v>
      </c>
      <c r="V34" s="286"/>
      <c r="W34" s="207">
        <v>6</v>
      </c>
      <c r="X34" s="58">
        <f>IFERROR(W34/W41,"-")</f>
        <v>0.46153846153846156</v>
      </c>
      <c r="Y34" s="76">
        <f t="shared" si="28"/>
        <v>2.5316455696202532E-3</v>
      </c>
      <c r="Z34" s="286"/>
      <c r="AA34" s="207">
        <v>5</v>
      </c>
      <c r="AB34" s="58">
        <f>IFERROR(AA34/AA41,"-")</f>
        <v>0.7142857142857143</v>
      </c>
      <c r="AC34" s="76">
        <f t="shared" si="29"/>
        <v>3.9872408293460922E-3</v>
      </c>
      <c r="AD34" s="286"/>
      <c r="AE34" s="207">
        <v>0</v>
      </c>
      <c r="AF34" s="58" t="str">
        <f>IFERROR(AE34/AE41,"-")</f>
        <v>-</v>
      </c>
      <c r="AG34" s="76">
        <f t="shared" si="30"/>
        <v>0</v>
      </c>
      <c r="AH34" s="286"/>
      <c r="AI34" s="93">
        <f t="shared" si="6"/>
        <v>51</v>
      </c>
      <c r="AJ34" s="58">
        <f>IFERROR(AI34/AI41,"-")</f>
        <v>0.6</v>
      </c>
      <c r="AK34" s="76">
        <f t="shared" si="31"/>
        <v>4.5568263045032168E-3</v>
      </c>
      <c r="AN34" s="79" t="s">
        <v>32</v>
      </c>
      <c r="AO34" s="99">
        <f>市区町村別_透析患者数!D33</f>
        <v>36</v>
      </c>
      <c r="AP34" s="99">
        <f>市区町村別_透析患者数!G33</f>
        <v>85</v>
      </c>
      <c r="AQ34" s="99">
        <f>市区町村別_透析患者数!J33</f>
        <v>6242</v>
      </c>
      <c r="AR34" s="99">
        <f>市区町村別_透析患者数!M33</f>
        <v>5288</v>
      </c>
      <c r="AS34" s="99">
        <f>市区町村別_透析患者数!P33</f>
        <v>3549</v>
      </c>
      <c r="AT34" s="99">
        <f>市区町村別_透析患者数!S33</f>
        <v>1846</v>
      </c>
      <c r="AU34" s="99">
        <f>市区町村別_透析患者数!V33</f>
        <v>835</v>
      </c>
      <c r="AV34" s="99">
        <f>市区町村別_透析患者数!Y33</f>
        <v>17881</v>
      </c>
    </row>
    <row r="35" spans="2:48" ht="13.5" customHeight="1">
      <c r="B35" s="280"/>
      <c r="C35" s="283"/>
      <c r="D35" s="57" t="s">
        <v>87</v>
      </c>
      <c r="E35" s="129" t="s">
        <v>76</v>
      </c>
      <c r="F35" s="286"/>
      <c r="G35" s="207">
        <v>0</v>
      </c>
      <c r="H35" s="58" t="str">
        <f>IFERROR(G35/G41,"-")</f>
        <v>-</v>
      </c>
      <c r="I35" s="72">
        <f t="shared" si="32"/>
        <v>0</v>
      </c>
      <c r="J35" s="286"/>
      <c r="K35" s="207">
        <v>0</v>
      </c>
      <c r="L35" s="58">
        <f>IFERROR(K35/K41,"-")</f>
        <v>0</v>
      </c>
      <c r="M35" s="76">
        <f t="shared" si="25"/>
        <v>0</v>
      </c>
      <c r="N35" s="286"/>
      <c r="O35" s="207">
        <v>0</v>
      </c>
      <c r="P35" s="58">
        <f>IFERROR(O35/O41,"-")</f>
        <v>0</v>
      </c>
      <c r="Q35" s="76">
        <f t="shared" si="26"/>
        <v>0</v>
      </c>
      <c r="R35" s="286"/>
      <c r="S35" s="207">
        <v>0</v>
      </c>
      <c r="T35" s="58">
        <f>IFERROR(S35/S41,"-")</f>
        <v>0</v>
      </c>
      <c r="U35" s="76">
        <f t="shared" si="27"/>
        <v>0</v>
      </c>
      <c r="V35" s="286"/>
      <c r="W35" s="207">
        <v>0</v>
      </c>
      <c r="X35" s="58">
        <f>IFERROR(W35/W41,"-")</f>
        <v>0</v>
      </c>
      <c r="Y35" s="76">
        <f t="shared" si="28"/>
        <v>0</v>
      </c>
      <c r="Z35" s="286"/>
      <c r="AA35" s="207">
        <v>0</v>
      </c>
      <c r="AB35" s="58">
        <f>IFERROR(AA35/AA41,"-")</f>
        <v>0</v>
      </c>
      <c r="AC35" s="76">
        <f t="shared" si="29"/>
        <v>0</v>
      </c>
      <c r="AD35" s="286"/>
      <c r="AE35" s="207">
        <v>0</v>
      </c>
      <c r="AF35" s="58" t="str">
        <f>IFERROR(AE35/AE41,"-")</f>
        <v>-</v>
      </c>
      <c r="AG35" s="76">
        <f t="shared" si="30"/>
        <v>0</v>
      </c>
      <c r="AH35" s="286"/>
      <c r="AI35" s="93">
        <f t="shared" si="6"/>
        <v>0</v>
      </c>
      <c r="AJ35" s="58">
        <f>IFERROR(AI35/AI41,"-")</f>
        <v>0</v>
      </c>
      <c r="AK35" s="76">
        <f t="shared" si="31"/>
        <v>0</v>
      </c>
      <c r="AN35" s="79" t="s">
        <v>33</v>
      </c>
      <c r="AO35" s="99">
        <f>市区町村別_透析患者数!D34</f>
        <v>46</v>
      </c>
      <c r="AP35" s="99">
        <f>市区町村別_透析患者数!G34</f>
        <v>92</v>
      </c>
      <c r="AQ35" s="99">
        <f>市区町村別_透析患者数!J34</f>
        <v>8271</v>
      </c>
      <c r="AR35" s="99">
        <f>市区町村別_透析患者数!M34</f>
        <v>6959</v>
      </c>
      <c r="AS35" s="99">
        <f>市区町村別_透析患者数!P34</f>
        <v>4692</v>
      </c>
      <c r="AT35" s="99">
        <f>市区町村別_透析患者数!S34</f>
        <v>2587</v>
      </c>
      <c r="AU35" s="99">
        <f>市区町村別_透析患者数!V34</f>
        <v>1209</v>
      </c>
      <c r="AV35" s="99">
        <f>市区町村別_透析患者数!Y34</f>
        <v>23856</v>
      </c>
    </row>
    <row r="36" spans="2:48" ht="13.5" customHeight="1">
      <c r="B36" s="280"/>
      <c r="C36" s="283"/>
      <c r="D36" s="57" t="s">
        <v>88</v>
      </c>
      <c r="E36" s="129" t="s">
        <v>77</v>
      </c>
      <c r="F36" s="286"/>
      <c r="G36" s="207">
        <v>0</v>
      </c>
      <c r="H36" s="58" t="str">
        <f>IFERROR(G36/G41,"-")</f>
        <v>-</v>
      </c>
      <c r="I36" s="72">
        <f t="shared" si="32"/>
        <v>0</v>
      </c>
      <c r="J36" s="286"/>
      <c r="K36" s="207">
        <v>0</v>
      </c>
      <c r="L36" s="58">
        <f>IFERROR(K36/K41,"-")</f>
        <v>0</v>
      </c>
      <c r="M36" s="76">
        <f t="shared" si="25"/>
        <v>0</v>
      </c>
      <c r="N36" s="286"/>
      <c r="O36" s="207">
        <v>3</v>
      </c>
      <c r="P36" s="58">
        <f>IFERROR(O36/O41,"-")</f>
        <v>8.3333333333333329E-2</v>
      </c>
      <c r="Q36" s="76">
        <f t="shared" si="26"/>
        <v>7.851347814708192E-4</v>
      </c>
      <c r="R36" s="286"/>
      <c r="S36" s="207">
        <v>2</v>
      </c>
      <c r="T36" s="58">
        <f>IFERROR(S36/S41,"-")</f>
        <v>8.3333333333333329E-2</v>
      </c>
      <c r="U36" s="76">
        <f t="shared" si="27"/>
        <v>6.4745872450631275E-4</v>
      </c>
      <c r="V36" s="286"/>
      <c r="W36" s="207">
        <v>0</v>
      </c>
      <c r="X36" s="58">
        <f>IFERROR(W36/W41,"-")</f>
        <v>0</v>
      </c>
      <c r="Y36" s="76">
        <f t="shared" si="28"/>
        <v>0</v>
      </c>
      <c r="Z36" s="286"/>
      <c r="AA36" s="207">
        <v>0</v>
      </c>
      <c r="AB36" s="58">
        <f>IFERROR(AA36/AA41,"-")</f>
        <v>0</v>
      </c>
      <c r="AC36" s="76">
        <f t="shared" si="29"/>
        <v>0</v>
      </c>
      <c r="AD36" s="286"/>
      <c r="AE36" s="207">
        <v>0</v>
      </c>
      <c r="AF36" s="58" t="str">
        <f>IFERROR(AE36/AE41,"-")</f>
        <v>-</v>
      </c>
      <c r="AG36" s="76">
        <f t="shared" si="30"/>
        <v>0</v>
      </c>
      <c r="AH36" s="286"/>
      <c r="AI36" s="93">
        <f t="shared" si="6"/>
        <v>5</v>
      </c>
      <c r="AJ36" s="58">
        <f>IFERROR(AI36/AI41,"-")</f>
        <v>5.8823529411764705E-2</v>
      </c>
      <c r="AK36" s="76">
        <f t="shared" si="31"/>
        <v>4.4674767691208004E-4</v>
      </c>
      <c r="AN36" s="79" t="s">
        <v>34</v>
      </c>
      <c r="AO36" s="99">
        <f>市区町村別_透析患者数!D35</f>
        <v>59</v>
      </c>
      <c r="AP36" s="99">
        <f>市区町村別_透析患者数!G35</f>
        <v>179</v>
      </c>
      <c r="AQ36" s="99">
        <f>市区町村別_透析患者数!J35</f>
        <v>12254</v>
      </c>
      <c r="AR36" s="99">
        <f>市区町村別_透析患者数!M35</f>
        <v>10025</v>
      </c>
      <c r="AS36" s="99">
        <f>市区町村別_透析患者数!P35</f>
        <v>6233</v>
      </c>
      <c r="AT36" s="99">
        <f>市区町村別_透析患者数!S35</f>
        <v>2993</v>
      </c>
      <c r="AU36" s="99">
        <f>市区町村別_透析患者数!V35</f>
        <v>1240</v>
      </c>
      <c r="AV36" s="99">
        <f>市区町村別_透析患者数!Y35</f>
        <v>32983</v>
      </c>
    </row>
    <row r="37" spans="2:48" ht="13.5" customHeight="1">
      <c r="B37" s="280"/>
      <c r="C37" s="283"/>
      <c r="D37" s="57" t="s">
        <v>89</v>
      </c>
      <c r="E37" s="129" t="s">
        <v>78</v>
      </c>
      <c r="F37" s="286"/>
      <c r="G37" s="207">
        <v>0</v>
      </c>
      <c r="H37" s="58" t="str">
        <f>IFERROR(G37/G41,"-")</f>
        <v>-</v>
      </c>
      <c r="I37" s="72">
        <f t="shared" si="32"/>
        <v>0</v>
      </c>
      <c r="J37" s="286"/>
      <c r="K37" s="207">
        <v>0</v>
      </c>
      <c r="L37" s="58">
        <f>IFERROR(K37/K41,"-")</f>
        <v>0</v>
      </c>
      <c r="M37" s="76">
        <f t="shared" si="25"/>
        <v>0</v>
      </c>
      <c r="N37" s="286"/>
      <c r="O37" s="207">
        <v>2</v>
      </c>
      <c r="P37" s="58">
        <f>IFERROR(O37/O41,"-")</f>
        <v>5.5555555555555552E-2</v>
      </c>
      <c r="Q37" s="76">
        <f t="shared" si="26"/>
        <v>5.2342318764721273E-4</v>
      </c>
      <c r="R37" s="286"/>
      <c r="S37" s="207">
        <v>1</v>
      </c>
      <c r="T37" s="58">
        <f>IFERROR(S37/S41,"-")</f>
        <v>4.1666666666666664E-2</v>
      </c>
      <c r="U37" s="76">
        <f t="shared" si="27"/>
        <v>3.2372936225315638E-4</v>
      </c>
      <c r="V37" s="286"/>
      <c r="W37" s="207">
        <v>1</v>
      </c>
      <c r="X37" s="58">
        <f>IFERROR(W37/W41,"-")</f>
        <v>7.6923076923076927E-2</v>
      </c>
      <c r="Y37" s="76">
        <f t="shared" si="28"/>
        <v>4.219409282700422E-4</v>
      </c>
      <c r="Z37" s="286"/>
      <c r="AA37" s="207">
        <v>0</v>
      </c>
      <c r="AB37" s="58">
        <f>IFERROR(AA37/AA41,"-")</f>
        <v>0</v>
      </c>
      <c r="AC37" s="76">
        <f t="shared" si="29"/>
        <v>0</v>
      </c>
      <c r="AD37" s="286"/>
      <c r="AE37" s="207">
        <v>0</v>
      </c>
      <c r="AF37" s="58" t="str">
        <f>IFERROR(AE37/AE41,"-")</f>
        <v>-</v>
      </c>
      <c r="AG37" s="76">
        <f t="shared" si="30"/>
        <v>0</v>
      </c>
      <c r="AH37" s="286"/>
      <c r="AI37" s="93">
        <f t="shared" si="6"/>
        <v>4</v>
      </c>
      <c r="AJ37" s="58">
        <f>IFERROR(AI37/AI41,"-")</f>
        <v>4.7058823529411764E-2</v>
      </c>
      <c r="AK37" s="76">
        <f t="shared" si="31"/>
        <v>3.5739814152966406E-4</v>
      </c>
      <c r="AN37" s="79" t="s">
        <v>35</v>
      </c>
      <c r="AO37" s="99">
        <f>市区町村別_透析患者数!D36</f>
        <v>59</v>
      </c>
      <c r="AP37" s="99">
        <f>市区町村別_透析患者数!G36</f>
        <v>104</v>
      </c>
      <c r="AQ37" s="99">
        <f>市区町村別_透析患者数!J36</f>
        <v>8984</v>
      </c>
      <c r="AR37" s="99">
        <f>市区町村別_透析患者数!M36</f>
        <v>7868</v>
      </c>
      <c r="AS37" s="99">
        <f>市区町村別_透析患者数!P36</f>
        <v>5503</v>
      </c>
      <c r="AT37" s="99">
        <f>市区町村別_透析患者数!S36</f>
        <v>2768</v>
      </c>
      <c r="AU37" s="99">
        <f>市区町村別_透析患者数!V36</f>
        <v>1243</v>
      </c>
      <c r="AV37" s="99">
        <f>市区町村別_透析患者数!Y36</f>
        <v>26529</v>
      </c>
    </row>
    <row r="38" spans="2:48" ht="13.5" customHeight="1">
      <c r="B38" s="280"/>
      <c r="C38" s="283"/>
      <c r="D38" s="57" t="s">
        <v>90</v>
      </c>
      <c r="E38" s="129" t="s">
        <v>79</v>
      </c>
      <c r="F38" s="286"/>
      <c r="G38" s="207">
        <v>0</v>
      </c>
      <c r="H38" s="58" t="str">
        <f>IFERROR(G38/G41,"-")</f>
        <v>-</v>
      </c>
      <c r="I38" s="72">
        <f t="shared" si="32"/>
        <v>0</v>
      </c>
      <c r="J38" s="286"/>
      <c r="K38" s="207">
        <v>0</v>
      </c>
      <c r="L38" s="58">
        <f>IFERROR(K38/K41,"-")</f>
        <v>0</v>
      </c>
      <c r="M38" s="76">
        <f t="shared" si="25"/>
        <v>0</v>
      </c>
      <c r="N38" s="286"/>
      <c r="O38" s="207">
        <v>0</v>
      </c>
      <c r="P38" s="58">
        <f>IFERROR(O38/O41,"-")</f>
        <v>0</v>
      </c>
      <c r="Q38" s="76">
        <f t="shared" si="26"/>
        <v>0</v>
      </c>
      <c r="R38" s="286"/>
      <c r="S38" s="207">
        <v>0</v>
      </c>
      <c r="T38" s="58">
        <f>IFERROR(S38/S41,"-")</f>
        <v>0</v>
      </c>
      <c r="U38" s="76">
        <f t="shared" si="27"/>
        <v>0</v>
      </c>
      <c r="V38" s="286"/>
      <c r="W38" s="207">
        <v>0</v>
      </c>
      <c r="X38" s="58">
        <f>IFERROR(W38/W41,"-")</f>
        <v>0</v>
      </c>
      <c r="Y38" s="76">
        <f t="shared" si="28"/>
        <v>0</v>
      </c>
      <c r="Z38" s="286"/>
      <c r="AA38" s="207">
        <v>0</v>
      </c>
      <c r="AB38" s="58">
        <f>IFERROR(AA38/AA41,"-")</f>
        <v>0</v>
      </c>
      <c r="AC38" s="76">
        <f t="shared" si="29"/>
        <v>0</v>
      </c>
      <c r="AD38" s="286"/>
      <c r="AE38" s="207">
        <v>0</v>
      </c>
      <c r="AF38" s="58" t="str">
        <f>IFERROR(AE38/AE41,"-")</f>
        <v>-</v>
      </c>
      <c r="AG38" s="76">
        <f t="shared" si="30"/>
        <v>0</v>
      </c>
      <c r="AH38" s="286"/>
      <c r="AI38" s="93">
        <f t="shared" si="6"/>
        <v>0</v>
      </c>
      <c r="AJ38" s="58">
        <f>IFERROR(AI38/AI41,"-")</f>
        <v>0</v>
      </c>
      <c r="AK38" s="76">
        <f t="shared" si="31"/>
        <v>0</v>
      </c>
      <c r="AN38" s="79" t="s">
        <v>36</v>
      </c>
      <c r="AO38" s="99">
        <f>市区町村別_透析患者数!D37</f>
        <v>8</v>
      </c>
      <c r="AP38" s="99">
        <f>市区町村別_透析患者数!G37</f>
        <v>30</v>
      </c>
      <c r="AQ38" s="99">
        <f>市区町村別_透析患者数!J37</f>
        <v>3015</v>
      </c>
      <c r="AR38" s="99">
        <f>市区町村別_透析患者数!M37</f>
        <v>2399</v>
      </c>
      <c r="AS38" s="99">
        <f>市区町村別_透析患者数!P37</f>
        <v>1406</v>
      </c>
      <c r="AT38" s="99">
        <f>市区町村別_透析患者数!S37</f>
        <v>703</v>
      </c>
      <c r="AU38" s="99">
        <f>市区町村別_透析患者数!V37</f>
        <v>323</v>
      </c>
      <c r="AV38" s="99">
        <f>市区町村別_透析患者数!Y37</f>
        <v>7884</v>
      </c>
    </row>
    <row r="39" spans="2:48" ht="13.5" customHeight="1">
      <c r="B39" s="280"/>
      <c r="C39" s="283"/>
      <c r="D39" s="57" t="s">
        <v>91</v>
      </c>
      <c r="E39" s="129" t="s">
        <v>80</v>
      </c>
      <c r="F39" s="286"/>
      <c r="G39" s="207">
        <v>0</v>
      </c>
      <c r="H39" s="58" t="str">
        <f>IFERROR(G39/G41,"-")</f>
        <v>-</v>
      </c>
      <c r="I39" s="72">
        <f t="shared" si="32"/>
        <v>0</v>
      </c>
      <c r="J39" s="286"/>
      <c r="K39" s="207">
        <v>0</v>
      </c>
      <c r="L39" s="58">
        <f>IFERROR(K39/K41,"-")</f>
        <v>0</v>
      </c>
      <c r="M39" s="76">
        <f t="shared" si="25"/>
        <v>0</v>
      </c>
      <c r="N39" s="286"/>
      <c r="O39" s="207">
        <v>0</v>
      </c>
      <c r="P39" s="58">
        <f>IFERROR(O39/O41,"-")</f>
        <v>0</v>
      </c>
      <c r="Q39" s="76">
        <f t="shared" si="26"/>
        <v>0</v>
      </c>
      <c r="R39" s="286"/>
      <c r="S39" s="207">
        <v>0</v>
      </c>
      <c r="T39" s="58">
        <f>IFERROR(S39/S41,"-")</f>
        <v>0</v>
      </c>
      <c r="U39" s="76">
        <f t="shared" si="27"/>
        <v>0</v>
      </c>
      <c r="V39" s="286"/>
      <c r="W39" s="207">
        <v>0</v>
      </c>
      <c r="X39" s="58">
        <f>IFERROR(W39/W41,"-")</f>
        <v>0</v>
      </c>
      <c r="Y39" s="76">
        <f t="shared" si="28"/>
        <v>0</v>
      </c>
      <c r="Z39" s="286"/>
      <c r="AA39" s="207">
        <v>0</v>
      </c>
      <c r="AB39" s="58">
        <f>IFERROR(AA39/AA41,"-")</f>
        <v>0</v>
      </c>
      <c r="AC39" s="76">
        <f t="shared" si="29"/>
        <v>0</v>
      </c>
      <c r="AD39" s="286"/>
      <c r="AE39" s="207">
        <v>0</v>
      </c>
      <c r="AF39" s="58" t="str">
        <f>IFERROR(AE39/AE41,"-")</f>
        <v>-</v>
      </c>
      <c r="AG39" s="76">
        <f t="shared" si="30"/>
        <v>0</v>
      </c>
      <c r="AH39" s="286"/>
      <c r="AI39" s="93">
        <f t="shared" si="6"/>
        <v>0</v>
      </c>
      <c r="AJ39" s="58">
        <f>IFERROR(AI39/AI41,"-")</f>
        <v>0</v>
      </c>
      <c r="AK39" s="76">
        <f t="shared" si="31"/>
        <v>0</v>
      </c>
      <c r="AN39" s="79" t="s">
        <v>37</v>
      </c>
      <c r="AO39" s="99">
        <f>市区町村別_透析患者数!D38</f>
        <v>96</v>
      </c>
      <c r="AP39" s="99">
        <f>市区町村別_透析患者数!G38</f>
        <v>175</v>
      </c>
      <c r="AQ39" s="99">
        <f>市区町村別_透析患者数!J38</f>
        <v>11996</v>
      </c>
      <c r="AR39" s="99">
        <f>市区町村別_透析患者数!M38</f>
        <v>9889</v>
      </c>
      <c r="AS39" s="99">
        <f>市区町村別_透析患者数!P38</f>
        <v>6516</v>
      </c>
      <c r="AT39" s="99">
        <f>市区町村別_透析患者数!S38</f>
        <v>3356</v>
      </c>
      <c r="AU39" s="99">
        <f>市区町村別_透析患者数!V38</f>
        <v>1404</v>
      </c>
      <c r="AV39" s="99">
        <f>市区町村別_透析患者数!Y38</f>
        <v>33432</v>
      </c>
    </row>
    <row r="40" spans="2:48" ht="13.5" customHeight="1">
      <c r="B40" s="280"/>
      <c r="C40" s="283"/>
      <c r="D40" s="59" t="s">
        <v>92</v>
      </c>
      <c r="E40" s="130" t="s">
        <v>95</v>
      </c>
      <c r="F40" s="287"/>
      <c r="G40" s="208">
        <v>0</v>
      </c>
      <c r="H40" s="60" t="str">
        <f>IFERROR(G40/G41,"-")</f>
        <v>-</v>
      </c>
      <c r="I40" s="72">
        <f t="shared" si="32"/>
        <v>0</v>
      </c>
      <c r="J40" s="287"/>
      <c r="K40" s="208">
        <v>3</v>
      </c>
      <c r="L40" s="60">
        <f>IFERROR(K40/K41,"-")</f>
        <v>0.6</v>
      </c>
      <c r="M40" s="77">
        <f t="shared" si="25"/>
        <v>4.9180327868852458E-2</v>
      </c>
      <c r="N40" s="287"/>
      <c r="O40" s="208">
        <v>7</v>
      </c>
      <c r="P40" s="60">
        <f>IFERROR(O40/O41,"-")</f>
        <v>0.19444444444444445</v>
      </c>
      <c r="Q40" s="77">
        <f t="shared" si="26"/>
        <v>1.8319811567652448E-3</v>
      </c>
      <c r="R40" s="287"/>
      <c r="S40" s="208">
        <v>6</v>
      </c>
      <c r="T40" s="60">
        <f>IFERROR(S40/S41,"-")</f>
        <v>0.25</v>
      </c>
      <c r="U40" s="77">
        <f t="shared" si="27"/>
        <v>1.9423761735189381E-3</v>
      </c>
      <c r="V40" s="287"/>
      <c r="W40" s="208">
        <v>6</v>
      </c>
      <c r="X40" s="60">
        <f>IFERROR(W40/W41,"-")</f>
        <v>0.46153846153846156</v>
      </c>
      <c r="Y40" s="77">
        <f t="shared" si="28"/>
        <v>2.5316455696202532E-3</v>
      </c>
      <c r="Z40" s="287"/>
      <c r="AA40" s="208">
        <v>2</v>
      </c>
      <c r="AB40" s="60">
        <f>IFERROR(AA40/AA41,"-")</f>
        <v>0.2857142857142857</v>
      </c>
      <c r="AC40" s="77">
        <f t="shared" si="29"/>
        <v>1.594896331738437E-3</v>
      </c>
      <c r="AD40" s="287"/>
      <c r="AE40" s="208">
        <v>0</v>
      </c>
      <c r="AF40" s="60" t="str">
        <f>IFERROR(AE40/AE41,"-")</f>
        <v>-</v>
      </c>
      <c r="AG40" s="77">
        <f t="shared" si="30"/>
        <v>0</v>
      </c>
      <c r="AH40" s="287"/>
      <c r="AI40" s="94">
        <f t="shared" si="6"/>
        <v>24</v>
      </c>
      <c r="AJ40" s="60">
        <f>IFERROR(AI40/AI41,"-")</f>
        <v>0.28235294117647058</v>
      </c>
      <c r="AK40" s="77">
        <f t="shared" si="31"/>
        <v>2.1443888491779841E-3</v>
      </c>
      <c r="AN40" s="79" t="s">
        <v>0</v>
      </c>
      <c r="AO40" s="99">
        <f>市区町村別_透析患者数!D39</f>
        <v>19</v>
      </c>
      <c r="AP40" s="99">
        <f>市区町村別_透析患者数!G39</f>
        <v>49</v>
      </c>
      <c r="AQ40" s="99">
        <f>市区町村別_透析患者数!J39</f>
        <v>23779</v>
      </c>
      <c r="AR40" s="99">
        <f>市区町村別_透析患者数!M39</f>
        <v>19746</v>
      </c>
      <c r="AS40" s="99">
        <f>市区町村別_透析患者数!P39</f>
        <v>14112</v>
      </c>
      <c r="AT40" s="99">
        <f>市区町村別_透析患者数!S39</f>
        <v>7537</v>
      </c>
      <c r="AU40" s="99">
        <f>市区町村別_透析患者数!V39</f>
        <v>3129</v>
      </c>
      <c r="AV40" s="99">
        <f>市区町村別_透析患者数!Y39</f>
        <v>68371</v>
      </c>
    </row>
    <row r="41" spans="2:48" ht="13.5" customHeight="1">
      <c r="B41" s="281"/>
      <c r="C41" s="284"/>
      <c r="D41" s="61" t="s">
        <v>94</v>
      </c>
      <c r="E41" s="62"/>
      <c r="F41" s="209" t="s">
        <v>143</v>
      </c>
      <c r="G41" s="71">
        <f>SUM(G33:G40)</f>
        <v>0</v>
      </c>
      <c r="H41" s="63" t="s">
        <v>93</v>
      </c>
      <c r="I41" s="75">
        <f t="shared" si="32"/>
        <v>0</v>
      </c>
      <c r="J41" s="209" t="s">
        <v>143</v>
      </c>
      <c r="K41" s="71">
        <f>SUM(K33:K40)</f>
        <v>5</v>
      </c>
      <c r="L41" s="210" t="s">
        <v>143</v>
      </c>
      <c r="M41" s="75">
        <f t="shared" si="25"/>
        <v>8.1967213114754092E-2</v>
      </c>
      <c r="N41" s="209" t="s">
        <v>143</v>
      </c>
      <c r="O41" s="71">
        <f>SUM(O33:O40)</f>
        <v>36</v>
      </c>
      <c r="P41" s="210" t="s">
        <v>143</v>
      </c>
      <c r="Q41" s="75">
        <f t="shared" si="26"/>
        <v>9.42161737764983E-3</v>
      </c>
      <c r="R41" s="209" t="s">
        <v>143</v>
      </c>
      <c r="S41" s="71">
        <f>SUM(S33:S40)</f>
        <v>24</v>
      </c>
      <c r="T41" s="210" t="s">
        <v>143</v>
      </c>
      <c r="U41" s="75">
        <f t="shared" si="27"/>
        <v>7.7695046940757526E-3</v>
      </c>
      <c r="V41" s="209" t="s">
        <v>143</v>
      </c>
      <c r="W41" s="71">
        <f>SUM(W33:W40)</f>
        <v>13</v>
      </c>
      <c r="X41" s="210" t="s">
        <v>143</v>
      </c>
      <c r="Y41" s="75">
        <f t="shared" si="28"/>
        <v>5.4852320675105488E-3</v>
      </c>
      <c r="Z41" s="209" t="s">
        <v>143</v>
      </c>
      <c r="AA41" s="71">
        <f>SUM(AA33:AA40)</f>
        <v>7</v>
      </c>
      <c r="AB41" s="210" t="s">
        <v>143</v>
      </c>
      <c r="AC41" s="75">
        <f t="shared" si="29"/>
        <v>5.5821371610845294E-3</v>
      </c>
      <c r="AD41" s="209" t="s">
        <v>143</v>
      </c>
      <c r="AE41" s="71">
        <f>SUM(AE33:AE40)</f>
        <v>0</v>
      </c>
      <c r="AF41" s="210" t="s">
        <v>143</v>
      </c>
      <c r="AG41" s="75">
        <f t="shared" si="30"/>
        <v>0</v>
      </c>
      <c r="AH41" s="209" t="s">
        <v>143</v>
      </c>
      <c r="AI41" s="71">
        <f t="shared" si="6"/>
        <v>85</v>
      </c>
      <c r="AJ41" s="210" t="s">
        <v>143</v>
      </c>
      <c r="AK41" s="75">
        <f t="shared" si="31"/>
        <v>7.5947105075053608E-3</v>
      </c>
      <c r="AN41" s="79" t="s">
        <v>1</v>
      </c>
      <c r="AO41" s="99">
        <f>市区町村別_透析患者数!D40</f>
        <v>31</v>
      </c>
      <c r="AP41" s="99">
        <f>市区町村別_透析患者数!G40</f>
        <v>56</v>
      </c>
      <c r="AQ41" s="99">
        <f>市区町村別_透析患者数!J40</f>
        <v>6634</v>
      </c>
      <c r="AR41" s="99">
        <f>市区町村別_透析患者数!M40</f>
        <v>5303</v>
      </c>
      <c r="AS41" s="99">
        <f>市区町村別_透析患者数!P40</f>
        <v>3837</v>
      </c>
      <c r="AT41" s="99">
        <f>市区町村別_透析患者数!S40</f>
        <v>2168</v>
      </c>
      <c r="AU41" s="99">
        <f>市区町村別_透析患者数!V40</f>
        <v>979</v>
      </c>
      <c r="AV41" s="99">
        <f>市区町村別_透析患者数!Y40</f>
        <v>19008</v>
      </c>
    </row>
    <row r="42" spans="2:48" ht="13.5" customHeight="1">
      <c r="B42" s="279">
        <v>5</v>
      </c>
      <c r="C42" s="282" t="s">
        <v>147</v>
      </c>
      <c r="D42" s="55" t="s">
        <v>85</v>
      </c>
      <c r="E42" s="128" t="s">
        <v>74</v>
      </c>
      <c r="F42" s="285">
        <f>AO10</f>
        <v>19</v>
      </c>
      <c r="G42" s="206">
        <v>0</v>
      </c>
      <c r="H42" s="56" t="str">
        <f>IFERROR(G42/G50,"-")</f>
        <v>-</v>
      </c>
      <c r="I42" s="72">
        <f>IFERROR(G42/$AO$10,"-")</f>
        <v>0</v>
      </c>
      <c r="J42" s="285">
        <f>AP10</f>
        <v>59</v>
      </c>
      <c r="K42" s="206">
        <v>0</v>
      </c>
      <c r="L42" s="56">
        <f>IFERROR(K42/K50,"-")</f>
        <v>0</v>
      </c>
      <c r="M42" s="72">
        <f t="shared" ref="M42:M50" si="33">IFERROR(K42/$AP$10,"-")</f>
        <v>0</v>
      </c>
      <c r="N42" s="285">
        <f>AQ10</f>
        <v>3851</v>
      </c>
      <c r="O42" s="206">
        <v>0</v>
      </c>
      <c r="P42" s="56">
        <f>IFERROR(O42/O50,"-")</f>
        <v>0</v>
      </c>
      <c r="Q42" s="72">
        <f t="shared" ref="Q42:Q50" si="34">IFERROR(O42/$AQ$10,"-")</f>
        <v>0</v>
      </c>
      <c r="R42" s="285">
        <f>AR10</f>
        <v>2803</v>
      </c>
      <c r="S42" s="206">
        <v>0</v>
      </c>
      <c r="T42" s="56">
        <f>IFERROR(S42/S50,"-")</f>
        <v>0</v>
      </c>
      <c r="U42" s="72">
        <f t="shared" ref="U42:U50" si="35">IFERROR(S42/$AR$10,"-")</f>
        <v>0</v>
      </c>
      <c r="V42" s="285">
        <f>AS10</f>
        <v>2056</v>
      </c>
      <c r="W42" s="206">
        <v>0</v>
      </c>
      <c r="X42" s="56">
        <f>IFERROR(W42/W50,"-")</f>
        <v>0</v>
      </c>
      <c r="Y42" s="72">
        <f t="shared" ref="Y42:Y50" si="36">IFERROR(W42/$AS$10,"-")</f>
        <v>0</v>
      </c>
      <c r="Z42" s="285">
        <f>AT10</f>
        <v>1146</v>
      </c>
      <c r="AA42" s="206">
        <v>0</v>
      </c>
      <c r="AB42" s="56">
        <f>IFERROR(AA42/AA50,"-")</f>
        <v>0</v>
      </c>
      <c r="AC42" s="72">
        <f t="shared" ref="AC42:AC50" si="37">IFERROR(AA42/$AT$10,"-")</f>
        <v>0</v>
      </c>
      <c r="AD42" s="285">
        <f>AU10</f>
        <v>557</v>
      </c>
      <c r="AE42" s="206">
        <v>0</v>
      </c>
      <c r="AF42" s="56">
        <f>IFERROR(AE42/AE50,"-")</f>
        <v>0</v>
      </c>
      <c r="AG42" s="72">
        <f t="shared" ref="AG42:AG50" si="38">IFERROR(AE42/$AU$10,"-")</f>
        <v>0</v>
      </c>
      <c r="AH42" s="285">
        <f>AV10</f>
        <v>10491</v>
      </c>
      <c r="AI42" s="92">
        <f t="shared" si="6"/>
        <v>0</v>
      </c>
      <c r="AJ42" s="56">
        <f>IFERROR(AI42/AI50,"-")</f>
        <v>0</v>
      </c>
      <c r="AK42" s="72">
        <f t="shared" ref="AK42:AK50" si="39">IFERROR(AI42/$AV$10,"-")</f>
        <v>0</v>
      </c>
      <c r="AN42" s="79" t="s">
        <v>2</v>
      </c>
      <c r="AO42" s="99">
        <f>市区町村別_透析患者数!D41</f>
        <v>28</v>
      </c>
      <c r="AP42" s="99">
        <f>市区町村別_透析患者数!G41</f>
        <v>64</v>
      </c>
      <c r="AQ42" s="99">
        <f>市区町村別_透析患者数!J41</f>
        <v>21546</v>
      </c>
      <c r="AR42" s="99">
        <f>市区町村別_透析患者数!M41</f>
        <v>16886</v>
      </c>
      <c r="AS42" s="99">
        <f>市区町村別_透析患者数!P41</f>
        <v>11802</v>
      </c>
      <c r="AT42" s="99">
        <f>市区町村別_透析患者数!S41</f>
        <v>6462</v>
      </c>
      <c r="AU42" s="99">
        <f>市区町村別_透析患者数!V41</f>
        <v>2694</v>
      </c>
      <c r="AV42" s="99">
        <f>市区町村別_透析患者数!Y41</f>
        <v>59482</v>
      </c>
    </row>
    <row r="43" spans="2:48" ht="13.5" customHeight="1">
      <c r="B43" s="280"/>
      <c r="C43" s="283"/>
      <c r="D43" s="57" t="s">
        <v>86</v>
      </c>
      <c r="E43" s="129" t="s">
        <v>75</v>
      </c>
      <c r="F43" s="286"/>
      <c r="G43" s="207">
        <v>0</v>
      </c>
      <c r="H43" s="58" t="str">
        <f>IFERROR(G43/G50,"-")</f>
        <v>-</v>
      </c>
      <c r="I43" s="72">
        <f t="shared" ref="I43:I50" si="40">IFERROR(G43/$AO$10,"-")</f>
        <v>0</v>
      </c>
      <c r="J43" s="286"/>
      <c r="K43" s="207">
        <v>6</v>
      </c>
      <c r="L43" s="58">
        <f>IFERROR(K43/K50,"-")</f>
        <v>0.75</v>
      </c>
      <c r="M43" s="76">
        <f t="shared" si="33"/>
        <v>0.10169491525423729</v>
      </c>
      <c r="N43" s="286"/>
      <c r="O43" s="207">
        <v>19</v>
      </c>
      <c r="P43" s="58">
        <f>IFERROR(O43/O50,"-")</f>
        <v>0.86363636363636365</v>
      </c>
      <c r="Q43" s="76">
        <f t="shared" si="34"/>
        <v>4.9337834328745779E-3</v>
      </c>
      <c r="R43" s="286"/>
      <c r="S43" s="207">
        <v>16</v>
      </c>
      <c r="T43" s="58">
        <f>IFERROR(S43/S50,"-")</f>
        <v>0.69565217391304346</v>
      </c>
      <c r="U43" s="76">
        <f t="shared" si="35"/>
        <v>5.7081698180520869E-3</v>
      </c>
      <c r="V43" s="286"/>
      <c r="W43" s="207">
        <v>13</v>
      </c>
      <c r="X43" s="58">
        <f>IFERROR(W43/W50,"-")</f>
        <v>0.56521739130434778</v>
      </c>
      <c r="Y43" s="76">
        <f t="shared" si="36"/>
        <v>6.3229571984435799E-3</v>
      </c>
      <c r="Z43" s="286"/>
      <c r="AA43" s="207">
        <v>5</v>
      </c>
      <c r="AB43" s="58">
        <f>IFERROR(AA43/AA50,"-")</f>
        <v>0.41666666666666669</v>
      </c>
      <c r="AC43" s="76">
        <f t="shared" si="37"/>
        <v>4.3630017452006981E-3</v>
      </c>
      <c r="AD43" s="286"/>
      <c r="AE43" s="207">
        <v>1</v>
      </c>
      <c r="AF43" s="58">
        <f>IFERROR(AE43/AE50,"-")</f>
        <v>0.5</v>
      </c>
      <c r="AG43" s="76">
        <f t="shared" si="38"/>
        <v>1.7953321364452424E-3</v>
      </c>
      <c r="AH43" s="286"/>
      <c r="AI43" s="93">
        <f t="shared" si="6"/>
        <v>60</v>
      </c>
      <c r="AJ43" s="58">
        <f>IFERROR(AI43/AI50,"-")</f>
        <v>0.66666666666666663</v>
      </c>
      <c r="AK43" s="76">
        <f t="shared" si="39"/>
        <v>5.7191878753217046E-3</v>
      </c>
      <c r="AN43" s="80" t="s">
        <v>38</v>
      </c>
      <c r="AO43" s="99">
        <f>市区町村別_透析患者数!D42</f>
        <v>14</v>
      </c>
      <c r="AP43" s="99">
        <f>市区町村別_透析患者数!G42</f>
        <v>31</v>
      </c>
      <c r="AQ43" s="99">
        <f>市区町村別_透析患者数!J42</f>
        <v>4498</v>
      </c>
      <c r="AR43" s="99">
        <f>市区町村別_透析患者数!M42</f>
        <v>3574</v>
      </c>
      <c r="AS43" s="99">
        <f>市区町村別_透析患者数!P42</f>
        <v>2464</v>
      </c>
      <c r="AT43" s="99">
        <f>市区町村別_透析患者数!S42</f>
        <v>1324</v>
      </c>
      <c r="AU43" s="99">
        <f>市区町村別_透析患者数!V42</f>
        <v>531</v>
      </c>
      <c r="AV43" s="99">
        <f>市区町村別_透析患者数!Y42</f>
        <v>12436</v>
      </c>
    </row>
    <row r="44" spans="2:48" ht="13.5" customHeight="1">
      <c r="B44" s="280"/>
      <c r="C44" s="283"/>
      <c r="D44" s="57" t="s">
        <v>87</v>
      </c>
      <c r="E44" s="129" t="s">
        <v>76</v>
      </c>
      <c r="F44" s="286"/>
      <c r="G44" s="207">
        <v>0</v>
      </c>
      <c r="H44" s="58" t="str">
        <f>IFERROR(G44/G50,"-")</f>
        <v>-</v>
      </c>
      <c r="I44" s="72">
        <f t="shared" si="40"/>
        <v>0</v>
      </c>
      <c r="J44" s="286"/>
      <c r="K44" s="207">
        <v>0</v>
      </c>
      <c r="L44" s="58">
        <f>IFERROR(K44/K50,"-")</f>
        <v>0</v>
      </c>
      <c r="M44" s="76">
        <f t="shared" si="33"/>
        <v>0</v>
      </c>
      <c r="N44" s="286"/>
      <c r="O44" s="207">
        <v>0</v>
      </c>
      <c r="P44" s="58">
        <f>IFERROR(O44/O50,"-")</f>
        <v>0</v>
      </c>
      <c r="Q44" s="76">
        <f t="shared" si="34"/>
        <v>0</v>
      </c>
      <c r="R44" s="286"/>
      <c r="S44" s="207">
        <v>0</v>
      </c>
      <c r="T44" s="58">
        <f>IFERROR(S44/S50,"-")</f>
        <v>0</v>
      </c>
      <c r="U44" s="76">
        <f t="shared" si="35"/>
        <v>0</v>
      </c>
      <c r="V44" s="286"/>
      <c r="W44" s="207">
        <v>0</v>
      </c>
      <c r="X44" s="58">
        <f>IFERROR(W44/W50,"-")</f>
        <v>0</v>
      </c>
      <c r="Y44" s="76">
        <f t="shared" si="36"/>
        <v>0</v>
      </c>
      <c r="Z44" s="286"/>
      <c r="AA44" s="207">
        <v>0</v>
      </c>
      <c r="AB44" s="58">
        <f>IFERROR(AA44/AA50,"-")</f>
        <v>0</v>
      </c>
      <c r="AC44" s="76">
        <f t="shared" si="37"/>
        <v>0</v>
      </c>
      <c r="AD44" s="286"/>
      <c r="AE44" s="207">
        <v>0</v>
      </c>
      <c r="AF44" s="58">
        <f>IFERROR(AE44/AE50,"-")</f>
        <v>0</v>
      </c>
      <c r="AG44" s="76">
        <f t="shared" si="38"/>
        <v>0</v>
      </c>
      <c r="AH44" s="286"/>
      <c r="AI44" s="93">
        <f t="shared" si="6"/>
        <v>0</v>
      </c>
      <c r="AJ44" s="58">
        <f>IFERROR(AI44/AI50,"-")</f>
        <v>0</v>
      </c>
      <c r="AK44" s="76">
        <f t="shared" si="39"/>
        <v>0</v>
      </c>
      <c r="AN44" s="80" t="s">
        <v>6</v>
      </c>
      <c r="AO44" s="99">
        <f>市区町村別_透析患者数!D43</f>
        <v>31</v>
      </c>
      <c r="AP44" s="99">
        <f>市区町村別_透析患者数!G43</f>
        <v>93</v>
      </c>
      <c r="AQ44" s="99">
        <f>市区町村別_透析患者数!J43</f>
        <v>24226</v>
      </c>
      <c r="AR44" s="99">
        <f>市区町村別_透析患者数!M43</f>
        <v>21122</v>
      </c>
      <c r="AS44" s="99">
        <f>市区町村別_透析患者数!P43</f>
        <v>13474</v>
      </c>
      <c r="AT44" s="99">
        <f>市区町村別_透析患者数!S43</f>
        <v>6826</v>
      </c>
      <c r="AU44" s="99">
        <f>市区町村別_透析患者数!V43</f>
        <v>2742</v>
      </c>
      <c r="AV44" s="99">
        <f>市区町村別_透析患者数!Y43</f>
        <v>68514</v>
      </c>
    </row>
    <row r="45" spans="2:48" ht="13.5" customHeight="1">
      <c r="B45" s="280"/>
      <c r="C45" s="283"/>
      <c r="D45" s="57" t="s">
        <v>88</v>
      </c>
      <c r="E45" s="129" t="s">
        <v>77</v>
      </c>
      <c r="F45" s="286"/>
      <c r="G45" s="207">
        <v>0</v>
      </c>
      <c r="H45" s="58" t="str">
        <f>IFERROR(G45/G50,"-")</f>
        <v>-</v>
      </c>
      <c r="I45" s="72">
        <f t="shared" si="40"/>
        <v>0</v>
      </c>
      <c r="J45" s="286"/>
      <c r="K45" s="207">
        <v>0</v>
      </c>
      <c r="L45" s="58">
        <f>IFERROR(K45/K50,"-")</f>
        <v>0</v>
      </c>
      <c r="M45" s="76">
        <f t="shared" si="33"/>
        <v>0</v>
      </c>
      <c r="N45" s="286"/>
      <c r="O45" s="207">
        <v>0</v>
      </c>
      <c r="P45" s="58">
        <f>IFERROR(O45/O50,"-")</f>
        <v>0</v>
      </c>
      <c r="Q45" s="76">
        <f t="shared" si="34"/>
        <v>0</v>
      </c>
      <c r="R45" s="286"/>
      <c r="S45" s="207">
        <v>0</v>
      </c>
      <c r="T45" s="58">
        <f>IFERROR(S45/S50,"-")</f>
        <v>0</v>
      </c>
      <c r="U45" s="76">
        <f t="shared" si="35"/>
        <v>0</v>
      </c>
      <c r="V45" s="286"/>
      <c r="W45" s="207">
        <v>0</v>
      </c>
      <c r="X45" s="58">
        <f>IFERROR(W45/W50,"-")</f>
        <v>0</v>
      </c>
      <c r="Y45" s="76">
        <f t="shared" si="36"/>
        <v>0</v>
      </c>
      <c r="Z45" s="286"/>
      <c r="AA45" s="207">
        <v>0</v>
      </c>
      <c r="AB45" s="58">
        <f>IFERROR(AA45/AA50,"-")</f>
        <v>0</v>
      </c>
      <c r="AC45" s="76">
        <f t="shared" si="37"/>
        <v>0</v>
      </c>
      <c r="AD45" s="286"/>
      <c r="AE45" s="207">
        <v>1</v>
      </c>
      <c r="AF45" s="58">
        <f>IFERROR(AE45/AE50,"-")</f>
        <v>0.5</v>
      </c>
      <c r="AG45" s="76">
        <f t="shared" si="38"/>
        <v>1.7953321364452424E-3</v>
      </c>
      <c r="AH45" s="286"/>
      <c r="AI45" s="93">
        <f t="shared" si="6"/>
        <v>1</v>
      </c>
      <c r="AJ45" s="58">
        <f>IFERROR(AI45/AI50,"-")</f>
        <v>1.1111111111111112E-2</v>
      </c>
      <c r="AK45" s="76">
        <f t="shared" si="39"/>
        <v>9.5319797922028404E-5</v>
      </c>
      <c r="AN45" s="80" t="s">
        <v>39</v>
      </c>
      <c r="AO45" s="99">
        <f>市区町村別_透析患者数!D44</f>
        <v>38</v>
      </c>
      <c r="AP45" s="99">
        <f>市区町村別_透析患者数!G44</f>
        <v>90</v>
      </c>
      <c r="AQ45" s="99">
        <f>市区町村別_透析患者数!J44</f>
        <v>5119</v>
      </c>
      <c r="AR45" s="99">
        <f>市区町村別_透析患者数!M44</f>
        <v>4390</v>
      </c>
      <c r="AS45" s="99">
        <f>市区町村別_透析患者数!P44</f>
        <v>2944</v>
      </c>
      <c r="AT45" s="99">
        <f>市区町村別_透析患者数!S44</f>
        <v>1590</v>
      </c>
      <c r="AU45" s="99">
        <f>市区町村別_透析患者数!V44</f>
        <v>585</v>
      </c>
      <c r="AV45" s="99">
        <f>市区町村別_透析患者数!Y44</f>
        <v>14756</v>
      </c>
    </row>
    <row r="46" spans="2:48" ht="13.5" customHeight="1">
      <c r="B46" s="280"/>
      <c r="C46" s="283"/>
      <c r="D46" s="57" t="s">
        <v>89</v>
      </c>
      <c r="E46" s="129" t="s">
        <v>78</v>
      </c>
      <c r="F46" s="286"/>
      <c r="G46" s="207">
        <v>0</v>
      </c>
      <c r="H46" s="58" t="str">
        <f>IFERROR(G46/G50,"-")</f>
        <v>-</v>
      </c>
      <c r="I46" s="72">
        <f t="shared" si="40"/>
        <v>0</v>
      </c>
      <c r="J46" s="286"/>
      <c r="K46" s="207">
        <v>0</v>
      </c>
      <c r="L46" s="58">
        <f>IFERROR(K46/K50,"-")</f>
        <v>0</v>
      </c>
      <c r="M46" s="76">
        <f t="shared" si="33"/>
        <v>0</v>
      </c>
      <c r="N46" s="286"/>
      <c r="O46" s="207">
        <v>1</v>
      </c>
      <c r="P46" s="58">
        <f>IFERROR(O46/O50,"-")</f>
        <v>4.5454545454545456E-2</v>
      </c>
      <c r="Q46" s="76">
        <f t="shared" si="34"/>
        <v>2.5967281225655674E-4</v>
      </c>
      <c r="R46" s="286"/>
      <c r="S46" s="207">
        <v>0</v>
      </c>
      <c r="T46" s="58">
        <f>IFERROR(S46/S50,"-")</f>
        <v>0</v>
      </c>
      <c r="U46" s="76">
        <f t="shared" si="35"/>
        <v>0</v>
      </c>
      <c r="V46" s="286"/>
      <c r="W46" s="207">
        <v>1</v>
      </c>
      <c r="X46" s="58">
        <f>IFERROR(W46/W50,"-")</f>
        <v>4.3478260869565216E-2</v>
      </c>
      <c r="Y46" s="76">
        <f t="shared" si="36"/>
        <v>4.8638132295719845E-4</v>
      </c>
      <c r="Z46" s="286"/>
      <c r="AA46" s="207">
        <v>1</v>
      </c>
      <c r="AB46" s="58">
        <f>IFERROR(AA46/AA50,"-")</f>
        <v>8.3333333333333329E-2</v>
      </c>
      <c r="AC46" s="76">
        <f t="shared" si="37"/>
        <v>8.7260034904013963E-4</v>
      </c>
      <c r="AD46" s="286"/>
      <c r="AE46" s="207">
        <v>0</v>
      </c>
      <c r="AF46" s="58">
        <f>IFERROR(AE46/AE50,"-")</f>
        <v>0</v>
      </c>
      <c r="AG46" s="76">
        <f t="shared" si="38"/>
        <v>0</v>
      </c>
      <c r="AH46" s="286"/>
      <c r="AI46" s="93">
        <f t="shared" si="6"/>
        <v>3</v>
      </c>
      <c r="AJ46" s="58">
        <f>IFERROR(AI46/AI50,"-")</f>
        <v>3.3333333333333333E-2</v>
      </c>
      <c r="AK46" s="76">
        <f t="shared" si="39"/>
        <v>2.8595939376608524E-4</v>
      </c>
      <c r="AN46" s="80" t="s">
        <v>10</v>
      </c>
      <c r="AO46" s="99">
        <f>市区町村別_透析患者数!D45</f>
        <v>14</v>
      </c>
      <c r="AP46" s="99">
        <f>市区町村別_透析患者数!G45</f>
        <v>52</v>
      </c>
      <c r="AQ46" s="99">
        <f>市区町村別_透析患者数!J45</f>
        <v>9030</v>
      </c>
      <c r="AR46" s="99">
        <f>市区町村別_透析患者数!M45</f>
        <v>8279</v>
      </c>
      <c r="AS46" s="99">
        <f>市区町村別_透析患者数!P45</f>
        <v>5607</v>
      </c>
      <c r="AT46" s="99">
        <f>市区町村別_透析患者数!S45</f>
        <v>2729</v>
      </c>
      <c r="AU46" s="99">
        <f>市区町村別_透析患者数!V45</f>
        <v>1142</v>
      </c>
      <c r="AV46" s="99">
        <f>市区町村別_透析患者数!Y45</f>
        <v>26853</v>
      </c>
    </row>
    <row r="47" spans="2:48" ht="13.5" customHeight="1">
      <c r="B47" s="280"/>
      <c r="C47" s="283"/>
      <c r="D47" s="57" t="s">
        <v>90</v>
      </c>
      <c r="E47" s="129" t="s">
        <v>79</v>
      </c>
      <c r="F47" s="286"/>
      <c r="G47" s="207">
        <v>0</v>
      </c>
      <c r="H47" s="58" t="str">
        <f>IFERROR(G47/G50,"-")</f>
        <v>-</v>
      </c>
      <c r="I47" s="72">
        <f t="shared" si="40"/>
        <v>0</v>
      </c>
      <c r="J47" s="286"/>
      <c r="K47" s="207">
        <v>0</v>
      </c>
      <c r="L47" s="58">
        <f>IFERROR(K47/K50,"-")</f>
        <v>0</v>
      </c>
      <c r="M47" s="76">
        <f t="shared" si="33"/>
        <v>0</v>
      </c>
      <c r="N47" s="286"/>
      <c r="O47" s="207">
        <v>0</v>
      </c>
      <c r="P47" s="58">
        <f>IFERROR(O47/O50,"-")</f>
        <v>0</v>
      </c>
      <c r="Q47" s="76">
        <f t="shared" si="34"/>
        <v>0</v>
      </c>
      <c r="R47" s="286"/>
      <c r="S47" s="207">
        <v>0</v>
      </c>
      <c r="T47" s="58">
        <f>IFERROR(S47/S50,"-")</f>
        <v>0</v>
      </c>
      <c r="U47" s="76">
        <f t="shared" si="35"/>
        <v>0</v>
      </c>
      <c r="V47" s="286"/>
      <c r="W47" s="207">
        <v>0</v>
      </c>
      <c r="X47" s="58">
        <f>IFERROR(W47/W50,"-")</f>
        <v>0</v>
      </c>
      <c r="Y47" s="76">
        <f t="shared" si="36"/>
        <v>0</v>
      </c>
      <c r="Z47" s="286"/>
      <c r="AA47" s="207">
        <v>0</v>
      </c>
      <c r="AB47" s="58">
        <f>IFERROR(AA47/AA50,"-")</f>
        <v>0</v>
      </c>
      <c r="AC47" s="76">
        <f t="shared" si="37"/>
        <v>0</v>
      </c>
      <c r="AD47" s="286"/>
      <c r="AE47" s="207">
        <v>0</v>
      </c>
      <c r="AF47" s="58">
        <f>IFERROR(AE47/AE50,"-")</f>
        <v>0</v>
      </c>
      <c r="AG47" s="76">
        <f t="shared" si="38"/>
        <v>0</v>
      </c>
      <c r="AH47" s="286"/>
      <c r="AI47" s="93">
        <f t="shared" si="6"/>
        <v>0</v>
      </c>
      <c r="AJ47" s="58">
        <f>IFERROR(AI47/AI50,"-")</f>
        <v>0</v>
      </c>
      <c r="AK47" s="76">
        <f t="shared" si="39"/>
        <v>0</v>
      </c>
      <c r="AN47" s="80" t="s">
        <v>11</v>
      </c>
      <c r="AO47" s="99">
        <f>市区町村別_透析患者数!D46</f>
        <v>65</v>
      </c>
      <c r="AP47" s="99">
        <f>市区町村別_透析患者数!G46</f>
        <v>240</v>
      </c>
      <c r="AQ47" s="99">
        <f>市区町村別_透析患者数!J46</f>
        <v>27839</v>
      </c>
      <c r="AR47" s="99">
        <f>市区町村別_透析患者数!M46</f>
        <v>22259</v>
      </c>
      <c r="AS47" s="99">
        <f>市区町村別_透析患者数!P46</f>
        <v>13558</v>
      </c>
      <c r="AT47" s="99">
        <f>市区町村別_透析患者数!S46</f>
        <v>6673</v>
      </c>
      <c r="AU47" s="99">
        <f>市区町村別_透析患者数!V46</f>
        <v>2713</v>
      </c>
      <c r="AV47" s="99">
        <f>市区町村別_透析患者数!Y46</f>
        <v>73347</v>
      </c>
    </row>
    <row r="48" spans="2:48" ht="13.5" customHeight="1">
      <c r="B48" s="280"/>
      <c r="C48" s="283"/>
      <c r="D48" s="57" t="s">
        <v>91</v>
      </c>
      <c r="E48" s="129" t="s">
        <v>80</v>
      </c>
      <c r="F48" s="286"/>
      <c r="G48" s="207">
        <v>0</v>
      </c>
      <c r="H48" s="58" t="str">
        <f>IFERROR(G48/G50,"-")</f>
        <v>-</v>
      </c>
      <c r="I48" s="72">
        <f t="shared" si="40"/>
        <v>0</v>
      </c>
      <c r="J48" s="286"/>
      <c r="K48" s="207">
        <v>0</v>
      </c>
      <c r="L48" s="58">
        <f>IFERROR(K48/K50,"-")</f>
        <v>0</v>
      </c>
      <c r="M48" s="76">
        <f t="shared" si="33"/>
        <v>0</v>
      </c>
      <c r="N48" s="286"/>
      <c r="O48" s="207">
        <v>0</v>
      </c>
      <c r="P48" s="58">
        <f>IFERROR(O48/O50,"-")</f>
        <v>0</v>
      </c>
      <c r="Q48" s="76">
        <f t="shared" si="34"/>
        <v>0</v>
      </c>
      <c r="R48" s="286"/>
      <c r="S48" s="207">
        <v>0</v>
      </c>
      <c r="T48" s="58">
        <f>IFERROR(S48/S50,"-")</f>
        <v>0</v>
      </c>
      <c r="U48" s="76">
        <f t="shared" si="35"/>
        <v>0</v>
      </c>
      <c r="V48" s="286"/>
      <c r="W48" s="207">
        <v>0</v>
      </c>
      <c r="X48" s="58">
        <f>IFERROR(W48/W50,"-")</f>
        <v>0</v>
      </c>
      <c r="Y48" s="76">
        <f t="shared" si="36"/>
        <v>0</v>
      </c>
      <c r="Z48" s="286"/>
      <c r="AA48" s="207">
        <v>0</v>
      </c>
      <c r="AB48" s="58">
        <f>IFERROR(AA48/AA50,"-")</f>
        <v>0</v>
      </c>
      <c r="AC48" s="76">
        <f t="shared" si="37"/>
        <v>0</v>
      </c>
      <c r="AD48" s="286"/>
      <c r="AE48" s="207">
        <v>0</v>
      </c>
      <c r="AF48" s="58">
        <f>IFERROR(AE48/AE50,"-")</f>
        <v>0</v>
      </c>
      <c r="AG48" s="76">
        <f t="shared" si="38"/>
        <v>0</v>
      </c>
      <c r="AH48" s="286"/>
      <c r="AI48" s="93">
        <f t="shared" si="6"/>
        <v>0</v>
      </c>
      <c r="AJ48" s="58">
        <f>IFERROR(AI48/AI50,"-")</f>
        <v>0</v>
      </c>
      <c r="AK48" s="76">
        <f t="shared" si="39"/>
        <v>0</v>
      </c>
      <c r="AN48" s="80" t="s">
        <v>7</v>
      </c>
      <c r="AO48" s="99">
        <f>市区町村別_透析患者数!D47</f>
        <v>40</v>
      </c>
      <c r="AP48" s="99">
        <f>市区町村別_透析患者数!G47</f>
        <v>145</v>
      </c>
      <c r="AQ48" s="99">
        <f>市区町村別_透析患者数!J47</f>
        <v>17026</v>
      </c>
      <c r="AR48" s="99">
        <f>市区町村別_透析患者数!M47</f>
        <v>13378</v>
      </c>
      <c r="AS48" s="99">
        <f>市区町村別_透析患者数!P47</f>
        <v>8537</v>
      </c>
      <c r="AT48" s="99">
        <f>市区町村別_透析患者数!S47</f>
        <v>4267</v>
      </c>
      <c r="AU48" s="99">
        <f>市区町村別_透析患者数!V47</f>
        <v>1811</v>
      </c>
      <c r="AV48" s="99">
        <f>市区町村別_透析患者数!Y47</f>
        <v>45204</v>
      </c>
    </row>
    <row r="49" spans="2:48" ht="13.5" customHeight="1">
      <c r="B49" s="280"/>
      <c r="C49" s="283"/>
      <c r="D49" s="59" t="s">
        <v>92</v>
      </c>
      <c r="E49" s="130" t="s">
        <v>95</v>
      </c>
      <c r="F49" s="287"/>
      <c r="G49" s="208">
        <v>0</v>
      </c>
      <c r="H49" s="60" t="str">
        <f>IFERROR(G49/G50,"-")</f>
        <v>-</v>
      </c>
      <c r="I49" s="72">
        <f t="shared" si="40"/>
        <v>0</v>
      </c>
      <c r="J49" s="287"/>
      <c r="K49" s="208">
        <v>2</v>
      </c>
      <c r="L49" s="60">
        <f>IFERROR(K49/K50,"-")</f>
        <v>0.25</v>
      </c>
      <c r="M49" s="77">
        <f t="shared" si="33"/>
        <v>3.3898305084745763E-2</v>
      </c>
      <c r="N49" s="287"/>
      <c r="O49" s="208">
        <v>2</v>
      </c>
      <c r="P49" s="60">
        <f>IFERROR(O49/O50,"-")</f>
        <v>9.0909090909090912E-2</v>
      </c>
      <c r="Q49" s="77">
        <f t="shared" si="34"/>
        <v>5.1934562451311347E-4</v>
      </c>
      <c r="R49" s="287"/>
      <c r="S49" s="208">
        <v>7</v>
      </c>
      <c r="T49" s="60">
        <f>IFERROR(S49/S50,"-")</f>
        <v>0.30434782608695654</v>
      </c>
      <c r="U49" s="77">
        <f t="shared" si="35"/>
        <v>2.4973242953977882E-3</v>
      </c>
      <c r="V49" s="287"/>
      <c r="W49" s="208">
        <v>9</v>
      </c>
      <c r="X49" s="60">
        <f>IFERROR(W49/W50,"-")</f>
        <v>0.39130434782608697</v>
      </c>
      <c r="Y49" s="77">
        <f t="shared" si="36"/>
        <v>4.3774319066147861E-3</v>
      </c>
      <c r="Z49" s="287"/>
      <c r="AA49" s="208">
        <v>6</v>
      </c>
      <c r="AB49" s="60">
        <f>IFERROR(AA49/AA50,"-")</f>
        <v>0.5</v>
      </c>
      <c r="AC49" s="77">
        <f t="shared" si="37"/>
        <v>5.235602094240838E-3</v>
      </c>
      <c r="AD49" s="287"/>
      <c r="AE49" s="208">
        <v>0</v>
      </c>
      <c r="AF49" s="60">
        <f>IFERROR(AE49/AE50,"-")</f>
        <v>0</v>
      </c>
      <c r="AG49" s="77">
        <f t="shared" si="38"/>
        <v>0</v>
      </c>
      <c r="AH49" s="287"/>
      <c r="AI49" s="94">
        <f t="shared" si="6"/>
        <v>26</v>
      </c>
      <c r="AJ49" s="60">
        <f>IFERROR(AI49/AI50,"-")</f>
        <v>0.28888888888888886</v>
      </c>
      <c r="AK49" s="77">
        <f t="shared" si="39"/>
        <v>2.4783147459727386E-3</v>
      </c>
      <c r="AN49" s="80" t="s">
        <v>17</v>
      </c>
      <c r="AO49" s="99">
        <f>市区町村別_透析患者数!D48</f>
        <v>15</v>
      </c>
      <c r="AP49" s="99">
        <f>市区町村別_透析患者数!G48</f>
        <v>61</v>
      </c>
      <c r="AQ49" s="99">
        <f>市区町村別_透析患者数!J48</f>
        <v>17000</v>
      </c>
      <c r="AR49" s="99">
        <f>市区町村別_透析患者数!M48</f>
        <v>14863</v>
      </c>
      <c r="AS49" s="99">
        <f>市区町村別_透析患者数!P48</f>
        <v>9571</v>
      </c>
      <c r="AT49" s="99">
        <f>市区町村別_透析患者数!S48</f>
        <v>4740</v>
      </c>
      <c r="AU49" s="99">
        <f>市区町村別_透析患者数!V48</f>
        <v>1736</v>
      </c>
      <c r="AV49" s="99">
        <f>市区町村別_透析患者数!Y48</f>
        <v>47986</v>
      </c>
    </row>
    <row r="50" spans="2:48" ht="13.5" customHeight="1">
      <c r="B50" s="281"/>
      <c r="C50" s="284"/>
      <c r="D50" s="61" t="s">
        <v>94</v>
      </c>
      <c r="E50" s="62"/>
      <c r="F50" s="209" t="s">
        <v>143</v>
      </c>
      <c r="G50" s="71">
        <f>SUM(G42:G49)</f>
        <v>0</v>
      </c>
      <c r="H50" s="63" t="s">
        <v>93</v>
      </c>
      <c r="I50" s="75">
        <f t="shared" si="40"/>
        <v>0</v>
      </c>
      <c r="J50" s="209" t="s">
        <v>143</v>
      </c>
      <c r="K50" s="71">
        <f>SUM(K42:K49)</f>
        <v>8</v>
      </c>
      <c r="L50" s="210" t="s">
        <v>143</v>
      </c>
      <c r="M50" s="75">
        <f t="shared" si="33"/>
        <v>0.13559322033898305</v>
      </c>
      <c r="N50" s="209" t="s">
        <v>143</v>
      </c>
      <c r="O50" s="71">
        <f>SUM(O42:O49)</f>
        <v>22</v>
      </c>
      <c r="P50" s="210" t="s">
        <v>143</v>
      </c>
      <c r="Q50" s="75">
        <f t="shared" si="34"/>
        <v>5.7128018696442481E-3</v>
      </c>
      <c r="R50" s="209" t="s">
        <v>143</v>
      </c>
      <c r="S50" s="71">
        <f>SUM(S42:S49)</f>
        <v>23</v>
      </c>
      <c r="T50" s="210" t="s">
        <v>143</v>
      </c>
      <c r="U50" s="75">
        <f t="shared" si="35"/>
        <v>8.2054941134498752E-3</v>
      </c>
      <c r="V50" s="209" t="s">
        <v>143</v>
      </c>
      <c r="W50" s="71">
        <f>SUM(W42:W49)</f>
        <v>23</v>
      </c>
      <c r="X50" s="210" t="s">
        <v>143</v>
      </c>
      <c r="Y50" s="75">
        <f t="shared" si="36"/>
        <v>1.1186770428015564E-2</v>
      </c>
      <c r="Z50" s="209" t="s">
        <v>143</v>
      </c>
      <c r="AA50" s="71">
        <f>SUM(AA42:AA49)</f>
        <v>12</v>
      </c>
      <c r="AB50" s="210" t="s">
        <v>143</v>
      </c>
      <c r="AC50" s="75">
        <f t="shared" si="37"/>
        <v>1.0471204188481676E-2</v>
      </c>
      <c r="AD50" s="209" t="s">
        <v>143</v>
      </c>
      <c r="AE50" s="71">
        <f>SUM(AE42:AE49)</f>
        <v>2</v>
      </c>
      <c r="AF50" s="210" t="s">
        <v>143</v>
      </c>
      <c r="AG50" s="75">
        <f t="shared" si="38"/>
        <v>3.5906642728904849E-3</v>
      </c>
      <c r="AH50" s="209" t="s">
        <v>143</v>
      </c>
      <c r="AI50" s="71">
        <f t="shared" si="6"/>
        <v>90</v>
      </c>
      <c r="AJ50" s="210" t="s">
        <v>143</v>
      </c>
      <c r="AK50" s="75">
        <f t="shared" si="39"/>
        <v>8.5787818129825569E-3</v>
      </c>
      <c r="AN50" s="80" t="s">
        <v>40</v>
      </c>
      <c r="AO50" s="99">
        <f>市区町村別_透析患者数!D49</f>
        <v>70</v>
      </c>
      <c r="AP50" s="99">
        <f>市区町村別_透析患者数!G49</f>
        <v>114</v>
      </c>
      <c r="AQ50" s="99">
        <f>市区町村別_透析患者数!J49</f>
        <v>5910</v>
      </c>
      <c r="AR50" s="99">
        <f>市区町村別_透析患者数!M49</f>
        <v>4923</v>
      </c>
      <c r="AS50" s="99">
        <f>市区町村別_透析患者数!P49</f>
        <v>3381</v>
      </c>
      <c r="AT50" s="99">
        <f>市区町村別_透析患者数!S49</f>
        <v>1767</v>
      </c>
      <c r="AU50" s="99">
        <f>市区町村別_透析患者数!V49</f>
        <v>661</v>
      </c>
      <c r="AV50" s="99">
        <f>市区町村別_透析患者数!Y49</f>
        <v>16826</v>
      </c>
    </row>
    <row r="51" spans="2:48" ht="13.5" customHeight="1">
      <c r="B51" s="279">
        <v>6</v>
      </c>
      <c r="C51" s="282" t="s">
        <v>148</v>
      </c>
      <c r="D51" s="55" t="s">
        <v>85</v>
      </c>
      <c r="E51" s="128" t="s">
        <v>74</v>
      </c>
      <c r="F51" s="285">
        <f>AO11</f>
        <v>14</v>
      </c>
      <c r="G51" s="206">
        <v>0</v>
      </c>
      <c r="H51" s="56">
        <f>IFERROR(G51/G59,"-")</f>
        <v>0</v>
      </c>
      <c r="I51" s="72">
        <f>IFERROR(G51/$AO$11,"-")</f>
        <v>0</v>
      </c>
      <c r="J51" s="285">
        <f>AP11</f>
        <v>65</v>
      </c>
      <c r="K51" s="206">
        <v>0</v>
      </c>
      <c r="L51" s="56">
        <f>IFERROR(K51/K59,"-")</f>
        <v>0</v>
      </c>
      <c r="M51" s="72">
        <f t="shared" ref="M51:M59" si="41">IFERROR(K51/$AP$11,"-")</f>
        <v>0</v>
      </c>
      <c r="N51" s="285">
        <f>AQ11</f>
        <v>4539</v>
      </c>
      <c r="O51" s="206">
        <v>0</v>
      </c>
      <c r="P51" s="56">
        <f>IFERROR(O51/O59,"-")</f>
        <v>0</v>
      </c>
      <c r="Q51" s="72">
        <f t="shared" ref="Q51:Q59" si="42">IFERROR(O51/$AQ$11,"-")</f>
        <v>0</v>
      </c>
      <c r="R51" s="285">
        <f>AR11</f>
        <v>3971</v>
      </c>
      <c r="S51" s="206">
        <v>0</v>
      </c>
      <c r="T51" s="56">
        <f>IFERROR(S51/S59,"-")</f>
        <v>0</v>
      </c>
      <c r="U51" s="72">
        <f t="shared" ref="U51:U59" si="43">IFERROR(S51/$AR$11,"-")</f>
        <v>0</v>
      </c>
      <c r="V51" s="285">
        <f>AS11</f>
        <v>2813</v>
      </c>
      <c r="W51" s="206">
        <v>0</v>
      </c>
      <c r="X51" s="56">
        <f>IFERROR(W51/W59,"-")</f>
        <v>0</v>
      </c>
      <c r="Y51" s="72">
        <f t="shared" ref="Y51:Y59" si="44">IFERROR(W51/$AS$11,"-")</f>
        <v>0</v>
      </c>
      <c r="Z51" s="285">
        <f>AT11</f>
        <v>1579</v>
      </c>
      <c r="AA51" s="206">
        <v>0</v>
      </c>
      <c r="AB51" s="56">
        <f>IFERROR(AA51/AA59,"-")</f>
        <v>0</v>
      </c>
      <c r="AC51" s="72">
        <f t="shared" ref="AC51:AC59" si="45">IFERROR(AA51/$AT$11,"-")</f>
        <v>0</v>
      </c>
      <c r="AD51" s="285">
        <f>AU11</f>
        <v>645</v>
      </c>
      <c r="AE51" s="206">
        <v>0</v>
      </c>
      <c r="AF51" s="56">
        <f>IFERROR(AE51/AE59,"-")</f>
        <v>0</v>
      </c>
      <c r="AG51" s="72">
        <f t="shared" ref="AG51:AG59" si="46">IFERROR(AE51/$AU$11,"-")</f>
        <v>0</v>
      </c>
      <c r="AH51" s="285">
        <f>AV11</f>
        <v>13626</v>
      </c>
      <c r="AI51" s="92">
        <f t="shared" si="6"/>
        <v>0</v>
      </c>
      <c r="AJ51" s="56">
        <f>IFERROR(AI51/AI59,"-")</f>
        <v>0</v>
      </c>
      <c r="AK51" s="72">
        <f t="shared" ref="AK51:AK59" si="47">IFERROR(AI51/$AV$11,"-")</f>
        <v>0</v>
      </c>
      <c r="AN51" s="80" t="s">
        <v>20</v>
      </c>
      <c r="AO51" s="99">
        <f>市区町村別_透析患者数!D50</f>
        <v>18</v>
      </c>
      <c r="AP51" s="99">
        <f>市区町村別_透析患者数!G50</f>
        <v>112</v>
      </c>
      <c r="AQ51" s="99">
        <f>市区町村別_透析患者数!J50</f>
        <v>7951</v>
      </c>
      <c r="AR51" s="99">
        <f>市区町村別_透析患者数!M50</f>
        <v>6296</v>
      </c>
      <c r="AS51" s="99">
        <f>市区町村別_透析患者数!P50</f>
        <v>4273</v>
      </c>
      <c r="AT51" s="99">
        <f>市区町村別_透析患者数!S50</f>
        <v>2310</v>
      </c>
      <c r="AU51" s="99">
        <f>市区町村別_透析患者数!V50</f>
        <v>972</v>
      </c>
      <c r="AV51" s="99">
        <f>市区町村別_透析患者数!Y50</f>
        <v>21932</v>
      </c>
    </row>
    <row r="52" spans="2:48" ht="13.5" customHeight="1">
      <c r="B52" s="280"/>
      <c r="C52" s="283"/>
      <c r="D52" s="57" t="s">
        <v>86</v>
      </c>
      <c r="E52" s="129" t="s">
        <v>75</v>
      </c>
      <c r="F52" s="286"/>
      <c r="G52" s="207">
        <v>2</v>
      </c>
      <c r="H52" s="58">
        <f>IFERROR(G52/G59,"-")</f>
        <v>0.66666666666666663</v>
      </c>
      <c r="I52" s="72">
        <f t="shared" ref="I52:I59" si="48">IFERROR(G52/$AO$11,"-")</f>
        <v>0.14285714285714285</v>
      </c>
      <c r="J52" s="286"/>
      <c r="K52" s="207">
        <v>6</v>
      </c>
      <c r="L52" s="58">
        <f>IFERROR(K52/K59,"-")</f>
        <v>0.8571428571428571</v>
      </c>
      <c r="M52" s="76">
        <f t="shared" si="41"/>
        <v>9.2307692307692313E-2</v>
      </c>
      <c r="N52" s="286"/>
      <c r="O52" s="207">
        <v>32</v>
      </c>
      <c r="P52" s="58">
        <f>IFERROR(O52/O59,"-")</f>
        <v>0.69565217391304346</v>
      </c>
      <c r="Q52" s="76">
        <f t="shared" si="42"/>
        <v>7.0500110156422116E-3</v>
      </c>
      <c r="R52" s="286"/>
      <c r="S52" s="207">
        <v>21</v>
      </c>
      <c r="T52" s="58">
        <f>IFERROR(S52/S59,"-")</f>
        <v>0.7</v>
      </c>
      <c r="U52" s="76">
        <f t="shared" si="43"/>
        <v>5.2883404683958697E-3</v>
      </c>
      <c r="V52" s="286"/>
      <c r="W52" s="207">
        <v>16</v>
      </c>
      <c r="X52" s="58">
        <f>IFERROR(W52/W59,"-")</f>
        <v>0.61538461538461542</v>
      </c>
      <c r="Y52" s="76">
        <f t="shared" si="44"/>
        <v>5.6878777106292213E-3</v>
      </c>
      <c r="Z52" s="286"/>
      <c r="AA52" s="207">
        <v>12</v>
      </c>
      <c r="AB52" s="58">
        <f>IFERROR(AA52/AA59,"-")</f>
        <v>0.75</v>
      </c>
      <c r="AC52" s="76">
        <f t="shared" si="45"/>
        <v>7.5997466751108293E-3</v>
      </c>
      <c r="AD52" s="286"/>
      <c r="AE52" s="207">
        <v>2</v>
      </c>
      <c r="AF52" s="58">
        <f>IFERROR(AE52/AE59,"-")</f>
        <v>0.66666666666666663</v>
      </c>
      <c r="AG52" s="76">
        <f t="shared" si="46"/>
        <v>3.1007751937984496E-3</v>
      </c>
      <c r="AH52" s="286"/>
      <c r="AI52" s="93">
        <f t="shared" si="6"/>
        <v>91</v>
      </c>
      <c r="AJ52" s="58">
        <f>IFERROR(AI52/AI59,"-")</f>
        <v>0.69465648854961837</v>
      </c>
      <c r="AK52" s="76">
        <f t="shared" si="47"/>
        <v>6.678408924115661E-3</v>
      </c>
      <c r="AN52" s="80" t="s">
        <v>12</v>
      </c>
      <c r="AO52" s="99">
        <f>市区町村別_透析患者数!D51</f>
        <v>18</v>
      </c>
      <c r="AP52" s="99">
        <f>市区町村別_透析患者数!G51</f>
        <v>107</v>
      </c>
      <c r="AQ52" s="99">
        <f>市区町村別_透析患者数!J51</f>
        <v>16333</v>
      </c>
      <c r="AR52" s="99">
        <f>市区町村別_透析患者数!M51</f>
        <v>13985</v>
      </c>
      <c r="AS52" s="99">
        <f>市区町村別_透析患者数!P51</f>
        <v>8555</v>
      </c>
      <c r="AT52" s="99">
        <f>市区町村別_透析患者数!S51</f>
        <v>4008</v>
      </c>
      <c r="AU52" s="99">
        <f>市区町村別_透析患者数!V51</f>
        <v>1404</v>
      </c>
      <c r="AV52" s="99">
        <f>市区町村別_透析患者数!Y51</f>
        <v>44410</v>
      </c>
    </row>
    <row r="53" spans="2:48" ht="13.5" customHeight="1">
      <c r="B53" s="280"/>
      <c r="C53" s="283"/>
      <c r="D53" s="57" t="s">
        <v>87</v>
      </c>
      <c r="E53" s="129" t="s">
        <v>76</v>
      </c>
      <c r="F53" s="286"/>
      <c r="G53" s="207">
        <v>0</v>
      </c>
      <c r="H53" s="58">
        <f>IFERROR(G53/G59,"-")</f>
        <v>0</v>
      </c>
      <c r="I53" s="72">
        <f t="shared" si="48"/>
        <v>0</v>
      </c>
      <c r="J53" s="286"/>
      <c r="K53" s="207">
        <v>0</v>
      </c>
      <c r="L53" s="58">
        <f>IFERROR(K53/K59,"-")</f>
        <v>0</v>
      </c>
      <c r="M53" s="76">
        <f t="shared" si="41"/>
        <v>0</v>
      </c>
      <c r="N53" s="286"/>
      <c r="O53" s="207">
        <v>0</v>
      </c>
      <c r="P53" s="58">
        <f>IFERROR(O53/O59,"-")</f>
        <v>0</v>
      </c>
      <c r="Q53" s="76">
        <f t="shared" si="42"/>
        <v>0</v>
      </c>
      <c r="R53" s="286"/>
      <c r="S53" s="207">
        <v>0</v>
      </c>
      <c r="T53" s="58">
        <f>IFERROR(S53/S59,"-")</f>
        <v>0</v>
      </c>
      <c r="U53" s="76">
        <f t="shared" si="43"/>
        <v>0</v>
      </c>
      <c r="V53" s="286"/>
      <c r="W53" s="207">
        <v>0</v>
      </c>
      <c r="X53" s="58">
        <f>IFERROR(W53/W59,"-")</f>
        <v>0</v>
      </c>
      <c r="Y53" s="76">
        <f t="shared" si="44"/>
        <v>0</v>
      </c>
      <c r="Z53" s="286"/>
      <c r="AA53" s="207">
        <v>0</v>
      </c>
      <c r="AB53" s="58">
        <f>IFERROR(AA53/AA59,"-")</f>
        <v>0</v>
      </c>
      <c r="AC53" s="76">
        <f t="shared" si="45"/>
        <v>0</v>
      </c>
      <c r="AD53" s="286"/>
      <c r="AE53" s="207">
        <v>0</v>
      </c>
      <c r="AF53" s="58">
        <f>IFERROR(AE53/AE59,"-")</f>
        <v>0</v>
      </c>
      <c r="AG53" s="76">
        <f t="shared" si="46"/>
        <v>0</v>
      </c>
      <c r="AH53" s="286"/>
      <c r="AI53" s="93">
        <f t="shared" si="6"/>
        <v>0</v>
      </c>
      <c r="AJ53" s="58">
        <f>IFERROR(AI53/AI59,"-")</f>
        <v>0</v>
      </c>
      <c r="AK53" s="76">
        <f t="shared" si="47"/>
        <v>0</v>
      </c>
      <c r="AN53" s="80" t="s">
        <v>21</v>
      </c>
      <c r="AO53" s="99">
        <f>市区町村別_透析患者数!D52</f>
        <v>15</v>
      </c>
      <c r="AP53" s="99">
        <f>市区町村別_透析患者数!G52</f>
        <v>43</v>
      </c>
      <c r="AQ53" s="99">
        <f>市区町村別_透析患者数!J52</f>
        <v>8764</v>
      </c>
      <c r="AR53" s="99">
        <f>市区町村別_透析患者数!M52</f>
        <v>7173</v>
      </c>
      <c r="AS53" s="99">
        <f>市区町村別_透析患者数!P52</f>
        <v>4540</v>
      </c>
      <c r="AT53" s="99">
        <f>市区町村別_透析患者数!S52</f>
        <v>2309</v>
      </c>
      <c r="AU53" s="99">
        <f>市区町村別_透析患者数!V52</f>
        <v>1042</v>
      </c>
      <c r="AV53" s="99">
        <f>市区町村別_透析患者数!Y52</f>
        <v>23886</v>
      </c>
    </row>
    <row r="54" spans="2:48" ht="13.5" customHeight="1">
      <c r="B54" s="280"/>
      <c r="C54" s="283"/>
      <c r="D54" s="57" t="s">
        <v>88</v>
      </c>
      <c r="E54" s="129" t="s">
        <v>77</v>
      </c>
      <c r="F54" s="286"/>
      <c r="G54" s="207">
        <v>1</v>
      </c>
      <c r="H54" s="58">
        <f>IFERROR(G54/G59,"-")</f>
        <v>0.33333333333333331</v>
      </c>
      <c r="I54" s="72">
        <f t="shared" si="48"/>
        <v>7.1428571428571425E-2</v>
      </c>
      <c r="J54" s="286"/>
      <c r="K54" s="207">
        <v>0</v>
      </c>
      <c r="L54" s="58">
        <f>IFERROR(K54/K59,"-")</f>
        <v>0</v>
      </c>
      <c r="M54" s="76">
        <f t="shared" si="41"/>
        <v>0</v>
      </c>
      <c r="N54" s="286"/>
      <c r="O54" s="207">
        <v>2</v>
      </c>
      <c r="P54" s="58">
        <f>IFERROR(O54/O59,"-")</f>
        <v>4.3478260869565216E-2</v>
      </c>
      <c r="Q54" s="76">
        <f t="shared" si="42"/>
        <v>4.4062568847763823E-4</v>
      </c>
      <c r="R54" s="286"/>
      <c r="S54" s="207">
        <v>1</v>
      </c>
      <c r="T54" s="58">
        <f>IFERROR(S54/S59,"-")</f>
        <v>3.3333333333333333E-2</v>
      </c>
      <c r="U54" s="76">
        <f t="shared" si="43"/>
        <v>2.518257365902795E-4</v>
      </c>
      <c r="V54" s="286"/>
      <c r="W54" s="207">
        <v>1</v>
      </c>
      <c r="X54" s="58">
        <f>IFERROR(W54/W59,"-")</f>
        <v>3.8461538461538464E-2</v>
      </c>
      <c r="Y54" s="76">
        <f t="shared" si="44"/>
        <v>3.5549235691432633E-4</v>
      </c>
      <c r="Z54" s="286"/>
      <c r="AA54" s="207">
        <v>0</v>
      </c>
      <c r="AB54" s="58">
        <f>IFERROR(AA54/AA59,"-")</f>
        <v>0</v>
      </c>
      <c r="AC54" s="76">
        <f t="shared" si="45"/>
        <v>0</v>
      </c>
      <c r="AD54" s="286"/>
      <c r="AE54" s="207">
        <v>0</v>
      </c>
      <c r="AF54" s="58">
        <f>IFERROR(AE54/AE59,"-")</f>
        <v>0</v>
      </c>
      <c r="AG54" s="76">
        <f t="shared" si="46"/>
        <v>0</v>
      </c>
      <c r="AH54" s="286"/>
      <c r="AI54" s="93">
        <f t="shared" si="6"/>
        <v>5</v>
      </c>
      <c r="AJ54" s="58">
        <f>IFERROR(AI54/AI59,"-")</f>
        <v>3.8167938931297711E-2</v>
      </c>
      <c r="AK54" s="76">
        <f t="shared" si="47"/>
        <v>3.669455452810803E-4</v>
      </c>
      <c r="AN54" s="80" t="s">
        <v>22</v>
      </c>
      <c r="AO54" s="99">
        <f>市区町村別_透析患者数!D53</f>
        <v>9</v>
      </c>
      <c r="AP54" s="99">
        <f>市区町村別_透析患者数!G53</f>
        <v>35</v>
      </c>
      <c r="AQ54" s="99">
        <f>市区町村別_透析患者数!J53</f>
        <v>8157</v>
      </c>
      <c r="AR54" s="99">
        <f>市区町村別_透析患者数!M53</f>
        <v>7493</v>
      </c>
      <c r="AS54" s="99">
        <f>市区町村別_透析患者数!P53</f>
        <v>4829</v>
      </c>
      <c r="AT54" s="99">
        <f>市区町村別_透析患者数!S53</f>
        <v>2220</v>
      </c>
      <c r="AU54" s="99">
        <f>市区町村別_透析患者数!V53</f>
        <v>863</v>
      </c>
      <c r="AV54" s="99">
        <f>市区町村別_透析患者数!Y53</f>
        <v>23606</v>
      </c>
    </row>
    <row r="55" spans="2:48" ht="13.5" customHeight="1">
      <c r="B55" s="280"/>
      <c r="C55" s="283"/>
      <c r="D55" s="57" t="s">
        <v>89</v>
      </c>
      <c r="E55" s="129" t="s">
        <v>78</v>
      </c>
      <c r="F55" s="286"/>
      <c r="G55" s="207">
        <v>0</v>
      </c>
      <c r="H55" s="58">
        <f>IFERROR(G55/G59,"-")</f>
        <v>0</v>
      </c>
      <c r="I55" s="72">
        <f t="shared" si="48"/>
        <v>0</v>
      </c>
      <c r="J55" s="286"/>
      <c r="K55" s="207">
        <v>0</v>
      </c>
      <c r="L55" s="58">
        <f>IFERROR(K55/K59,"-")</f>
        <v>0</v>
      </c>
      <c r="M55" s="76">
        <f t="shared" si="41"/>
        <v>0</v>
      </c>
      <c r="N55" s="286"/>
      <c r="O55" s="207">
        <v>4</v>
      </c>
      <c r="P55" s="58">
        <f>IFERROR(O55/O59,"-")</f>
        <v>8.6956521739130432E-2</v>
      </c>
      <c r="Q55" s="76">
        <f t="shared" si="42"/>
        <v>8.8125137695527645E-4</v>
      </c>
      <c r="R55" s="286"/>
      <c r="S55" s="207">
        <v>1</v>
      </c>
      <c r="T55" s="58">
        <f>IFERROR(S55/S59,"-")</f>
        <v>3.3333333333333333E-2</v>
      </c>
      <c r="U55" s="76">
        <f t="shared" si="43"/>
        <v>2.518257365902795E-4</v>
      </c>
      <c r="V55" s="286"/>
      <c r="W55" s="207">
        <v>2</v>
      </c>
      <c r="X55" s="58">
        <f>IFERROR(W55/W59,"-")</f>
        <v>7.6923076923076927E-2</v>
      </c>
      <c r="Y55" s="76">
        <f t="shared" si="44"/>
        <v>7.1098471382865266E-4</v>
      </c>
      <c r="Z55" s="286"/>
      <c r="AA55" s="207">
        <v>1</v>
      </c>
      <c r="AB55" s="58">
        <f>IFERROR(AA55/AA59,"-")</f>
        <v>6.25E-2</v>
      </c>
      <c r="AC55" s="76">
        <f t="shared" si="45"/>
        <v>6.3331222292590248E-4</v>
      </c>
      <c r="AD55" s="286"/>
      <c r="AE55" s="207">
        <v>1</v>
      </c>
      <c r="AF55" s="58">
        <f>IFERROR(AE55/AE59,"-")</f>
        <v>0.33333333333333331</v>
      </c>
      <c r="AG55" s="76">
        <f t="shared" si="46"/>
        <v>1.5503875968992248E-3</v>
      </c>
      <c r="AH55" s="286"/>
      <c r="AI55" s="93">
        <f t="shared" si="6"/>
        <v>9</v>
      </c>
      <c r="AJ55" s="58">
        <f>IFERROR(AI55/AI59,"-")</f>
        <v>6.8702290076335881E-2</v>
      </c>
      <c r="AK55" s="76">
        <f t="shared" si="47"/>
        <v>6.6050198150594452E-4</v>
      </c>
      <c r="AN55" s="80" t="s">
        <v>13</v>
      </c>
      <c r="AO55" s="99">
        <f>市区町村別_透析患者数!D54</f>
        <v>7</v>
      </c>
      <c r="AP55" s="99">
        <f>市区町村別_透析患者数!G54</f>
        <v>58</v>
      </c>
      <c r="AQ55" s="99">
        <f>市区町村別_透析患者数!J54</f>
        <v>7934</v>
      </c>
      <c r="AR55" s="99">
        <f>市区町村別_透析患者数!M54</f>
        <v>6818</v>
      </c>
      <c r="AS55" s="99">
        <f>市区町村別_透析患者数!P54</f>
        <v>4199</v>
      </c>
      <c r="AT55" s="99">
        <f>市区町村別_透析患者数!S54</f>
        <v>1869</v>
      </c>
      <c r="AU55" s="99">
        <f>市区町村別_透析患者数!V54</f>
        <v>721</v>
      </c>
      <c r="AV55" s="99">
        <f>市区町村別_透析患者数!Y54</f>
        <v>21606</v>
      </c>
    </row>
    <row r="56" spans="2:48" ht="13.5" customHeight="1">
      <c r="B56" s="280"/>
      <c r="C56" s="283"/>
      <c r="D56" s="57" t="s">
        <v>90</v>
      </c>
      <c r="E56" s="129" t="s">
        <v>79</v>
      </c>
      <c r="F56" s="286"/>
      <c r="G56" s="207">
        <v>0</v>
      </c>
      <c r="H56" s="58">
        <f>IFERROR(G56/G59,"-")</f>
        <v>0</v>
      </c>
      <c r="I56" s="72">
        <f t="shared" si="48"/>
        <v>0</v>
      </c>
      <c r="J56" s="286"/>
      <c r="K56" s="207">
        <v>0</v>
      </c>
      <c r="L56" s="58">
        <f>IFERROR(K56/K59,"-")</f>
        <v>0</v>
      </c>
      <c r="M56" s="76">
        <f t="shared" si="41"/>
        <v>0</v>
      </c>
      <c r="N56" s="286"/>
      <c r="O56" s="207">
        <v>0</v>
      </c>
      <c r="P56" s="58">
        <f>IFERROR(O56/O59,"-")</f>
        <v>0</v>
      </c>
      <c r="Q56" s="76">
        <f t="shared" si="42"/>
        <v>0</v>
      </c>
      <c r="R56" s="286"/>
      <c r="S56" s="207">
        <v>0</v>
      </c>
      <c r="T56" s="58">
        <f>IFERROR(S56/S59,"-")</f>
        <v>0</v>
      </c>
      <c r="U56" s="76">
        <f t="shared" si="43"/>
        <v>0</v>
      </c>
      <c r="V56" s="286"/>
      <c r="W56" s="207">
        <v>0</v>
      </c>
      <c r="X56" s="58">
        <f>IFERROR(W56/W59,"-")</f>
        <v>0</v>
      </c>
      <c r="Y56" s="76">
        <f t="shared" si="44"/>
        <v>0</v>
      </c>
      <c r="Z56" s="286"/>
      <c r="AA56" s="207">
        <v>0</v>
      </c>
      <c r="AB56" s="58">
        <f>IFERROR(AA56/AA59,"-")</f>
        <v>0</v>
      </c>
      <c r="AC56" s="76">
        <f t="shared" si="45"/>
        <v>0</v>
      </c>
      <c r="AD56" s="286"/>
      <c r="AE56" s="207">
        <v>0</v>
      </c>
      <c r="AF56" s="58">
        <f>IFERROR(AE56/AE59,"-")</f>
        <v>0</v>
      </c>
      <c r="AG56" s="76">
        <f t="shared" si="46"/>
        <v>0</v>
      </c>
      <c r="AH56" s="286"/>
      <c r="AI56" s="93">
        <f t="shared" si="6"/>
        <v>0</v>
      </c>
      <c r="AJ56" s="58">
        <f>IFERROR(AI56/AI59,"-")</f>
        <v>0</v>
      </c>
      <c r="AK56" s="76">
        <f t="shared" si="47"/>
        <v>0</v>
      </c>
      <c r="AN56" s="80" t="s">
        <v>41</v>
      </c>
      <c r="AO56" s="99">
        <f>市区町村別_透析患者数!D55</f>
        <v>55</v>
      </c>
      <c r="AP56" s="99">
        <f>市区町村別_透析患者数!G55</f>
        <v>135</v>
      </c>
      <c r="AQ56" s="99">
        <f>市区町村別_透析患者数!J55</f>
        <v>11409</v>
      </c>
      <c r="AR56" s="99">
        <f>市区町村別_透析患者数!M55</f>
        <v>8825</v>
      </c>
      <c r="AS56" s="99">
        <f>市区町村別_透析患者数!P55</f>
        <v>5532</v>
      </c>
      <c r="AT56" s="99">
        <f>市区町村別_透析患者数!S55</f>
        <v>2800</v>
      </c>
      <c r="AU56" s="99">
        <f>市区町村別_透析患者数!V55</f>
        <v>1184</v>
      </c>
      <c r="AV56" s="99">
        <f>市区町村別_透析患者数!Y55</f>
        <v>29940</v>
      </c>
    </row>
    <row r="57" spans="2:48" ht="13.5" customHeight="1">
      <c r="B57" s="280"/>
      <c r="C57" s="283"/>
      <c r="D57" s="57" t="s">
        <v>91</v>
      </c>
      <c r="E57" s="129" t="s">
        <v>80</v>
      </c>
      <c r="F57" s="286"/>
      <c r="G57" s="207">
        <v>0</v>
      </c>
      <c r="H57" s="58">
        <f>IFERROR(G57/G59,"-")</f>
        <v>0</v>
      </c>
      <c r="I57" s="72">
        <f t="shared" si="48"/>
        <v>0</v>
      </c>
      <c r="J57" s="286"/>
      <c r="K57" s="207">
        <v>0</v>
      </c>
      <c r="L57" s="58">
        <f>IFERROR(K57/K59,"-")</f>
        <v>0</v>
      </c>
      <c r="M57" s="76">
        <f t="shared" si="41"/>
        <v>0</v>
      </c>
      <c r="N57" s="286"/>
      <c r="O57" s="207">
        <v>1</v>
      </c>
      <c r="P57" s="58">
        <f>IFERROR(O57/O59,"-")</f>
        <v>2.1739130434782608E-2</v>
      </c>
      <c r="Q57" s="76">
        <f t="shared" si="42"/>
        <v>2.2031284423881911E-4</v>
      </c>
      <c r="R57" s="286"/>
      <c r="S57" s="207">
        <v>0</v>
      </c>
      <c r="T57" s="58">
        <f>IFERROR(S57/S59,"-")</f>
        <v>0</v>
      </c>
      <c r="U57" s="76">
        <f t="shared" si="43"/>
        <v>0</v>
      </c>
      <c r="V57" s="286"/>
      <c r="W57" s="207">
        <v>0</v>
      </c>
      <c r="X57" s="58">
        <f>IFERROR(W57/W59,"-")</f>
        <v>0</v>
      </c>
      <c r="Y57" s="76">
        <f t="shared" si="44"/>
        <v>0</v>
      </c>
      <c r="Z57" s="286"/>
      <c r="AA57" s="207">
        <v>0</v>
      </c>
      <c r="AB57" s="58">
        <f>IFERROR(AA57/AA59,"-")</f>
        <v>0</v>
      </c>
      <c r="AC57" s="76">
        <f t="shared" si="45"/>
        <v>0</v>
      </c>
      <c r="AD57" s="286"/>
      <c r="AE57" s="207">
        <v>0</v>
      </c>
      <c r="AF57" s="58">
        <f>IFERROR(AE57/AE59,"-")</f>
        <v>0</v>
      </c>
      <c r="AG57" s="76">
        <f t="shared" si="46"/>
        <v>0</v>
      </c>
      <c r="AH57" s="286"/>
      <c r="AI57" s="93">
        <f t="shared" si="6"/>
        <v>1</v>
      </c>
      <c r="AJ57" s="58">
        <f>IFERROR(AI57/AI59,"-")</f>
        <v>7.6335877862595417E-3</v>
      </c>
      <c r="AK57" s="76">
        <f t="shared" si="47"/>
        <v>7.3389109056216055E-5</v>
      </c>
      <c r="AN57" s="80" t="s">
        <v>3</v>
      </c>
      <c r="AO57" s="99">
        <f>市区町村別_透析患者数!D56</f>
        <v>7</v>
      </c>
      <c r="AP57" s="99">
        <f>市区町村別_透析患者数!G56</f>
        <v>13</v>
      </c>
      <c r="AQ57" s="99">
        <f>市区町村別_透析患者数!J56</f>
        <v>8649</v>
      </c>
      <c r="AR57" s="99">
        <f>市区町村別_透析患者数!M56</f>
        <v>7150</v>
      </c>
      <c r="AS57" s="99">
        <f>市区町村別_透析患者数!P56</f>
        <v>4555</v>
      </c>
      <c r="AT57" s="99">
        <f>市区町村別_透析患者数!S56</f>
        <v>2396</v>
      </c>
      <c r="AU57" s="99">
        <f>市区町村別_透析患者数!V56</f>
        <v>1126</v>
      </c>
      <c r="AV57" s="99">
        <f>市区町村別_透析患者数!Y56</f>
        <v>23896</v>
      </c>
    </row>
    <row r="58" spans="2:48" ht="13.5" customHeight="1">
      <c r="B58" s="280"/>
      <c r="C58" s="283"/>
      <c r="D58" s="59" t="s">
        <v>92</v>
      </c>
      <c r="E58" s="130" t="s">
        <v>95</v>
      </c>
      <c r="F58" s="287"/>
      <c r="G58" s="208">
        <v>0</v>
      </c>
      <c r="H58" s="60">
        <f>IFERROR(G58/G59,"-")</f>
        <v>0</v>
      </c>
      <c r="I58" s="72">
        <f t="shared" si="48"/>
        <v>0</v>
      </c>
      <c r="J58" s="287"/>
      <c r="K58" s="208">
        <v>1</v>
      </c>
      <c r="L58" s="60">
        <f>IFERROR(K58/K59,"-")</f>
        <v>0.14285714285714285</v>
      </c>
      <c r="M58" s="77">
        <f t="shared" si="41"/>
        <v>1.5384615384615385E-2</v>
      </c>
      <c r="N58" s="287"/>
      <c r="O58" s="208">
        <v>7</v>
      </c>
      <c r="P58" s="60">
        <f>IFERROR(O58/O59,"-")</f>
        <v>0.15217391304347827</v>
      </c>
      <c r="Q58" s="77">
        <f t="shared" si="42"/>
        <v>1.5421899096717338E-3</v>
      </c>
      <c r="R58" s="287"/>
      <c r="S58" s="208">
        <v>7</v>
      </c>
      <c r="T58" s="60">
        <f>IFERROR(S58/S59,"-")</f>
        <v>0.23333333333333334</v>
      </c>
      <c r="U58" s="77">
        <f t="shared" si="43"/>
        <v>1.7627801561319568E-3</v>
      </c>
      <c r="V58" s="287"/>
      <c r="W58" s="208">
        <v>7</v>
      </c>
      <c r="X58" s="60">
        <f>IFERROR(W58/W59,"-")</f>
        <v>0.26923076923076922</v>
      </c>
      <c r="Y58" s="77">
        <f t="shared" si="44"/>
        <v>2.4884464984002842E-3</v>
      </c>
      <c r="Z58" s="287"/>
      <c r="AA58" s="208">
        <v>3</v>
      </c>
      <c r="AB58" s="60">
        <f>IFERROR(AA58/AA59,"-")</f>
        <v>0.1875</v>
      </c>
      <c r="AC58" s="77">
        <f t="shared" si="45"/>
        <v>1.8999366687777073E-3</v>
      </c>
      <c r="AD58" s="287"/>
      <c r="AE58" s="208">
        <v>0</v>
      </c>
      <c r="AF58" s="60">
        <f>IFERROR(AE58/AE59,"-")</f>
        <v>0</v>
      </c>
      <c r="AG58" s="77">
        <f t="shared" si="46"/>
        <v>0</v>
      </c>
      <c r="AH58" s="287"/>
      <c r="AI58" s="94">
        <f t="shared" si="6"/>
        <v>25</v>
      </c>
      <c r="AJ58" s="60">
        <f>IFERROR(AI58/AI59,"-")</f>
        <v>0.19083969465648856</v>
      </c>
      <c r="AK58" s="77">
        <f t="shared" si="47"/>
        <v>1.8347277264054015E-3</v>
      </c>
      <c r="AN58" s="80" t="s">
        <v>18</v>
      </c>
      <c r="AO58" s="99">
        <f>市区町村別_透析患者数!D57</f>
        <v>13</v>
      </c>
      <c r="AP58" s="99">
        <f>市区町村別_透析患者数!G57</f>
        <v>49</v>
      </c>
      <c r="AQ58" s="99">
        <f>市区町村別_透析患者数!J57</f>
        <v>4966</v>
      </c>
      <c r="AR58" s="99">
        <f>市区町村別_透析患者数!M57</f>
        <v>3950</v>
      </c>
      <c r="AS58" s="99">
        <f>市区町村別_透析患者数!P57</f>
        <v>2540</v>
      </c>
      <c r="AT58" s="99">
        <f>市区町村別_透析患者数!S57</f>
        <v>1255</v>
      </c>
      <c r="AU58" s="99">
        <f>市区町村別_透析患者数!V57</f>
        <v>516</v>
      </c>
      <c r="AV58" s="99">
        <f>市区町村別_透析患者数!Y57</f>
        <v>13289</v>
      </c>
    </row>
    <row r="59" spans="2:48" ht="13.5" customHeight="1">
      <c r="B59" s="281"/>
      <c r="C59" s="284"/>
      <c r="D59" s="61" t="s">
        <v>94</v>
      </c>
      <c r="E59" s="62"/>
      <c r="F59" s="209" t="s">
        <v>143</v>
      </c>
      <c r="G59" s="71">
        <f>SUM(G51:G58)</f>
        <v>3</v>
      </c>
      <c r="H59" s="63" t="s">
        <v>93</v>
      </c>
      <c r="I59" s="75">
        <f t="shared" si="48"/>
        <v>0.21428571428571427</v>
      </c>
      <c r="J59" s="209" t="s">
        <v>143</v>
      </c>
      <c r="K59" s="71">
        <f>SUM(K51:K58)</f>
        <v>7</v>
      </c>
      <c r="L59" s="210" t="s">
        <v>143</v>
      </c>
      <c r="M59" s="75">
        <f t="shared" si="41"/>
        <v>0.1076923076923077</v>
      </c>
      <c r="N59" s="209" t="s">
        <v>143</v>
      </c>
      <c r="O59" s="71">
        <f>SUM(O51:O58)</f>
        <v>46</v>
      </c>
      <c r="P59" s="210" t="s">
        <v>143</v>
      </c>
      <c r="Q59" s="75">
        <f t="shared" si="42"/>
        <v>1.013439083498568E-2</v>
      </c>
      <c r="R59" s="209" t="s">
        <v>143</v>
      </c>
      <c r="S59" s="71">
        <f>SUM(S51:S58)</f>
        <v>30</v>
      </c>
      <c r="T59" s="210" t="s">
        <v>143</v>
      </c>
      <c r="U59" s="75">
        <f t="shared" si="43"/>
        <v>7.554772097708386E-3</v>
      </c>
      <c r="V59" s="209" t="s">
        <v>143</v>
      </c>
      <c r="W59" s="71">
        <f>SUM(W51:W58)</f>
        <v>26</v>
      </c>
      <c r="X59" s="210" t="s">
        <v>143</v>
      </c>
      <c r="Y59" s="75">
        <f t="shared" si="44"/>
        <v>9.2428012797724848E-3</v>
      </c>
      <c r="Z59" s="209" t="s">
        <v>143</v>
      </c>
      <c r="AA59" s="71">
        <f>SUM(AA51:AA58)</f>
        <v>16</v>
      </c>
      <c r="AB59" s="210" t="s">
        <v>143</v>
      </c>
      <c r="AC59" s="75">
        <f t="shared" si="45"/>
        <v>1.013299556681444E-2</v>
      </c>
      <c r="AD59" s="209" t="s">
        <v>143</v>
      </c>
      <c r="AE59" s="71">
        <f>SUM(AE51:AE58)</f>
        <v>3</v>
      </c>
      <c r="AF59" s="210" t="s">
        <v>143</v>
      </c>
      <c r="AG59" s="75">
        <f t="shared" si="46"/>
        <v>4.6511627906976744E-3</v>
      </c>
      <c r="AH59" s="209" t="s">
        <v>143</v>
      </c>
      <c r="AI59" s="71">
        <f t="shared" si="6"/>
        <v>131</v>
      </c>
      <c r="AJ59" s="210" t="s">
        <v>143</v>
      </c>
      <c r="AK59" s="75">
        <f t="shared" si="47"/>
        <v>9.6139732863643034E-3</v>
      </c>
      <c r="AN59" s="80" t="s">
        <v>23</v>
      </c>
      <c r="AO59" s="99">
        <f>市区町村別_透析患者数!D58</f>
        <v>11</v>
      </c>
      <c r="AP59" s="99">
        <f>市区町村別_透析患者数!G58</f>
        <v>82</v>
      </c>
      <c r="AQ59" s="99">
        <f>市区町村別_透析患者数!J58</f>
        <v>7840</v>
      </c>
      <c r="AR59" s="99">
        <f>市区町村別_透析患者数!M58</f>
        <v>6551</v>
      </c>
      <c r="AS59" s="99">
        <f>市区町村別_透析患者数!P58</f>
        <v>4253</v>
      </c>
      <c r="AT59" s="99">
        <f>市区町村別_透析患者数!S58</f>
        <v>2206</v>
      </c>
      <c r="AU59" s="99">
        <f>市区町村別_透析患者数!V58</f>
        <v>950</v>
      </c>
      <c r="AV59" s="99">
        <f>市区町村別_透析患者数!Y58</f>
        <v>21893</v>
      </c>
    </row>
    <row r="60" spans="2:48" ht="13.5" customHeight="1">
      <c r="B60" s="279">
        <v>7</v>
      </c>
      <c r="C60" s="282" t="s">
        <v>149</v>
      </c>
      <c r="D60" s="55" t="s">
        <v>85</v>
      </c>
      <c r="E60" s="128" t="s">
        <v>74</v>
      </c>
      <c r="F60" s="285">
        <f>AO12</f>
        <v>28</v>
      </c>
      <c r="G60" s="206">
        <v>0</v>
      </c>
      <c r="H60" s="56">
        <f>IFERROR(G60/G68,"-")</f>
        <v>0</v>
      </c>
      <c r="I60" s="72">
        <f>IFERROR(G60/$AO$12,"-")</f>
        <v>0</v>
      </c>
      <c r="J60" s="285">
        <f>AP12</f>
        <v>76</v>
      </c>
      <c r="K60" s="206">
        <v>0</v>
      </c>
      <c r="L60" s="56">
        <f>IFERROR(K60/K68,"-")</f>
        <v>0</v>
      </c>
      <c r="M60" s="72">
        <f t="shared" ref="M60:M68" si="49">IFERROR(K60/$AP$12,"-")</f>
        <v>0</v>
      </c>
      <c r="N60" s="285">
        <f>AQ12</f>
        <v>4283</v>
      </c>
      <c r="O60" s="206">
        <v>0</v>
      </c>
      <c r="P60" s="56">
        <f>IFERROR(O60/O68,"-")</f>
        <v>0</v>
      </c>
      <c r="Q60" s="72">
        <f t="shared" ref="Q60:Q68" si="50">IFERROR(O60/$AQ$12,"-")</f>
        <v>0</v>
      </c>
      <c r="R60" s="285">
        <f>AR12</f>
        <v>3538</v>
      </c>
      <c r="S60" s="206">
        <v>0</v>
      </c>
      <c r="T60" s="56">
        <f>IFERROR(S60/S68,"-")</f>
        <v>0</v>
      </c>
      <c r="U60" s="72">
        <f t="shared" ref="U60:U68" si="51">IFERROR(S60/$AR$12,"-")</f>
        <v>0</v>
      </c>
      <c r="V60" s="285">
        <f>AS12</f>
        <v>2498</v>
      </c>
      <c r="W60" s="206">
        <v>0</v>
      </c>
      <c r="X60" s="56">
        <f>IFERROR(W60/W68,"-")</f>
        <v>0</v>
      </c>
      <c r="Y60" s="72">
        <f t="shared" ref="Y60:Y68" si="52">IFERROR(W60/$AS$12,"-")</f>
        <v>0</v>
      </c>
      <c r="Z60" s="285">
        <f>AT12</f>
        <v>1299</v>
      </c>
      <c r="AA60" s="206">
        <v>0</v>
      </c>
      <c r="AB60" s="56">
        <f>IFERROR(AA60/AA68,"-")</f>
        <v>0</v>
      </c>
      <c r="AC60" s="72">
        <f t="shared" ref="AC60:AC68" si="53">IFERROR(AA60/$AT$12,"-")</f>
        <v>0</v>
      </c>
      <c r="AD60" s="285">
        <f>AU12</f>
        <v>572</v>
      </c>
      <c r="AE60" s="206">
        <v>0</v>
      </c>
      <c r="AF60" s="56">
        <f>IFERROR(AE60/AE68,"-")</f>
        <v>0</v>
      </c>
      <c r="AG60" s="72">
        <f t="shared" ref="AG60:AG68" si="54">IFERROR(AE60/$AU$12,"-")</f>
        <v>0</v>
      </c>
      <c r="AH60" s="285">
        <f>AV12</f>
        <v>12294</v>
      </c>
      <c r="AI60" s="92">
        <f t="shared" si="6"/>
        <v>0</v>
      </c>
      <c r="AJ60" s="56">
        <f>IFERROR(AI60/AI68,"-")</f>
        <v>0</v>
      </c>
      <c r="AK60" s="72">
        <f t="shared" ref="AK60:AK68" si="55">IFERROR(AI60/$AV$12,"-")</f>
        <v>0</v>
      </c>
      <c r="AN60" s="80" t="s">
        <v>14</v>
      </c>
      <c r="AO60" s="99">
        <f>市区町村別_透析患者数!D59</f>
        <v>28</v>
      </c>
      <c r="AP60" s="99">
        <f>市区町村別_透析患者数!G59</f>
        <v>71</v>
      </c>
      <c r="AQ60" s="99">
        <f>市区町村別_透析患者数!J59</f>
        <v>7838</v>
      </c>
      <c r="AR60" s="99">
        <f>市区町村別_透析患者数!M59</f>
        <v>7213</v>
      </c>
      <c r="AS60" s="99">
        <f>市区町村別_透析患者数!P59</f>
        <v>4651</v>
      </c>
      <c r="AT60" s="99">
        <f>市区町村別_透析患者数!S59</f>
        <v>2123</v>
      </c>
      <c r="AU60" s="99">
        <f>市区町村別_透析患者数!V59</f>
        <v>712</v>
      </c>
      <c r="AV60" s="99">
        <f>市区町村別_透析患者数!Y59</f>
        <v>22636</v>
      </c>
    </row>
    <row r="61" spans="2:48" ht="13.5" customHeight="1">
      <c r="B61" s="280"/>
      <c r="C61" s="283"/>
      <c r="D61" s="57" t="s">
        <v>86</v>
      </c>
      <c r="E61" s="129" t="s">
        <v>75</v>
      </c>
      <c r="F61" s="286"/>
      <c r="G61" s="207">
        <v>0</v>
      </c>
      <c r="H61" s="58">
        <f>IFERROR(G61/G68,"-")</f>
        <v>0</v>
      </c>
      <c r="I61" s="72">
        <f t="shared" ref="I61:I68" si="56">IFERROR(G61/$AO$12,"-")</f>
        <v>0</v>
      </c>
      <c r="J61" s="286"/>
      <c r="K61" s="207">
        <v>10</v>
      </c>
      <c r="L61" s="58">
        <f>IFERROR(K61/K68,"-")</f>
        <v>0.76923076923076927</v>
      </c>
      <c r="M61" s="76">
        <f t="shared" si="49"/>
        <v>0.13157894736842105</v>
      </c>
      <c r="N61" s="286"/>
      <c r="O61" s="207">
        <v>32</v>
      </c>
      <c r="P61" s="58">
        <f>IFERROR(O61/O68,"-")</f>
        <v>0.65306122448979587</v>
      </c>
      <c r="Q61" s="76">
        <f t="shared" si="50"/>
        <v>7.4713985524165307E-3</v>
      </c>
      <c r="R61" s="286"/>
      <c r="S61" s="207">
        <v>31</v>
      </c>
      <c r="T61" s="58">
        <f>IFERROR(S61/S68,"-")</f>
        <v>0.67391304347826086</v>
      </c>
      <c r="U61" s="76">
        <f t="shared" si="51"/>
        <v>8.7620124364047487E-3</v>
      </c>
      <c r="V61" s="286"/>
      <c r="W61" s="207">
        <v>19</v>
      </c>
      <c r="X61" s="58">
        <f>IFERROR(W61/W68,"-")</f>
        <v>0.76</v>
      </c>
      <c r="Y61" s="76">
        <f t="shared" si="52"/>
        <v>7.6060848678943154E-3</v>
      </c>
      <c r="Z61" s="286"/>
      <c r="AA61" s="207">
        <v>4</v>
      </c>
      <c r="AB61" s="58">
        <f>IFERROR(AA61/AA68,"-")</f>
        <v>0.44444444444444442</v>
      </c>
      <c r="AC61" s="76">
        <f t="shared" si="53"/>
        <v>3.0792917628945341E-3</v>
      </c>
      <c r="AD61" s="286"/>
      <c r="AE61" s="207">
        <v>0</v>
      </c>
      <c r="AF61" s="58">
        <f>IFERROR(AE61/AE68,"-")</f>
        <v>0</v>
      </c>
      <c r="AG61" s="76">
        <f t="shared" si="54"/>
        <v>0</v>
      </c>
      <c r="AH61" s="286"/>
      <c r="AI61" s="93">
        <f t="shared" si="6"/>
        <v>96</v>
      </c>
      <c r="AJ61" s="58">
        <f>IFERROR(AI61/AI68,"-")</f>
        <v>0.66206896551724137</v>
      </c>
      <c r="AK61" s="76">
        <f t="shared" si="55"/>
        <v>7.8086871644704736E-3</v>
      </c>
      <c r="AN61" s="80" t="s">
        <v>8</v>
      </c>
      <c r="AO61" s="99">
        <f>市区町村別_透析患者数!D60</f>
        <v>6</v>
      </c>
      <c r="AP61" s="99">
        <f>市区町村別_透析患者数!G60</f>
        <v>33</v>
      </c>
      <c r="AQ61" s="99">
        <f>市区町村別_透析患者数!J60</f>
        <v>5520</v>
      </c>
      <c r="AR61" s="99">
        <f>市区町村別_透析患者数!M60</f>
        <v>4724</v>
      </c>
      <c r="AS61" s="99">
        <f>市区町村別_透析患者数!P60</f>
        <v>2751</v>
      </c>
      <c r="AT61" s="99">
        <f>市区町村別_透析患者数!S60</f>
        <v>1236</v>
      </c>
      <c r="AU61" s="99">
        <f>市区町村別_透析患者数!V60</f>
        <v>504</v>
      </c>
      <c r="AV61" s="99">
        <f>市区町村別_透析患者数!Y60</f>
        <v>14774</v>
      </c>
    </row>
    <row r="62" spans="2:48" ht="13.5" customHeight="1">
      <c r="B62" s="280"/>
      <c r="C62" s="283"/>
      <c r="D62" s="57" t="s">
        <v>87</v>
      </c>
      <c r="E62" s="129" t="s">
        <v>76</v>
      </c>
      <c r="F62" s="286"/>
      <c r="G62" s="207">
        <v>0</v>
      </c>
      <c r="H62" s="58">
        <f>IFERROR(G62/G68,"-")</f>
        <v>0</v>
      </c>
      <c r="I62" s="72">
        <f t="shared" si="56"/>
        <v>0</v>
      </c>
      <c r="J62" s="286"/>
      <c r="K62" s="207">
        <v>0</v>
      </c>
      <c r="L62" s="58">
        <f>IFERROR(K62/K68,"-")</f>
        <v>0</v>
      </c>
      <c r="M62" s="76">
        <f t="shared" si="49"/>
        <v>0</v>
      </c>
      <c r="N62" s="286"/>
      <c r="O62" s="207">
        <v>1</v>
      </c>
      <c r="P62" s="58">
        <f>IFERROR(O62/O68,"-")</f>
        <v>2.0408163265306121E-2</v>
      </c>
      <c r="Q62" s="76">
        <f t="shared" si="50"/>
        <v>2.3348120476301658E-4</v>
      </c>
      <c r="R62" s="286"/>
      <c r="S62" s="207">
        <v>0</v>
      </c>
      <c r="T62" s="58">
        <f>IFERROR(S62/S68,"-")</f>
        <v>0</v>
      </c>
      <c r="U62" s="76">
        <f t="shared" si="51"/>
        <v>0</v>
      </c>
      <c r="V62" s="286"/>
      <c r="W62" s="207">
        <v>0</v>
      </c>
      <c r="X62" s="58">
        <f>IFERROR(W62/W68,"-")</f>
        <v>0</v>
      </c>
      <c r="Y62" s="76">
        <f t="shared" si="52"/>
        <v>0</v>
      </c>
      <c r="Z62" s="286"/>
      <c r="AA62" s="207">
        <v>0</v>
      </c>
      <c r="AB62" s="58">
        <f>IFERROR(AA62/AA68,"-")</f>
        <v>0</v>
      </c>
      <c r="AC62" s="76">
        <f t="shared" si="53"/>
        <v>0</v>
      </c>
      <c r="AD62" s="286"/>
      <c r="AE62" s="207">
        <v>0</v>
      </c>
      <c r="AF62" s="58">
        <f>IFERROR(AE62/AE68,"-")</f>
        <v>0</v>
      </c>
      <c r="AG62" s="76">
        <f t="shared" si="54"/>
        <v>0</v>
      </c>
      <c r="AH62" s="286"/>
      <c r="AI62" s="93">
        <f t="shared" si="6"/>
        <v>1</v>
      </c>
      <c r="AJ62" s="58">
        <f>IFERROR(AI62/AI68,"-")</f>
        <v>6.8965517241379309E-3</v>
      </c>
      <c r="AK62" s="76">
        <f t="shared" si="55"/>
        <v>8.1340491296567424E-5</v>
      </c>
      <c r="AN62" s="80" t="s">
        <v>42</v>
      </c>
      <c r="AO62" s="99">
        <f>市区町村別_透析患者数!D61</f>
        <v>13</v>
      </c>
      <c r="AP62" s="99">
        <f>市区町村別_透析患者数!G61</f>
        <v>40</v>
      </c>
      <c r="AQ62" s="99">
        <f>市区町村別_透析患者数!J61</f>
        <v>3736</v>
      </c>
      <c r="AR62" s="99">
        <f>市区町村別_透析患者数!M61</f>
        <v>2959</v>
      </c>
      <c r="AS62" s="99">
        <f>市区町村別_透析患者数!P61</f>
        <v>2052</v>
      </c>
      <c r="AT62" s="99">
        <f>市区町村別_透析患者数!S61</f>
        <v>1114</v>
      </c>
      <c r="AU62" s="99">
        <f>市区町村別_透析患者数!V61</f>
        <v>462</v>
      </c>
      <c r="AV62" s="99">
        <f>市区町村別_透析患者数!Y61</f>
        <v>10376</v>
      </c>
    </row>
    <row r="63" spans="2:48" ht="13.5" customHeight="1">
      <c r="B63" s="280"/>
      <c r="C63" s="283"/>
      <c r="D63" s="57" t="s">
        <v>88</v>
      </c>
      <c r="E63" s="129" t="s">
        <v>77</v>
      </c>
      <c r="F63" s="286"/>
      <c r="G63" s="207">
        <v>0</v>
      </c>
      <c r="H63" s="58">
        <f>IFERROR(G63/G68,"-")</f>
        <v>0</v>
      </c>
      <c r="I63" s="72">
        <f t="shared" si="56"/>
        <v>0</v>
      </c>
      <c r="J63" s="286"/>
      <c r="K63" s="207">
        <v>1</v>
      </c>
      <c r="L63" s="58">
        <f>IFERROR(K63/K68,"-")</f>
        <v>7.6923076923076927E-2</v>
      </c>
      <c r="M63" s="76">
        <f t="shared" si="49"/>
        <v>1.3157894736842105E-2</v>
      </c>
      <c r="N63" s="286"/>
      <c r="O63" s="207">
        <v>5</v>
      </c>
      <c r="P63" s="58">
        <f>IFERROR(O63/O68,"-")</f>
        <v>0.10204081632653061</v>
      </c>
      <c r="Q63" s="76">
        <f t="shared" si="50"/>
        <v>1.1674060238150829E-3</v>
      </c>
      <c r="R63" s="286"/>
      <c r="S63" s="207">
        <v>5</v>
      </c>
      <c r="T63" s="58">
        <f>IFERROR(S63/S68,"-")</f>
        <v>0.10869565217391304</v>
      </c>
      <c r="U63" s="76">
        <f t="shared" si="51"/>
        <v>1.4132278123233466E-3</v>
      </c>
      <c r="V63" s="286"/>
      <c r="W63" s="207">
        <v>2</v>
      </c>
      <c r="X63" s="58">
        <f>IFERROR(W63/W68,"-")</f>
        <v>0.08</v>
      </c>
      <c r="Y63" s="76">
        <f t="shared" si="52"/>
        <v>8.0064051240992789E-4</v>
      </c>
      <c r="Z63" s="286"/>
      <c r="AA63" s="207">
        <v>1</v>
      </c>
      <c r="AB63" s="58">
        <f>IFERROR(AA63/AA68,"-")</f>
        <v>0.1111111111111111</v>
      </c>
      <c r="AC63" s="76">
        <f t="shared" si="53"/>
        <v>7.6982294072363352E-4</v>
      </c>
      <c r="AD63" s="286"/>
      <c r="AE63" s="207">
        <v>0</v>
      </c>
      <c r="AF63" s="58">
        <f>IFERROR(AE63/AE68,"-")</f>
        <v>0</v>
      </c>
      <c r="AG63" s="76">
        <f t="shared" si="54"/>
        <v>0</v>
      </c>
      <c r="AH63" s="286"/>
      <c r="AI63" s="93">
        <f t="shared" si="6"/>
        <v>14</v>
      </c>
      <c r="AJ63" s="58">
        <f>IFERROR(AI63/AI68,"-")</f>
        <v>9.6551724137931033E-2</v>
      </c>
      <c r="AK63" s="76">
        <f t="shared" si="55"/>
        <v>1.138766878151944E-3</v>
      </c>
      <c r="AN63" s="80" t="s">
        <v>24</v>
      </c>
      <c r="AO63" s="99">
        <f>市区町村別_透析患者数!D62</f>
        <v>2</v>
      </c>
      <c r="AP63" s="99">
        <f>市区町村別_透析患者数!G62</f>
        <v>32</v>
      </c>
      <c r="AQ63" s="99">
        <f>市区町村別_透析患者数!J62</f>
        <v>4216</v>
      </c>
      <c r="AR63" s="99">
        <f>市区町村別_透析患者数!M62</f>
        <v>3548</v>
      </c>
      <c r="AS63" s="99">
        <f>市区町村別_透析患者数!P62</f>
        <v>2431</v>
      </c>
      <c r="AT63" s="99">
        <f>市区町村別_透析患者数!S62</f>
        <v>1309</v>
      </c>
      <c r="AU63" s="99">
        <f>市区町村別_透析患者数!V62</f>
        <v>548</v>
      </c>
      <c r="AV63" s="99">
        <f>市区町村別_透析患者数!Y62</f>
        <v>12086</v>
      </c>
    </row>
    <row r="64" spans="2:48" ht="13.5" customHeight="1">
      <c r="B64" s="280"/>
      <c r="C64" s="283"/>
      <c r="D64" s="57" t="s">
        <v>89</v>
      </c>
      <c r="E64" s="129" t="s">
        <v>78</v>
      </c>
      <c r="F64" s="286"/>
      <c r="G64" s="207">
        <v>1</v>
      </c>
      <c r="H64" s="58">
        <f>IFERROR(G64/G68,"-")</f>
        <v>0.5</v>
      </c>
      <c r="I64" s="72">
        <f t="shared" si="56"/>
        <v>3.5714285714285712E-2</v>
      </c>
      <c r="J64" s="286"/>
      <c r="K64" s="207">
        <v>0</v>
      </c>
      <c r="L64" s="58">
        <f>IFERROR(K64/K68,"-")</f>
        <v>0</v>
      </c>
      <c r="M64" s="76">
        <f t="shared" si="49"/>
        <v>0</v>
      </c>
      <c r="N64" s="286"/>
      <c r="O64" s="207">
        <v>3</v>
      </c>
      <c r="P64" s="58">
        <f>IFERROR(O64/O68,"-")</f>
        <v>6.1224489795918366E-2</v>
      </c>
      <c r="Q64" s="76">
        <f t="shared" si="50"/>
        <v>7.0044361428904978E-4</v>
      </c>
      <c r="R64" s="286"/>
      <c r="S64" s="207">
        <v>3</v>
      </c>
      <c r="T64" s="58">
        <f>IFERROR(S64/S68,"-")</f>
        <v>6.5217391304347824E-2</v>
      </c>
      <c r="U64" s="76">
        <f t="shared" si="51"/>
        <v>8.4793668739400791E-4</v>
      </c>
      <c r="V64" s="286"/>
      <c r="W64" s="207">
        <v>2</v>
      </c>
      <c r="X64" s="58">
        <f>IFERROR(W64/W68,"-")</f>
        <v>0.08</v>
      </c>
      <c r="Y64" s="76">
        <f t="shared" si="52"/>
        <v>8.0064051240992789E-4</v>
      </c>
      <c r="Z64" s="286"/>
      <c r="AA64" s="207">
        <v>0</v>
      </c>
      <c r="AB64" s="58">
        <f>IFERROR(AA64/AA68,"-")</f>
        <v>0</v>
      </c>
      <c r="AC64" s="76">
        <f t="shared" si="53"/>
        <v>0</v>
      </c>
      <c r="AD64" s="286"/>
      <c r="AE64" s="207">
        <v>0</v>
      </c>
      <c r="AF64" s="58">
        <f>IFERROR(AE64/AE68,"-")</f>
        <v>0</v>
      </c>
      <c r="AG64" s="76">
        <f t="shared" si="54"/>
        <v>0</v>
      </c>
      <c r="AH64" s="286"/>
      <c r="AI64" s="93">
        <f t="shared" si="6"/>
        <v>9</v>
      </c>
      <c r="AJ64" s="58">
        <f>IFERROR(AI64/AI68,"-")</f>
        <v>6.2068965517241378E-2</v>
      </c>
      <c r="AK64" s="76">
        <f t="shared" si="55"/>
        <v>7.320644216691069E-4</v>
      </c>
      <c r="AN64" s="80" t="s">
        <v>19</v>
      </c>
      <c r="AO64" s="99">
        <f>市区町村別_透析患者数!D63</f>
        <v>42</v>
      </c>
      <c r="AP64" s="99">
        <f>市区町村別_透析患者数!G63</f>
        <v>107</v>
      </c>
      <c r="AQ64" s="99">
        <f>市区町村別_透析患者数!J63</f>
        <v>30971</v>
      </c>
      <c r="AR64" s="99">
        <f>市区町村別_透析患者数!M63</f>
        <v>26411</v>
      </c>
      <c r="AS64" s="99">
        <f>市区町村別_透析患者数!P63</f>
        <v>17183</v>
      </c>
      <c r="AT64" s="99">
        <f>市区町村別_透析患者数!S63</f>
        <v>8247</v>
      </c>
      <c r="AU64" s="99">
        <f>市区町村別_透析患者数!V63</f>
        <v>3037</v>
      </c>
      <c r="AV64" s="99">
        <f>市区町村別_透析患者数!Y63</f>
        <v>85998</v>
      </c>
    </row>
    <row r="65" spans="2:48" ht="13.5" customHeight="1">
      <c r="B65" s="280"/>
      <c r="C65" s="283"/>
      <c r="D65" s="57" t="s">
        <v>90</v>
      </c>
      <c r="E65" s="129" t="s">
        <v>79</v>
      </c>
      <c r="F65" s="286"/>
      <c r="G65" s="207">
        <v>0</v>
      </c>
      <c r="H65" s="58">
        <f>IFERROR(G65/G68,"-")</f>
        <v>0</v>
      </c>
      <c r="I65" s="72">
        <f t="shared" si="56"/>
        <v>0</v>
      </c>
      <c r="J65" s="286"/>
      <c r="K65" s="207">
        <v>1</v>
      </c>
      <c r="L65" s="58">
        <f>IFERROR(K65/K68,"-")</f>
        <v>7.6923076923076927E-2</v>
      </c>
      <c r="M65" s="76">
        <f t="shared" si="49"/>
        <v>1.3157894736842105E-2</v>
      </c>
      <c r="N65" s="286"/>
      <c r="O65" s="207">
        <v>1</v>
      </c>
      <c r="P65" s="58">
        <f>IFERROR(O65/O68,"-")</f>
        <v>2.0408163265306121E-2</v>
      </c>
      <c r="Q65" s="76">
        <f t="shared" si="50"/>
        <v>2.3348120476301658E-4</v>
      </c>
      <c r="R65" s="286"/>
      <c r="S65" s="207">
        <v>0</v>
      </c>
      <c r="T65" s="58">
        <f>IFERROR(S65/S68,"-")</f>
        <v>0</v>
      </c>
      <c r="U65" s="76">
        <f t="shared" si="51"/>
        <v>0</v>
      </c>
      <c r="V65" s="286"/>
      <c r="W65" s="207">
        <v>0</v>
      </c>
      <c r="X65" s="58">
        <f>IFERROR(W65/W68,"-")</f>
        <v>0</v>
      </c>
      <c r="Y65" s="76">
        <f t="shared" si="52"/>
        <v>0</v>
      </c>
      <c r="Z65" s="286"/>
      <c r="AA65" s="207">
        <v>0</v>
      </c>
      <c r="AB65" s="58">
        <f>IFERROR(AA65/AA68,"-")</f>
        <v>0</v>
      </c>
      <c r="AC65" s="76">
        <f t="shared" si="53"/>
        <v>0</v>
      </c>
      <c r="AD65" s="286"/>
      <c r="AE65" s="207">
        <v>0</v>
      </c>
      <c r="AF65" s="58">
        <f>IFERROR(AE65/AE68,"-")</f>
        <v>0</v>
      </c>
      <c r="AG65" s="76">
        <f t="shared" si="54"/>
        <v>0</v>
      </c>
      <c r="AH65" s="286"/>
      <c r="AI65" s="93">
        <f t="shared" si="6"/>
        <v>2</v>
      </c>
      <c r="AJ65" s="58">
        <f>IFERROR(AI65/AI68,"-")</f>
        <v>1.3793103448275862E-2</v>
      </c>
      <c r="AK65" s="76">
        <f t="shared" si="55"/>
        <v>1.6268098259313485E-4</v>
      </c>
      <c r="AN65" s="80" t="s">
        <v>43</v>
      </c>
      <c r="AO65" s="99">
        <f>市区町村別_透析患者数!D64</f>
        <v>40</v>
      </c>
      <c r="AP65" s="99">
        <f>市区町村別_透析患者数!G64</f>
        <v>33</v>
      </c>
      <c r="AQ65" s="99">
        <f>市区町村別_透析患者数!J64</f>
        <v>4222</v>
      </c>
      <c r="AR65" s="99">
        <f>市区町村別_透析患者数!M64</f>
        <v>3538</v>
      </c>
      <c r="AS65" s="99">
        <f>市区町村別_透析患者数!P64</f>
        <v>2193</v>
      </c>
      <c r="AT65" s="99">
        <f>市区町村別_透析患者数!S64</f>
        <v>1090</v>
      </c>
      <c r="AU65" s="99">
        <f>市区町村別_透析患者数!V64</f>
        <v>447</v>
      </c>
      <c r="AV65" s="99">
        <f>市区町村別_透析患者数!Y64</f>
        <v>11563</v>
      </c>
    </row>
    <row r="66" spans="2:48" ht="13.5" customHeight="1">
      <c r="B66" s="280"/>
      <c r="C66" s="283"/>
      <c r="D66" s="57" t="s">
        <v>91</v>
      </c>
      <c r="E66" s="129" t="s">
        <v>80</v>
      </c>
      <c r="F66" s="286"/>
      <c r="G66" s="207">
        <v>0</v>
      </c>
      <c r="H66" s="58">
        <f>IFERROR(G66/G68,"-")</f>
        <v>0</v>
      </c>
      <c r="I66" s="72">
        <f t="shared" si="56"/>
        <v>0</v>
      </c>
      <c r="J66" s="286"/>
      <c r="K66" s="207">
        <v>0</v>
      </c>
      <c r="L66" s="58">
        <f>IFERROR(K66/K68,"-")</f>
        <v>0</v>
      </c>
      <c r="M66" s="76">
        <f t="shared" si="49"/>
        <v>0</v>
      </c>
      <c r="N66" s="286"/>
      <c r="O66" s="207">
        <v>0</v>
      </c>
      <c r="P66" s="58">
        <f>IFERROR(O66/O68,"-")</f>
        <v>0</v>
      </c>
      <c r="Q66" s="76">
        <f t="shared" si="50"/>
        <v>0</v>
      </c>
      <c r="R66" s="286"/>
      <c r="S66" s="207">
        <v>0</v>
      </c>
      <c r="T66" s="58">
        <f>IFERROR(S66/S68,"-")</f>
        <v>0</v>
      </c>
      <c r="U66" s="76">
        <f t="shared" si="51"/>
        <v>0</v>
      </c>
      <c r="V66" s="286"/>
      <c r="W66" s="207">
        <v>0</v>
      </c>
      <c r="X66" s="58">
        <f>IFERROR(W66/W68,"-")</f>
        <v>0</v>
      </c>
      <c r="Y66" s="76">
        <f t="shared" si="52"/>
        <v>0</v>
      </c>
      <c r="Z66" s="286"/>
      <c r="AA66" s="207">
        <v>0</v>
      </c>
      <c r="AB66" s="58">
        <f>IFERROR(AA66/AA68,"-")</f>
        <v>0</v>
      </c>
      <c r="AC66" s="76">
        <f t="shared" si="53"/>
        <v>0</v>
      </c>
      <c r="AD66" s="286"/>
      <c r="AE66" s="207">
        <v>0</v>
      </c>
      <c r="AF66" s="58">
        <f>IFERROR(AE66/AE68,"-")</f>
        <v>0</v>
      </c>
      <c r="AG66" s="76">
        <f t="shared" si="54"/>
        <v>0</v>
      </c>
      <c r="AH66" s="286"/>
      <c r="AI66" s="93">
        <f t="shared" si="6"/>
        <v>0</v>
      </c>
      <c r="AJ66" s="58">
        <f>IFERROR(AI66/AI68,"-")</f>
        <v>0</v>
      </c>
      <c r="AK66" s="76">
        <f t="shared" si="55"/>
        <v>0</v>
      </c>
      <c r="AN66" s="80" t="s">
        <v>15</v>
      </c>
      <c r="AO66" s="99">
        <f>市区町村別_透析患者数!D65</f>
        <v>2</v>
      </c>
      <c r="AP66" s="99">
        <f>市区町村別_透析患者数!G65</f>
        <v>4</v>
      </c>
      <c r="AQ66" s="99">
        <f>市区町村別_透析患者数!J65</f>
        <v>3710</v>
      </c>
      <c r="AR66" s="99">
        <f>市区町村別_透析患者数!M65</f>
        <v>3222</v>
      </c>
      <c r="AS66" s="99">
        <f>市区町村別_透析患者数!P65</f>
        <v>1937</v>
      </c>
      <c r="AT66" s="99">
        <f>市区町村別_透析患者数!S65</f>
        <v>834</v>
      </c>
      <c r="AU66" s="99">
        <f>市区町村別_透析患者数!V65</f>
        <v>351</v>
      </c>
      <c r="AV66" s="99">
        <f>市区町村別_透析患者数!Y65</f>
        <v>10060</v>
      </c>
    </row>
    <row r="67" spans="2:48" ht="13.5" customHeight="1">
      <c r="B67" s="280"/>
      <c r="C67" s="283"/>
      <c r="D67" s="59" t="s">
        <v>92</v>
      </c>
      <c r="E67" s="130" t="s">
        <v>95</v>
      </c>
      <c r="F67" s="287"/>
      <c r="G67" s="208">
        <v>1</v>
      </c>
      <c r="H67" s="60">
        <f>IFERROR(G67/G68,"-")</f>
        <v>0.5</v>
      </c>
      <c r="I67" s="72">
        <f t="shared" si="56"/>
        <v>3.5714285714285712E-2</v>
      </c>
      <c r="J67" s="287"/>
      <c r="K67" s="208">
        <v>1</v>
      </c>
      <c r="L67" s="60">
        <f>IFERROR(K67/K68,"-")</f>
        <v>7.6923076923076927E-2</v>
      </c>
      <c r="M67" s="77">
        <f t="shared" si="49"/>
        <v>1.3157894736842105E-2</v>
      </c>
      <c r="N67" s="287"/>
      <c r="O67" s="208">
        <v>7</v>
      </c>
      <c r="P67" s="60">
        <f>IFERROR(O67/O68,"-")</f>
        <v>0.14285714285714285</v>
      </c>
      <c r="Q67" s="77">
        <f t="shared" si="50"/>
        <v>1.634368433341116E-3</v>
      </c>
      <c r="R67" s="287"/>
      <c r="S67" s="208">
        <v>7</v>
      </c>
      <c r="T67" s="60">
        <f>IFERROR(S67/S68,"-")</f>
        <v>0.15217391304347827</v>
      </c>
      <c r="U67" s="77">
        <f t="shared" si="51"/>
        <v>1.978518937252685E-3</v>
      </c>
      <c r="V67" s="287"/>
      <c r="W67" s="208">
        <v>2</v>
      </c>
      <c r="X67" s="60">
        <f>IFERROR(W67/W68,"-")</f>
        <v>0.08</v>
      </c>
      <c r="Y67" s="77">
        <f t="shared" si="52"/>
        <v>8.0064051240992789E-4</v>
      </c>
      <c r="Z67" s="287"/>
      <c r="AA67" s="208">
        <v>4</v>
      </c>
      <c r="AB67" s="60">
        <f>IFERROR(AA67/AA68,"-")</f>
        <v>0.44444444444444442</v>
      </c>
      <c r="AC67" s="77">
        <f t="shared" si="53"/>
        <v>3.0792917628945341E-3</v>
      </c>
      <c r="AD67" s="287"/>
      <c r="AE67" s="208">
        <v>1</v>
      </c>
      <c r="AF67" s="60">
        <f>IFERROR(AE67/AE68,"-")</f>
        <v>1</v>
      </c>
      <c r="AG67" s="77">
        <f t="shared" si="54"/>
        <v>1.7482517482517483E-3</v>
      </c>
      <c r="AH67" s="287"/>
      <c r="AI67" s="94">
        <f t="shared" si="6"/>
        <v>23</v>
      </c>
      <c r="AJ67" s="60">
        <f>IFERROR(AI67/AI68,"-")</f>
        <v>0.15862068965517243</v>
      </c>
      <c r="AK67" s="77">
        <f t="shared" si="55"/>
        <v>1.8708312998210509E-3</v>
      </c>
      <c r="AN67" s="80" t="s">
        <v>16</v>
      </c>
      <c r="AO67" s="99">
        <f>市区町村別_透析患者数!D66</f>
        <v>8</v>
      </c>
      <c r="AP67" s="99">
        <f>市区町村別_透析患者数!G66</f>
        <v>36</v>
      </c>
      <c r="AQ67" s="99">
        <f>市区町村別_透析患者数!J66</f>
        <v>5397</v>
      </c>
      <c r="AR67" s="99">
        <f>市区町村別_透析患者数!M66</f>
        <v>4724</v>
      </c>
      <c r="AS67" s="99">
        <f>市区町村別_透析患者数!P66</f>
        <v>2927</v>
      </c>
      <c r="AT67" s="99">
        <f>市区町村別_透析患者数!S66</f>
        <v>1314</v>
      </c>
      <c r="AU67" s="99">
        <f>市区町村別_透析患者数!V66</f>
        <v>507</v>
      </c>
      <c r="AV67" s="99">
        <f>市区町村別_透析患者数!Y66</f>
        <v>14913</v>
      </c>
    </row>
    <row r="68" spans="2:48" ht="13.5" customHeight="1">
      <c r="B68" s="281"/>
      <c r="C68" s="284"/>
      <c r="D68" s="61" t="s">
        <v>94</v>
      </c>
      <c r="E68" s="62"/>
      <c r="F68" s="209" t="s">
        <v>143</v>
      </c>
      <c r="G68" s="71">
        <f>SUM(G60:G67)</f>
        <v>2</v>
      </c>
      <c r="H68" s="63" t="s">
        <v>93</v>
      </c>
      <c r="I68" s="75">
        <f t="shared" si="56"/>
        <v>7.1428571428571425E-2</v>
      </c>
      <c r="J68" s="209" t="s">
        <v>143</v>
      </c>
      <c r="K68" s="71">
        <f>SUM(K60:K67)</f>
        <v>13</v>
      </c>
      <c r="L68" s="210" t="s">
        <v>143</v>
      </c>
      <c r="M68" s="75">
        <f t="shared" si="49"/>
        <v>0.17105263157894737</v>
      </c>
      <c r="N68" s="209" t="s">
        <v>143</v>
      </c>
      <c r="O68" s="71">
        <f>SUM(O60:O67)</f>
        <v>49</v>
      </c>
      <c r="P68" s="210" t="s">
        <v>143</v>
      </c>
      <c r="Q68" s="75">
        <f t="shared" si="50"/>
        <v>1.1440579033387813E-2</v>
      </c>
      <c r="R68" s="209" t="s">
        <v>143</v>
      </c>
      <c r="S68" s="71">
        <f>SUM(S60:S67)</f>
        <v>46</v>
      </c>
      <c r="T68" s="210" t="s">
        <v>143</v>
      </c>
      <c r="U68" s="75">
        <f t="shared" si="51"/>
        <v>1.3001695873374788E-2</v>
      </c>
      <c r="V68" s="209" t="s">
        <v>143</v>
      </c>
      <c r="W68" s="71">
        <f>SUM(W60:W67)</f>
        <v>25</v>
      </c>
      <c r="X68" s="210" t="s">
        <v>143</v>
      </c>
      <c r="Y68" s="75">
        <f t="shared" si="52"/>
        <v>1.0008006405124099E-2</v>
      </c>
      <c r="Z68" s="209" t="s">
        <v>143</v>
      </c>
      <c r="AA68" s="71">
        <f>SUM(AA60:AA67)</f>
        <v>9</v>
      </c>
      <c r="AB68" s="210" t="s">
        <v>143</v>
      </c>
      <c r="AC68" s="75">
        <f t="shared" si="53"/>
        <v>6.9284064665127024E-3</v>
      </c>
      <c r="AD68" s="209" t="s">
        <v>143</v>
      </c>
      <c r="AE68" s="71">
        <f>SUM(AE60:AE67)</f>
        <v>1</v>
      </c>
      <c r="AF68" s="210" t="s">
        <v>143</v>
      </c>
      <c r="AG68" s="75">
        <f t="shared" si="54"/>
        <v>1.7482517482517483E-3</v>
      </c>
      <c r="AH68" s="209" t="s">
        <v>143</v>
      </c>
      <c r="AI68" s="71">
        <f t="shared" si="6"/>
        <v>145</v>
      </c>
      <c r="AJ68" s="210" t="s">
        <v>143</v>
      </c>
      <c r="AK68" s="75">
        <f t="shared" si="55"/>
        <v>1.1794371238002277E-2</v>
      </c>
      <c r="AN68" s="80" t="s">
        <v>25</v>
      </c>
      <c r="AO68" s="99">
        <f>市区町村別_透析患者数!D67</f>
        <v>9</v>
      </c>
      <c r="AP68" s="99">
        <f>市区町村別_透析患者数!G67</f>
        <v>9</v>
      </c>
      <c r="AQ68" s="99">
        <f>市区町村別_透析患者数!J67</f>
        <v>3948</v>
      </c>
      <c r="AR68" s="99">
        <f>市区町村別_透析患者数!M67</f>
        <v>3275</v>
      </c>
      <c r="AS68" s="99">
        <f>市区町村別_透析患者数!P67</f>
        <v>2089</v>
      </c>
      <c r="AT68" s="99">
        <f>市区町村別_透析患者数!S67</f>
        <v>1179</v>
      </c>
      <c r="AU68" s="99">
        <f>市区町村別_透析患者数!V67</f>
        <v>485</v>
      </c>
      <c r="AV68" s="99">
        <f>市区町村別_透析患者数!Y67</f>
        <v>10994</v>
      </c>
    </row>
    <row r="69" spans="2:48" ht="13.5" customHeight="1">
      <c r="B69" s="279">
        <v>8</v>
      </c>
      <c r="C69" s="282" t="s">
        <v>56</v>
      </c>
      <c r="D69" s="55" t="s">
        <v>85</v>
      </c>
      <c r="E69" s="128" t="s">
        <v>74</v>
      </c>
      <c r="F69" s="285">
        <f>AO13</f>
        <v>16</v>
      </c>
      <c r="G69" s="206">
        <v>0</v>
      </c>
      <c r="H69" s="56">
        <f>IFERROR(G69/G77,"-")</f>
        <v>0</v>
      </c>
      <c r="I69" s="72">
        <f>IFERROR(G69/$AO$13,"-")</f>
        <v>0</v>
      </c>
      <c r="J69" s="285">
        <f>AP13</f>
        <v>43</v>
      </c>
      <c r="K69" s="206">
        <v>0</v>
      </c>
      <c r="L69" s="56">
        <f>IFERROR(K69/K77,"-")</f>
        <v>0</v>
      </c>
      <c r="M69" s="72">
        <f t="shared" ref="M69:M77" si="57">IFERROR(K69/$AP$13,"-")</f>
        <v>0</v>
      </c>
      <c r="N69" s="285">
        <f>AQ13</f>
        <v>3536</v>
      </c>
      <c r="O69" s="206">
        <v>0</v>
      </c>
      <c r="P69" s="56">
        <f>IFERROR(O69/O77,"-")</f>
        <v>0</v>
      </c>
      <c r="Q69" s="72">
        <f t="shared" ref="Q69:Q77" si="58">IFERROR(O69/$AQ$13,"-")</f>
        <v>0</v>
      </c>
      <c r="R69" s="285">
        <f>AR13</f>
        <v>2769</v>
      </c>
      <c r="S69" s="206">
        <v>0</v>
      </c>
      <c r="T69" s="56">
        <f>IFERROR(S69/S77,"-")</f>
        <v>0</v>
      </c>
      <c r="U69" s="72">
        <f t="shared" ref="U69:U77" si="59">IFERROR(S69/$AR$13,"-")</f>
        <v>0</v>
      </c>
      <c r="V69" s="285">
        <f>AS13</f>
        <v>2111</v>
      </c>
      <c r="W69" s="206">
        <v>0</v>
      </c>
      <c r="X69" s="56">
        <f>IFERROR(W69/W77,"-")</f>
        <v>0</v>
      </c>
      <c r="Y69" s="72">
        <f t="shared" ref="Y69:Y77" si="60">IFERROR(W69/$AS$13,"-")</f>
        <v>0</v>
      </c>
      <c r="Z69" s="285">
        <f>AT13</f>
        <v>1387</v>
      </c>
      <c r="AA69" s="206">
        <v>0</v>
      </c>
      <c r="AB69" s="56">
        <f>IFERROR(AA69/AA77,"-")</f>
        <v>0</v>
      </c>
      <c r="AC69" s="72">
        <f t="shared" ref="AC69:AC77" si="61">IFERROR(AA69/$AT$13,"-")</f>
        <v>0</v>
      </c>
      <c r="AD69" s="285">
        <f>AU13</f>
        <v>695</v>
      </c>
      <c r="AE69" s="206">
        <v>0</v>
      </c>
      <c r="AF69" s="56" t="str">
        <f>IFERROR(AE69/AE77,"-")</f>
        <v>-</v>
      </c>
      <c r="AG69" s="72">
        <f t="shared" ref="AG69:AG77" si="62">IFERROR(AE69/$AU$13,"-")</f>
        <v>0</v>
      </c>
      <c r="AH69" s="285">
        <f>AV13</f>
        <v>10557</v>
      </c>
      <c r="AI69" s="92">
        <f t="shared" si="6"/>
        <v>0</v>
      </c>
      <c r="AJ69" s="56">
        <f>IFERROR(AI69/AI77,"-")</f>
        <v>0</v>
      </c>
      <c r="AK69" s="72">
        <f t="shared" ref="AK69:AK77" si="63">IFERROR(AI69/$AV$13,"-")</f>
        <v>0</v>
      </c>
      <c r="AN69" s="80" t="s">
        <v>44</v>
      </c>
      <c r="AO69" s="99">
        <f>市区町村別_透析患者数!D68</f>
        <v>50</v>
      </c>
      <c r="AP69" s="99">
        <f>市区町村別_透析患者数!G68</f>
        <v>91</v>
      </c>
      <c r="AQ69" s="99">
        <f>市区町村別_透析患者数!J68</f>
        <v>4272</v>
      </c>
      <c r="AR69" s="99">
        <f>市区町村別_透析患者数!M68</f>
        <v>3571</v>
      </c>
      <c r="AS69" s="99">
        <f>市区町村別_透析患者数!P68</f>
        <v>1999</v>
      </c>
      <c r="AT69" s="99">
        <f>市区町村別_透析患者数!S68</f>
        <v>997</v>
      </c>
      <c r="AU69" s="99">
        <f>市区町村別_透析患者数!V68</f>
        <v>453</v>
      </c>
      <c r="AV69" s="99">
        <f>市区町村別_透析患者数!Y68</f>
        <v>11433</v>
      </c>
    </row>
    <row r="70" spans="2:48" ht="13.5" customHeight="1">
      <c r="B70" s="280"/>
      <c r="C70" s="283"/>
      <c r="D70" s="57" t="s">
        <v>86</v>
      </c>
      <c r="E70" s="129" t="s">
        <v>75</v>
      </c>
      <c r="F70" s="286"/>
      <c r="G70" s="207">
        <v>3</v>
      </c>
      <c r="H70" s="58">
        <f>IFERROR(G70/G77,"-")</f>
        <v>0.6</v>
      </c>
      <c r="I70" s="72">
        <f t="shared" ref="I70:I76" si="64">IFERROR(G70/$AO$13,"-")</f>
        <v>0.1875</v>
      </c>
      <c r="J70" s="286"/>
      <c r="K70" s="207">
        <v>0</v>
      </c>
      <c r="L70" s="58">
        <f>IFERROR(K70/K77,"-")</f>
        <v>0</v>
      </c>
      <c r="M70" s="76">
        <f t="shared" si="57"/>
        <v>0</v>
      </c>
      <c r="N70" s="286"/>
      <c r="O70" s="207">
        <v>19</v>
      </c>
      <c r="P70" s="58">
        <f>IFERROR(O70/O77,"-")</f>
        <v>0.59375</v>
      </c>
      <c r="Q70" s="76">
        <f t="shared" si="58"/>
        <v>5.3733031674208145E-3</v>
      </c>
      <c r="R70" s="286"/>
      <c r="S70" s="207">
        <v>11</v>
      </c>
      <c r="T70" s="58">
        <f>IFERROR(S70/S77,"-")</f>
        <v>0.55000000000000004</v>
      </c>
      <c r="U70" s="76">
        <f t="shared" si="59"/>
        <v>3.9725532683279165E-3</v>
      </c>
      <c r="V70" s="286"/>
      <c r="W70" s="207">
        <v>7</v>
      </c>
      <c r="X70" s="58">
        <f>IFERROR(W70/W77,"-")</f>
        <v>0.41176470588235292</v>
      </c>
      <c r="Y70" s="76">
        <f t="shared" si="60"/>
        <v>3.3159639981051635E-3</v>
      </c>
      <c r="Z70" s="286"/>
      <c r="AA70" s="207">
        <v>4</v>
      </c>
      <c r="AB70" s="58">
        <f>IFERROR(AA70/AA77,"-")</f>
        <v>0.4</v>
      </c>
      <c r="AC70" s="76">
        <f t="shared" si="61"/>
        <v>2.8839221341023791E-3</v>
      </c>
      <c r="AD70" s="286"/>
      <c r="AE70" s="207">
        <v>0</v>
      </c>
      <c r="AF70" s="58" t="str">
        <f>IFERROR(AE70/AE77,"-")</f>
        <v>-</v>
      </c>
      <c r="AG70" s="76">
        <f t="shared" si="62"/>
        <v>0</v>
      </c>
      <c r="AH70" s="286"/>
      <c r="AI70" s="93">
        <f t="shared" ref="AI70:AI133" si="65">SUM(G70,K70,O70,S70,W70,AA70,AE70)</f>
        <v>44</v>
      </c>
      <c r="AJ70" s="58">
        <f>IFERROR(AI70/AI77,"-")</f>
        <v>0.51162790697674421</v>
      </c>
      <c r="AK70" s="76">
        <f t="shared" si="63"/>
        <v>4.1678507151652932E-3</v>
      </c>
      <c r="AN70" s="80" t="s">
        <v>9</v>
      </c>
      <c r="AO70" s="99">
        <f>市区町村別_透析患者数!D69</f>
        <v>7</v>
      </c>
      <c r="AP70" s="99">
        <f>市区町村別_透析患者数!G69</f>
        <v>17</v>
      </c>
      <c r="AQ70" s="99">
        <f>市区町村別_透析患者数!J69</f>
        <v>2238</v>
      </c>
      <c r="AR70" s="99">
        <f>市区町村別_透析患者数!M69</f>
        <v>1693</v>
      </c>
      <c r="AS70" s="99">
        <f>市区町村別_透析患者数!P69</f>
        <v>1043</v>
      </c>
      <c r="AT70" s="99">
        <f>市区町村別_透析患者数!S69</f>
        <v>535</v>
      </c>
      <c r="AU70" s="99">
        <f>市区町村別_透析患者数!V69</f>
        <v>269</v>
      </c>
      <c r="AV70" s="99">
        <f>市区町村別_透析患者数!Y69</f>
        <v>5802</v>
      </c>
    </row>
    <row r="71" spans="2:48" ht="13.5" customHeight="1">
      <c r="B71" s="280"/>
      <c r="C71" s="283"/>
      <c r="D71" s="57" t="s">
        <v>87</v>
      </c>
      <c r="E71" s="129" t="s">
        <v>76</v>
      </c>
      <c r="F71" s="286"/>
      <c r="G71" s="207">
        <v>0</v>
      </c>
      <c r="H71" s="58">
        <f>IFERROR(G71/G77,"-")</f>
        <v>0</v>
      </c>
      <c r="I71" s="72">
        <f t="shared" si="64"/>
        <v>0</v>
      </c>
      <c r="J71" s="286"/>
      <c r="K71" s="207">
        <v>0</v>
      </c>
      <c r="L71" s="58">
        <f>IFERROR(K71/K77,"-")</f>
        <v>0</v>
      </c>
      <c r="M71" s="76">
        <f t="shared" si="57"/>
        <v>0</v>
      </c>
      <c r="N71" s="286"/>
      <c r="O71" s="207">
        <v>0</v>
      </c>
      <c r="P71" s="58">
        <f>IFERROR(O71/O77,"-")</f>
        <v>0</v>
      </c>
      <c r="Q71" s="76">
        <f t="shared" si="58"/>
        <v>0</v>
      </c>
      <c r="R71" s="286"/>
      <c r="S71" s="207">
        <v>0</v>
      </c>
      <c r="T71" s="58">
        <f>IFERROR(S71/S77,"-")</f>
        <v>0</v>
      </c>
      <c r="U71" s="76">
        <f t="shared" si="59"/>
        <v>0</v>
      </c>
      <c r="V71" s="286"/>
      <c r="W71" s="207">
        <v>0</v>
      </c>
      <c r="X71" s="58">
        <f>IFERROR(W71/W77,"-")</f>
        <v>0</v>
      </c>
      <c r="Y71" s="76">
        <f t="shared" si="60"/>
        <v>0</v>
      </c>
      <c r="Z71" s="286"/>
      <c r="AA71" s="207">
        <v>0</v>
      </c>
      <c r="AB71" s="58">
        <f>IFERROR(AA71/AA77,"-")</f>
        <v>0</v>
      </c>
      <c r="AC71" s="76">
        <f t="shared" si="61"/>
        <v>0</v>
      </c>
      <c r="AD71" s="286"/>
      <c r="AE71" s="207">
        <v>0</v>
      </c>
      <c r="AF71" s="58" t="str">
        <f>IFERROR(AE71/AE77,"-")</f>
        <v>-</v>
      </c>
      <c r="AG71" s="76">
        <f t="shared" si="62"/>
        <v>0</v>
      </c>
      <c r="AH71" s="286"/>
      <c r="AI71" s="93">
        <f t="shared" si="65"/>
        <v>0</v>
      </c>
      <c r="AJ71" s="58">
        <f>IFERROR(AI71/AI77,"-")</f>
        <v>0</v>
      </c>
      <c r="AK71" s="76">
        <f t="shared" si="63"/>
        <v>0</v>
      </c>
      <c r="AN71" s="80" t="s">
        <v>4</v>
      </c>
      <c r="AO71" s="99">
        <f>市区町村別_透析患者数!D70</f>
        <v>4</v>
      </c>
      <c r="AP71" s="99">
        <f>市区町村別_透析患者数!G70</f>
        <v>9</v>
      </c>
      <c r="AQ71" s="99">
        <f>市区町村別_透析患者数!J70</f>
        <v>2345</v>
      </c>
      <c r="AR71" s="99">
        <f>市区町村別_透析患者数!M70</f>
        <v>1805</v>
      </c>
      <c r="AS71" s="99">
        <f>市区町村別_透析患者数!P70</f>
        <v>1053</v>
      </c>
      <c r="AT71" s="99">
        <f>市区町村別_透析患者数!S70</f>
        <v>519</v>
      </c>
      <c r="AU71" s="99">
        <f>市区町村別_透析患者数!V70</f>
        <v>246</v>
      </c>
      <c r="AV71" s="99">
        <f>市区町村別_透析患者数!Y70</f>
        <v>5981</v>
      </c>
    </row>
    <row r="72" spans="2:48" ht="13.5" customHeight="1">
      <c r="B72" s="280"/>
      <c r="C72" s="283"/>
      <c r="D72" s="57" t="s">
        <v>88</v>
      </c>
      <c r="E72" s="129" t="s">
        <v>77</v>
      </c>
      <c r="F72" s="286"/>
      <c r="G72" s="207">
        <v>0</v>
      </c>
      <c r="H72" s="58">
        <f>IFERROR(G72/G77,"-")</f>
        <v>0</v>
      </c>
      <c r="I72" s="72">
        <f t="shared" si="64"/>
        <v>0</v>
      </c>
      <c r="J72" s="286"/>
      <c r="K72" s="207">
        <v>0</v>
      </c>
      <c r="L72" s="58">
        <f>IFERROR(K72/K77,"-")</f>
        <v>0</v>
      </c>
      <c r="M72" s="76">
        <f t="shared" si="57"/>
        <v>0</v>
      </c>
      <c r="N72" s="286"/>
      <c r="O72" s="207">
        <v>5</v>
      </c>
      <c r="P72" s="58">
        <f>IFERROR(O72/O77,"-")</f>
        <v>0.15625</v>
      </c>
      <c r="Q72" s="76">
        <f t="shared" si="58"/>
        <v>1.4140271493212669E-3</v>
      </c>
      <c r="R72" s="286"/>
      <c r="S72" s="207">
        <v>2</v>
      </c>
      <c r="T72" s="58">
        <f>IFERROR(S72/S77,"-")</f>
        <v>0.1</v>
      </c>
      <c r="U72" s="76">
        <f t="shared" si="59"/>
        <v>7.2228241242325753E-4</v>
      </c>
      <c r="V72" s="286"/>
      <c r="W72" s="207">
        <v>1</v>
      </c>
      <c r="X72" s="58">
        <f>IFERROR(W72/W77,"-")</f>
        <v>5.8823529411764705E-2</v>
      </c>
      <c r="Y72" s="76">
        <f t="shared" si="60"/>
        <v>4.7370914258645192E-4</v>
      </c>
      <c r="Z72" s="286"/>
      <c r="AA72" s="207">
        <v>1</v>
      </c>
      <c r="AB72" s="58">
        <f>IFERROR(AA72/AA77,"-")</f>
        <v>0.1</v>
      </c>
      <c r="AC72" s="76">
        <f t="shared" si="61"/>
        <v>7.2098053352559477E-4</v>
      </c>
      <c r="AD72" s="286"/>
      <c r="AE72" s="207">
        <v>0</v>
      </c>
      <c r="AF72" s="58" t="str">
        <f>IFERROR(AE72/AE77,"-")</f>
        <v>-</v>
      </c>
      <c r="AG72" s="76">
        <f t="shared" si="62"/>
        <v>0</v>
      </c>
      <c r="AH72" s="286"/>
      <c r="AI72" s="93">
        <f t="shared" si="65"/>
        <v>9</v>
      </c>
      <c r="AJ72" s="58">
        <f>IFERROR(AI72/AI77,"-")</f>
        <v>0.10465116279069768</v>
      </c>
      <c r="AK72" s="76">
        <f t="shared" si="63"/>
        <v>8.5251491901108269E-4</v>
      </c>
      <c r="AN72" s="80" t="s">
        <v>5</v>
      </c>
      <c r="AO72" s="99">
        <f>市区町村別_透析患者数!D71</f>
        <v>6</v>
      </c>
      <c r="AP72" s="99">
        <f>市区町村別_透析患者数!G71</f>
        <v>25</v>
      </c>
      <c r="AQ72" s="99">
        <f>市区町村別_透析患者数!J71</f>
        <v>1011</v>
      </c>
      <c r="AR72" s="99">
        <f>市区町村別_透析患者数!M71</f>
        <v>657</v>
      </c>
      <c r="AS72" s="99">
        <f>市区町村別_透析患者数!P71</f>
        <v>429</v>
      </c>
      <c r="AT72" s="99">
        <f>市区町村別_透析患者数!S71</f>
        <v>272</v>
      </c>
      <c r="AU72" s="99">
        <f>市区町村別_透析患者数!V71</f>
        <v>138</v>
      </c>
      <c r="AV72" s="99">
        <f>市区町村別_透析患者数!Y71</f>
        <v>2538</v>
      </c>
    </row>
    <row r="73" spans="2:48" ht="13.5" customHeight="1">
      <c r="B73" s="280"/>
      <c r="C73" s="283"/>
      <c r="D73" s="57" t="s">
        <v>89</v>
      </c>
      <c r="E73" s="129" t="s">
        <v>78</v>
      </c>
      <c r="F73" s="286"/>
      <c r="G73" s="207">
        <v>0</v>
      </c>
      <c r="H73" s="58">
        <f>IFERROR(G73/G77,"-")</f>
        <v>0</v>
      </c>
      <c r="I73" s="72">
        <f t="shared" si="64"/>
        <v>0</v>
      </c>
      <c r="J73" s="286"/>
      <c r="K73" s="207">
        <v>0</v>
      </c>
      <c r="L73" s="58">
        <f>IFERROR(K73/K77,"-")</f>
        <v>0</v>
      </c>
      <c r="M73" s="76">
        <f t="shared" si="57"/>
        <v>0</v>
      </c>
      <c r="N73" s="286"/>
      <c r="O73" s="207">
        <v>1</v>
      </c>
      <c r="P73" s="58">
        <f>IFERROR(O73/O77,"-")</f>
        <v>3.125E-2</v>
      </c>
      <c r="Q73" s="76">
        <f t="shared" si="58"/>
        <v>2.8280542986425342E-4</v>
      </c>
      <c r="R73" s="286"/>
      <c r="S73" s="207">
        <v>1</v>
      </c>
      <c r="T73" s="58">
        <f>IFERROR(S73/S77,"-")</f>
        <v>0.05</v>
      </c>
      <c r="U73" s="76">
        <f t="shared" si="59"/>
        <v>3.6114120621162876E-4</v>
      </c>
      <c r="V73" s="286"/>
      <c r="W73" s="207">
        <v>0</v>
      </c>
      <c r="X73" s="58">
        <f>IFERROR(W73/W77,"-")</f>
        <v>0</v>
      </c>
      <c r="Y73" s="76">
        <f t="shared" si="60"/>
        <v>0</v>
      </c>
      <c r="Z73" s="286"/>
      <c r="AA73" s="207">
        <v>1</v>
      </c>
      <c r="AB73" s="58">
        <f>IFERROR(AA73/AA77,"-")</f>
        <v>0.1</v>
      </c>
      <c r="AC73" s="76">
        <f t="shared" si="61"/>
        <v>7.2098053352559477E-4</v>
      </c>
      <c r="AD73" s="286"/>
      <c r="AE73" s="207">
        <v>0</v>
      </c>
      <c r="AF73" s="58" t="str">
        <f>IFERROR(AE73/AE77,"-")</f>
        <v>-</v>
      </c>
      <c r="AG73" s="76">
        <f t="shared" si="62"/>
        <v>0</v>
      </c>
      <c r="AH73" s="286"/>
      <c r="AI73" s="93">
        <f t="shared" si="65"/>
        <v>3</v>
      </c>
      <c r="AJ73" s="58">
        <f>IFERROR(AI73/AI77,"-")</f>
        <v>3.4883720930232558E-2</v>
      </c>
      <c r="AK73" s="76">
        <f t="shared" si="63"/>
        <v>2.841716396703609E-4</v>
      </c>
      <c r="AN73" s="80" t="s">
        <v>45</v>
      </c>
      <c r="AO73" s="99">
        <f>市区町村別_透析患者数!D72</f>
        <v>9</v>
      </c>
      <c r="AP73" s="99">
        <f>市区町村別_透析患者数!G72</f>
        <v>17</v>
      </c>
      <c r="AQ73" s="99">
        <f>市区町村別_透析患者数!J72</f>
        <v>1114</v>
      </c>
      <c r="AR73" s="99">
        <f>市区町村別_透析患者数!M72</f>
        <v>919</v>
      </c>
      <c r="AS73" s="99">
        <f>市区町村別_透析患者数!P72</f>
        <v>675</v>
      </c>
      <c r="AT73" s="99">
        <f>市区町村別_透析患者数!S72</f>
        <v>335</v>
      </c>
      <c r="AU73" s="99">
        <f>市区町村別_透析患者数!V72</f>
        <v>198</v>
      </c>
      <c r="AV73" s="99">
        <f>市区町村別_透析患者数!Y72</f>
        <v>3267</v>
      </c>
    </row>
    <row r="74" spans="2:48" ht="13.5" customHeight="1">
      <c r="B74" s="280"/>
      <c r="C74" s="283"/>
      <c r="D74" s="57" t="s">
        <v>90</v>
      </c>
      <c r="E74" s="129" t="s">
        <v>79</v>
      </c>
      <c r="F74" s="286"/>
      <c r="G74" s="207">
        <v>0</v>
      </c>
      <c r="H74" s="58">
        <f>IFERROR(G74/G77,"-")</f>
        <v>0</v>
      </c>
      <c r="I74" s="72">
        <f t="shared" si="64"/>
        <v>0</v>
      </c>
      <c r="J74" s="286"/>
      <c r="K74" s="207">
        <v>0</v>
      </c>
      <c r="L74" s="58">
        <f>IFERROR(K74/K77,"-")</f>
        <v>0</v>
      </c>
      <c r="M74" s="76">
        <f t="shared" si="57"/>
        <v>0</v>
      </c>
      <c r="N74" s="286"/>
      <c r="O74" s="207">
        <v>0</v>
      </c>
      <c r="P74" s="58">
        <f>IFERROR(O74/O77,"-")</f>
        <v>0</v>
      </c>
      <c r="Q74" s="76">
        <f t="shared" si="58"/>
        <v>0</v>
      </c>
      <c r="R74" s="286"/>
      <c r="S74" s="207">
        <v>0</v>
      </c>
      <c r="T74" s="58">
        <f>IFERROR(S74/S77,"-")</f>
        <v>0</v>
      </c>
      <c r="U74" s="76">
        <f t="shared" si="59"/>
        <v>0</v>
      </c>
      <c r="V74" s="286"/>
      <c r="W74" s="207">
        <v>0</v>
      </c>
      <c r="X74" s="58">
        <f>IFERROR(W74/W77,"-")</f>
        <v>0</v>
      </c>
      <c r="Y74" s="76">
        <f t="shared" si="60"/>
        <v>0</v>
      </c>
      <c r="Z74" s="286"/>
      <c r="AA74" s="207">
        <v>0</v>
      </c>
      <c r="AB74" s="58">
        <f>IFERROR(AA74/AA77,"-")</f>
        <v>0</v>
      </c>
      <c r="AC74" s="76">
        <f t="shared" si="61"/>
        <v>0</v>
      </c>
      <c r="AD74" s="286"/>
      <c r="AE74" s="207">
        <v>0</v>
      </c>
      <c r="AF74" s="58" t="str">
        <f>IFERROR(AE74/AE77,"-")</f>
        <v>-</v>
      </c>
      <c r="AG74" s="76">
        <f t="shared" si="62"/>
        <v>0</v>
      </c>
      <c r="AH74" s="286"/>
      <c r="AI74" s="93">
        <f t="shared" si="65"/>
        <v>0</v>
      </c>
      <c r="AJ74" s="58">
        <f>IFERROR(AI74/AI77,"-")</f>
        <v>0</v>
      </c>
      <c r="AK74" s="76">
        <f t="shared" si="63"/>
        <v>0</v>
      </c>
      <c r="AN74" s="80" t="s">
        <v>46</v>
      </c>
      <c r="AO74" s="99">
        <f>市区町村別_透析患者数!D73</f>
        <v>12</v>
      </c>
      <c r="AP74" s="99">
        <f>市区町村別_透析患者数!G73</f>
        <v>36</v>
      </c>
      <c r="AQ74" s="99">
        <f>市区町村別_透析患者数!J73</f>
        <v>3328</v>
      </c>
      <c r="AR74" s="99">
        <f>市区町村別_透析患者数!M73</f>
        <v>2476</v>
      </c>
      <c r="AS74" s="99">
        <f>市区町村別_透析患者数!P73</f>
        <v>1416</v>
      </c>
      <c r="AT74" s="99">
        <f>市区町村別_透析患者数!S73</f>
        <v>684</v>
      </c>
      <c r="AU74" s="99">
        <f>市区町村別_透析患者数!V73</f>
        <v>333</v>
      </c>
      <c r="AV74" s="99">
        <f>市区町村別_透析患者数!Y73</f>
        <v>8285</v>
      </c>
    </row>
    <row r="75" spans="2:48" ht="13.5" customHeight="1">
      <c r="B75" s="280"/>
      <c r="C75" s="283"/>
      <c r="D75" s="57" t="s">
        <v>91</v>
      </c>
      <c r="E75" s="129" t="s">
        <v>80</v>
      </c>
      <c r="F75" s="286"/>
      <c r="G75" s="207">
        <v>0</v>
      </c>
      <c r="H75" s="58">
        <f>IFERROR(G75/G77,"-")</f>
        <v>0</v>
      </c>
      <c r="I75" s="72">
        <f t="shared" si="64"/>
        <v>0</v>
      </c>
      <c r="J75" s="286"/>
      <c r="K75" s="207">
        <v>0</v>
      </c>
      <c r="L75" s="58">
        <f>IFERROR(K75/K77,"-")</f>
        <v>0</v>
      </c>
      <c r="M75" s="76">
        <f t="shared" si="57"/>
        <v>0</v>
      </c>
      <c r="N75" s="286"/>
      <c r="O75" s="207">
        <v>0</v>
      </c>
      <c r="P75" s="58">
        <f>IFERROR(O75/O77,"-")</f>
        <v>0</v>
      </c>
      <c r="Q75" s="76">
        <f t="shared" si="58"/>
        <v>0</v>
      </c>
      <c r="R75" s="286"/>
      <c r="S75" s="207">
        <v>0</v>
      </c>
      <c r="T75" s="58">
        <f>IFERROR(S75/S77,"-")</f>
        <v>0</v>
      </c>
      <c r="U75" s="76">
        <f t="shared" si="59"/>
        <v>0</v>
      </c>
      <c r="V75" s="286"/>
      <c r="W75" s="207">
        <v>0</v>
      </c>
      <c r="X75" s="58">
        <f>IFERROR(W75/W77,"-")</f>
        <v>0</v>
      </c>
      <c r="Y75" s="76">
        <f t="shared" si="60"/>
        <v>0</v>
      </c>
      <c r="Z75" s="286"/>
      <c r="AA75" s="207">
        <v>0</v>
      </c>
      <c r="AB75" s="58">
        <f>IFERROR(AA75/AA77,"-")</f>
        <v>0</v>
      </c>
      <c r="AC75" s="76">
        <f t="shared" si="61"/>
        <v>0</v>
      </c>
      <c r="AD75" s="286"/>
      <c r="AE75" s="207">
        <v>0</v>
      </c>
      <c r="AF75" s="58" t="str">
        <f>IFERROR(AE75/AE77,"-")</f>
        <v>-</v>
      </c>
      <c r="AG75" s="76">
        <f t="shared" si="62"/>
        <v>0</v>
      </c>
      <c r="AH75" s="286"/>
      <c r="AI75" s="93">
        <f t="shared" si="65"/>
        <v>0</v>
      </c>
      <c r="AJ75" s="58">
        <f>IFERROR(AI75/AI77,"-")</f>
        <v>0</v>
      </c>
      <c r="AK75" s="76">
        <f t="shared" si="63"/>
        <v>0</v>
      </c>
      <c r="AN75" s="80" t="s">
        <v>47</v>
      </c>
      <c r="AO75" s="99">
        <f>市区町村別_透析患者数!D74</f>
        <v>0</v>
      </c>
      <c r="AP75" s="99">
        <f>市区町村別_透析患者数!G74</f>
        <v>6</v>
      </c>
      <c r="AQ75" s="99">
        <f>市区町村別_透析患者数!J74</f>
        <v>459</v>
      </c>
      <c r="AR75" s="99">
        <f>市区町村別_透析患者数!M74</f>
        <v>404</v>
      </c>
      <c r="AS75" s="99">
        <f>市区町村別_透析患者数!P74</f>
        <v>247</v>
      </c>
      <c r="AT75" s="99">
        <f>市区町村別_透析患者数!S74</f>
        <v>167</v>
      </c>
      <c r="AU75" s="99">
        <f>市区町村別_透析患者数!V74</f>
        <v>62</v>
      </c>
      <c r="AV75" s="99">
        <f>市区町村別_透析患者数!Y74</f>
        <v>1345</v>
      </c>
    </row>
    <row r="76" spans="2:48" ht="13.5" customHeight="1">
      <c r="B76" s="280"/>
      <c r="C76" s="283"/>
      <c r="D76" s="59" t="s">
        <v>92</v>
      </c>
      <c r="E76" s="130" t="s">
        <v>95</v>
      </c>
      <c r="F76" s="287"/>
      <c r="G76" s="208">
        <v>2</v>
      </c>
      <c r="H76" s="60">
        <f>IFERROR(G76/G77,"-")</f>
        <v>0.4</v>
      </c>
      <c r="I76" s="72">
        <f t="shared" si="64"/>
        <v>0.125</v>
      </c>
      <c r="J76" s="287"/>
      <c r="K76" s="208">
        <v>2</v>
      </c>
      <c r="L76" s="60">
        <f>IFERROR(K76/K77,"-")</f>
        <v>1</v>
      </c>
      <c r="M76" s="77">
        <f t="shared" si="57"/>
        <v>4.6511627906976744E-2</v>
      </c>
      <c r="N76" s="287"/>
      <c r="O76" s="208">
        <v>7</v>
      </c>
      <c r="P76" s="60">
        <f>IFERROR(O76/O77,"-")</f>
        <v>0.21875</v>
      </c>
      <c r="Q76" s="77">
        <f t="shared" si="58"/>
        <v>1.9796380090497737E-3</v>
      </c>
      <c r="R76" s="287"/>
      <c r="S76" s="208">
        <v>6</v>
      </c>
      <c r="T76" s="60">
        <f>IFERROR(S76/S77,"-")</f>
        <v>0.3</v>
      </c>
      <c r="U76" s="77">
        <f t="shared" si="59"/>
        <v>2.1668472372697724E-3</v>
      </c>
      <c r="V76" s="287"/>
      <c r="W76" s="208">
        <v>9</v>
      </c>
      <c r="X76" s="60">
        <f>IFERROR(W76/W77,"-")</f>
        <v>0.52941176470588236</v>
      </c>
      <c r="Y76" s="77">
        <f t="shared" si="60"/>
        <v>4.2633822832780673E-3</v>
      </c>
      <c r="Z76" s="287"/>
      <c r="AA76" s="208">
        <v>4</v>
      </c>
      <c r="AB76" s="60">
        <f>IFERROR(AA76/AA77,"-")</f>
        <v>0.4</v>
      </c>
      <c r="AC76" s="77">
        <f t="shared" si="61"/>
        <v>2.8839221341023791E-3</v>
      </c>
      <c r="AD76" s="287"/>
      <c r="AE76" s="208">
        <v>0</v>
      </c>
      <c r="AF76" s="60" t="str">
        <f>IFERROR(AE76/AE77,"-")</f>
        <v>-</v>
      </c>
      <c r="AG76" s="77">
        <f t="shared" si="62"/>
        <v>0</v>
      </c>
      <c r="AH76" s="287"/>
      <c r="AI76" s="94">
        <f t="shared" si="65"/>
        <v>30</v>
      </c>
      <c r="AJ76" s="60">
        <f>IFERROR(AI76/AI77,"-")</f>
        <v>0.34883720930232559</v>
      </c>
      <c r="AK76" s="77">
        <f t="shared" si="63"/>
        <v>2.841716396703609E-3</v>
      </c>
      <c r="AN76" s="80" t="s">
        <v>48</v>
      </c>
      <c r="AO76" s="99">
        <f>市区町村別_透析患者数!D75</f>
        <v>4</v>
      </c>
      <c r="AP76" s="99">
        <f>市区町村別_透析患者数!G75</f>
        <v>5</v>
      </c>
      <c r="AQ76" s="99">
        <f>市区町村別_透析患者数!J75</f>
        <v>1371</v>
      </c>
      <c r="AR76" s="99">
        <f>市区町村別_透析患者数!M75</f>
        <v>1213</v>
      </c>
      <c r="AS76" s="99">
        <f>市区町村別_透析患者数!P75</f>
        <v>725</v>
      </c>
      <c r="AT76" s="99">
        <f>市区町村別_透析患者数!S75</f>
        <v>466</v>
      </c>
      <c r="AU76" s="99">
        <f>市区町村別_透析患者数!V75</f>
        <v>182</v>
      </c>
      <c r="AV76" s="99">
        <f>市区町村別_透析患者数!Y75</f>
        <v>3966</v>
      </c>
    </row>
    <row r="77" spans="2:48" ht="13.5" customHeight="1">
      <c r="B77" s="281"/>
      <c r="C77" s="284"/>
      <c r="D77" s="61" t="s">
        <v>94</v>
      </c>
      <c r="E77" s="62"/>
      <c r="F77" s="209" t="s">
        <v>143</v>
      </c>
      <c r="G77" s="71">
        <f>SUM(G69:G76)</f>
        <v>5</v>
      </c>
      <c r="H77" s="63" t="s">
        <v>93</v>
      </c>
      <c r="I77" s="75">
        <f>IFERROR(G77/$AO$13,"-")</f>
        <v>0.3125</v>
      </c>
      <c r="J77" s="209" t="s">
        <v>143</v>
      </c>
      <c r="K77" s="71">
        <f>SUM(K69:K76)</f>
        <v>2</v>
      </c>
      <c r="L77" s="210" t="s">
        <v>143</v>
      </c>
      <c r="M77" s="75">
        <f t="shared" si="57"/>
        <v>4.6511627906976744E-2</v>
      </c>
      <c r="N77" s="209" t="s">
        <v>143</v>
      </c>
      <c r="O77" s="71">
        <f>SUM(O69:O76)</f>
        <v>32</v>
      </c>
      <c r="P77" s="210" t="s">
        <v>143</v>
      </c>
      <c r="Q77" s="75">
        <f t="shared" si="58"/>
        <v>9.0497737556561094E-3</v>
      </c>
      <c r="R77" s="209" t="s">
        <v>143</v>
      </c>
      <c r="S77" s="71">
        <f>SUM(S69:S76)</f>
        <v>20</v>
      </c>
      <c r="T77" s="210" t="s">
        <v>143</v>
      </c>
      <c r="U77" s="75">
        <f t="shared" si="59"/>
        <v>7.2228241242325748E-3</v>
      </c>
      <c r="V77" s="209" t="s">
        <v>143</v>
      </c>
      <c r="W77" s="71">
        <f>SUM(W69:W76)</f>
        <v>17</v>
      </c>
      <c r="X77" s="210" t="s">
        <v>143</v>
      </c>
      <c r="Y77" s="75">
        <f t="shared" si="60"/>
        <v>8.0530554239696822E-3</v>
      </c>
      <c r="Z77" s="209" t="s">
        <v>143</v>
      </c>
      <c r="AA77" s="71">
        <f>SUM(AA69:AA76)</f>
        <v>10</v>
      </c>
      <c r="AB77" s="210" t="s">
        <v>143</v>
      </c>
      <c r="AC77" s="75">
        <f t="shared" si="61"/>
        <v>7.2098053352559477E-3</v>
      </c>
      <c r="AD77" s="209" t="s">
        <v>143</v>
      </c>
      <c r="AE77" s="71">
        <f>SUM(AE69:AE76)</f>
        <v>0</v>
      </c>
      <c r="AF77" s="210" t="s">
        <v>143</v>
      </c>
      <c r="AG77" s="75">
        <f t="shared" si="62"/>
        <v>0</v>
      </c>
      <c r="AH77" s="209" t="s">
        <v>143</v>
      </c>
      <c r="AI77" s="71">
        <f t="shared" si="65"/>
        <v>86</v>
      </c>
      <c r="AJ77" s="210" t="s">
        <v>143</v>
      </c>
      <c r="AK77" s="75">
        <f t="shared" si="63"/>
        <v>8.1462536705503453E-3</v>
      </c>
      <c r="AN77" s="80" t="s">
        <v>26</v>
      </c>
      <c r="AO77" s="99">
        <f>市区町村別_透析患者数!D76</f>
        <v>2</v>
      </c>
      <c r="AP77" s="99">
        <f>市区町村別_透析患者数!G76</f>
        <v>8</v>
      </c>
      <c r="AQ77" s="99">
        <f>市区町村別_透析患者数!J76</f>
        <v>962</v>
      </c>
      <c r="AR77" s="99">
        <f>市区町村別_透析患者数!M76</f>
        <v>766</v>
      </c>
      <c r="AS77" s="99">
        <f>市区町村別_透析患者数!P76</f>
        <v>450</v>
      </c>
      <c r="AT77" s="99">
        <f>市区町村別_透析患者数!S76</f>
        <v>252</v>
      </c>
      <c r="AU77" s="99">
        <f>市区町村別_透析患者数!V76</f>
        <v>119</v>
      </c>
      <c r="AV77" s="99">
        <f>市区町村別_透析患者数!Y76</f>
        <v>2559</v>
      </c>
    </row>
    <row r="78" spans="2:48" ht="13.5" customHeight="1">
      <c r="B78" s="279">
        <v>9</v>
      </c>
      <c r="C78" s="282" t="s">
        <v>150</v>
      </c>
      <c r="D78" s="55" t="s">
        <v>85</v>
      </c>
      <c r="E78" s="128" t="s">
        <v>74</v>
      </c>
      <c r="F78" s="293">
        <f>AO14</f>
        <v>14</v>
      </c>
      <c r="G78" s="206">
        <v>0</v>
      </c>
      <c r="H78" s="56">
        <f>IFERROR(G78/G86,"-")</f>
        <v>0</v>
      </c>
      <c r="I78" s="72">
        <f>IFERROR(G78/$AO$14,"-")</f>
        <v>0</v>
      </c>
      <c r="J78" s="293">
        <f>AP14</f>
        <v>33</v>
      </c>
      <c r="K78" s="206">
        <v>0</v>
      </c>
      <c r="L78" s="56">
        <f>IFERROR(K78/K86,"-")</f>
        <v>0</v>
      </c>
      <c r="M78" s="72">
        <f t="shared" ref="M78:M86" si="66">IFERROR(K78/$AP$14,"-")</f>
        <v>0</v>
      </c>
      <c r="N78" s="293">
        <f>AQ14</f>
        <v>2308</v>
      </c>
      <c r="O78" s="206">
        <v>0</v>
      </c>
      <c r="P78" s="56">
        <f>IFERROR(O78/O86,"-")</f>
        <v>0</v>
      </c>
      <c r="Q78" s="72">
        <f t="shared" ref="Q78:Q86" si="67">IFERROR(O78/$AQ$14,"-")</f>
        <v>0</v>
      </c>
      <c r="R78" s="293">
        <f>AR14</f>
        <v>1858</v>
      </c>
      <c r="S78" s="206">
        <v>0</v>
      </c>
      <c r="T78" s="56">
        <f>IFERROR(S78/S86,"-")</f>
        <v>0</v>
      </c>
      <c r="U78" s="72">
        <f t="shared" ref="U78:U86" si="68">IFERROR(S78/$AR$14,"-")</f>
        <v>0</v>
      </c>
      <c r="V78" s="293">
        <f>AS14</f>
        <v>1369</v>
      </c>
      <c r="W78" s="206">
        <v>0</v>
      </c>
      <c r="X78" s="56">
        <f>IFERROR(W78/W86,"-")</f>
        <v>0</v>
      </c>
      <c r="Y78" s="72">
        <f t="shared" ref="Y78:Y86" si="69">IFERROR(W78/$AS$14,"-")</f>
        <v>0</v>
      </c>
      <c r="Z78" s="293">
        <f>AT14</f>
        <v>815</v>
      </c>
      <c r="AA78" s="206">
        <v>0</v>
      </c>
      <c r="AB78" s="56">
        <f>IFERROR(AA78/AA86,"-")</f>
        <v>0</v>
      </c>
      <c r="AC78" s="72">
        <f t="shared" ref="AC78:AC86" si="70">IFERROR(AA78/$AT$14,"-")</f>
        <v>0</v>
      </c>
      <c r="AD78" s="293">
        <f>AU14</f>
        <v>412</v>
      </c>
      <c r="AE78" s="206">
        <v>0</v>
      </c>
      <c r="AF78" s="56" t="str">
        <f>IFERROR(AE78/AE86,"-")</f>
        <v>-</v>
      </c>
      <c r="AG78" s="72">
        <f t="shared" ref="AG78:AG86" si="71">IFERROR(AE78/$AU$14,"-")</f>
        <v>0</v>
      </c>
      <c r="AH78" s="293">
        <f>AV14</f>
        <v>6809</v>
      </c>
      <c r="AI78" s="92">
        <f t="shared" si="65"/>
        <v>0</v>
      </c>
      <c r="AJ78" s="56">
        <f>IFERROR(AI78/AI86,"-")</f>
        <v>0</v>
      </c>
      <c r="AK78" s="72">
        <f t="shared" ref="AK78:AK86" si="72">IFERROR(AI78/$AV$14,"-")</f>
        <v>0</v>
      </c>
      <c r="AN78" s="80" t="s">
        <v>27</v>
      </c>
      <c r="AO78" s="99">
        <f>市区町村別_透析患者数!D77</f>
        <v>1</v>
      </c>
      <c r="AP78" s="99">
        <f>市区町村別_透析患者数!G77</f>
        <v>2</v>
      </c>
      <c r="AQ78" s="99">
        <f>市区町村別_透析患者数!J77</f>
        <v>1158</v>
      </c>
      <c r="AR78" s="99">
        <f>市区町村別_透析患者数!M77</f>
        <v>1027</v>
      </c>
      <c r="AS78" s="99">
        <f>市区町村別_透析患者数!P77</f>
        <v>706</v>
      </c>
      <c r="AT78" s="99">
        <f>市区町村別_透析患者数!S77</f>
        <v>377</v>
      </c>
      <c r="AU78" s="99">
        <f>市区町村別_透析患者数!V77</f>
        <v>157</v>
      </c>
      <c r="AV78" s="99">
        <f>市区町村別_透析患者数!Y77</f>
        <v>3428</v>
      </c>
    </row>
    <row r="79" spans="2:48" ht="13.5" customHeight="1">
      <c r="B79" s="280"/>
      <c r="C79" s="283"/>
      <c r="D79" s="57" t="s">
        <v>86</v>
      </c>
      <c r="E79" s="129" t="s">
        <v>75</v>
      </c>
      <c r="F79" s="286"/>
      <c r="G79" s="207">
        <v>0</v>
      </c>
      <c r="H79" s="58">
        <f>IFERROR(G79/G86,"-")</f>
        <v>0</v>
      </c>
      <c r="I79" s="72">
        <f t="shared" ref="I79:I86" si="73">IFERROR(G79/$AO$14,"-")</f>
        <v>0</v>
      </c>
      <c r="J79" s="286"/>
      <c r="K79" s="207">
        <v>1</v>
      </c>
      <c r="L79" s="58">
        <f>IFERROR(K79/K86,"-")</f>
        <v>0.2</v>
      </c>
      <c r="M79" s="76">
        <f t="shared" si="66"/>
        <v>3.0303030303030304E-2</v>
      </c>
      <c r="N79" s="286"/>
      <c r="O79" s="207">
        <v>10</v>
      </c>
      <c r="P79" s="58">
        <f>IFERROR(O79/O86,"-")</f>
        <v>0.55555555555555558</v>
      </c>
      <c r="Q79" s="76">
        <f t="shared" si="67"/>
        <v>4.3327556325823222E-3</v>
      </c>
      <c r="R79" s="286"/>
      <c r="S79" s="207">
        <v>14</v>
      </c>
      <c r="T79" s="58">
        <f>IFERROR(S79/S86,"-")</f>
        <v>0.63636363636363635</v>
      </c>
      <c r="U79" s="76">
        <f t="shared" si="68"/>
        <v>7.5349838536060282E-3</v>
      </c>
      <c r="V79" s="286"/>
      <c r="W79" s="207">
        <v>13</v>
      </c>
      <c r="X79" s="58">
        <f>IFERROR(W79/W86,"-")</f>
        <v>0.8125</v>
      </c>
      <c r="Y79" s="76">
        <f t="shared" si="69"/>
        <v>9.4959824689554422E-3</v>
      </c>
      <c r="Z79" s="286"/>
      <c r="AA79" s="207">
        <v>3</v>
      </c>
      <c r="AB79" s="58">
        <f>IFERROR(AA79/AA86,"-")</f>
        <v>0.75</v>
      </c>
      <c r="AC79" s="76">
        <f t="shared" si="70"/>
        <v>3.6809815950920245E-3</v>
      </c>
      <c r="AD79" s="286"/>
      <c r="AE79" s="207">
        <v>0</v>
      </c>
      <c r="AF79" s="58" t="str">
        <f>IFERROR(AE79/AE86,"-")</f>
        <v>-</v>
      </c>
      <c r="AG79" s="76">
        <f t="shared" si="71"/>
        <v>0</v>
      </c>
      <c r="AH79" s="286"/>
      <c r="AI79" s="93">
        <f t="shared" si="65"/>
        <v>41</v>
      </c>
      <c r="AJ79" s="58">
        <f>IFERROR(AI79/AI86,"-")</f>
        <v>0.61194029850746268</v>
      </c>
      <c r="AK79" s="76">
        <f t="shared" si="72"/>
        <v>6.0214422088412396E-3</v>
      </c>
      <c r="AN79" s="80" t="s">
        <v>28</v>
      </c>
      <c r="AO79" s="99">
        <f>市区町村別_透析患者数!D78</f>
        <v>2</v>
      </c>
      <c r="AP79" s="99">
        <f>市区町村別_透析患者数!G78</f>
        <v>2</v>
      </c>
      <c r="AQ79" s="99">
        <f>市区町村別_透析患者数!J78</f>
        <v>620</v>
      </c>
      <c r="AR79" s="99">
        <f>市区町村別_透析患者数!M78</f>
        <v>486</v>
      </c>
      <c r="AS79" s="99">
        <f>市区町村別_透析患者数!P78</f>
        <v>269</v>
      </c>
      <c r="AT79" s="99">
        <f>市区町村別_透析患者数!S78</f>
        <v>148</v>
      </c>
      <c r="AU79" s="99">
        <f>市区町村別_透析患者数!V78</f>
        <v>79</v>
      </c>
      <c r="AV79" s="99">
        <f>市区町村別_透析患者数!Y78</f>
        <v>1606</v>
      </c>
    </row>
    <row r="80" spans="2:48" ht="13.5" customHeight="1">
      <c r="B80" s="280"/>
      <c r="C80" s="283"/>
      <c r="D80" s="57" t="s">
        <v>87</v>
      </c>
      <c r="E80" s="129" t="s">
        <v>76</v>
      </c>
      <c r="F80" s="286"/>
      <c r="G80" s="207">
        <v>0</v>
      </c>
      <c r="H80" s="58">
        <f>IFERROR(G80/G86,"-")</f>
        <v>0</v>
      </c>
      <c r="I80" s="72">
        <f t="shared" si="73"/>
        <v>0</v>
      </c>
      <c r="J80" s="286"/>
      <c r="K80" s="207">
        <v>0</v>
      </c>
      <c r="L80" s="58">
        <f>IFERROR(K80/K86,"-")</f>
        <v>0</v>
      </c>
      <c r="M80" s="76">
        <f t="shared" si="66"/>
        <v>0</v>
      </c>
      <c r="N80" s="286"/>
      <c r="O80" s="207">
        <v>0</v>
      </c>
      <c r="P80" s="58">
        <f>IFERROR(O80/O86,"-")</f>
        <v>0</v>
      </c>
      <c r="Q80" s="76">
        <f t="shared" si="67"/>
        <v>0</v>
      </c>
      <c r="R80" s="286"/>
      <c r="S80" s="207">
        <v>0</v>
      </c>
      <c r="T80" s="58">
        <f>IFERROR(S80/S86,"-")</f>
        <v>0</v>
      </c>
      <c r="U80" s="76">
        <f t="shared" si="68"/>
        <v>0</v>
      </c>
      <c r="V80" s="286"/>
      <c r="W80" s="207">
        <v>0</v>
      </c>
      <c r="X80" s="58">
        <f>IFERROR(W80/W86,"-")</f>
        <v>0</v>
      </c>
      <c r="Y80" s="76">
        <f t="shared" si="69"/>
        <v>0</v>
      </c>
      <c r="Z80" s="286"/>
      <c r="AA80" s="207">
        <v>0</v>
      </c>
      <c r="AB80" s="58">
        <f>IFERROR(AA80/AA86,"-")</f>
        <v>0</v>
      </c>
      <c r="AC80" s="76">
        <f t="shared" si="70"/>
        <v>0</v>
      </c>
      <c r="AD80" s="286"/>
      <c r="AE80" s="207">
        <v>0</v>
      </c>
      <c r="AF80" s="58" t="str">
        <f>IFERROR(AE80/AE86,"-")</f>
        <v>-</v>
      </c>
      <c r="AG80" s="76">
        <f t="shared" si="71"/>
        <v>0</v>
      </c>
      <c r="AH80" s="286"/>
      <c r="AI80" s="93">
        <f t="shared" si="65"/>
        <v>0</v>
      </c>
      <c r="AJ80" s="58">
        <f>IFERROR(AI80/AI86,"-")</f>
        <v>0</v>
      </c>
      <c r="AK80" s="76">
        <f t="shared" si="72"/>
        <v>0</v>
      </c>
      <c r="AN80" s="100" t="s">
        <v>136</v>
      </c>
      <c r="AO80" s="99">
        <f>市区町村別_透析患者数!D79</f>
        <v>1780</v>
      </c>
      <c r="AP80" s="99">
        <f>市区町村別_透析患者数!G79</f>
        <v>4899</v>
      </c>
      <c r="AQ80" s="99">
        <f>市区町村別_透析患者数!J79</f>
        <v>537035</v>
      </c>
      <c r="AR80" s="99">
        <f>市区町村別_透析患者数!M79</f>
        <v>435003</v>
      </c>
      <c r="AS80" s="99">
        <f>市区町村別_透析患者数!P79</f>
        <v>284781</v>
      </c>
      <c r="AT80" s="99">
        <f>市区町村別_透析患者数!S79</f>
        <v>147513</v>
      </c>
      <c r="AU80" s="99">
        <f>市区町村別_透析患者数!V79</f>
        <v>62346</v>
      </c>
      <c r="AV80" s="99">
        <f>市区町村別_透析患者数!Y79</f>
        <v>1473357</v>
      </c>
    </row>
    <row r="81" spans="2:37" ht="13.5" customHeight="1">
      <c r="B81" s="280"/>
      <c r="C81" s="283"/>
      <c r="D81" s="57" t="s">
        <v>88</v>
      </c>
      <c r="E81" s="129" t="s">
        <v>77</v>
      </c>
      <c r="F81" s="286"/>
      <c r="G81" s="207">
        <v>0</v>
      </c>
      <c r="H81" s="58">
        <f>IFERROR(G81/G86,"-")</f>
        <v>0</v>
      </c>
      <c r="I81" s="72">
        <f t="shared" si="73"/>
        <v>0</v>
      </c>
      <c r="J81" s="286"/>
      <c r="K81" s="207">
        <v>1</v>
      </c>
      <c r="L81" s="58">
        <f>IFERROR(K81/K86,"-")</f>
        <v>0.2</v>
      </c>
      <c r="M81" s="76">
        <f t="shared" si="66"/>
        <v>3.0303030303030304E-2</v>
      </c>
      <c r="N81" s="286"/>
      <c r="O81" s="207">
        <v>0</v>
      </c>
      <c r="P81" s="58">
        <f>IFERROR(O81/O86,"-")</f>
        <v>0</v>
      </c>
      <c r="Q81" s="76">
        <f t="shared" si="67"/>
        <v>0</v>
      </c>
      <c r="R81" s="286"/>
      <c r="S81" s="207">
        <v>2</v>
      </c>
      <c r="T81" s="58">
        <f>IFERROR(S81/S86,"-")</f>
        <v>9.0909090909090912E-2</v>
      </c>
      <c r="U81" s="76">
        <f t="shared" si="68"/>
        <v>1.076426264800861E-3</v>
      </c>
      <c r="V81" s="286"/>
      <c r="W81" s="207">
        <v>1</v>
      </c>
      <c r="X81" s="58">
        <f>IFERROR(W81/W86,"-")</f>
        <v>6.25E-2</v>
      </c>
      <c r="Y81" s="76">
        <f t="shared" si="69"/>
        <v>7.3046018991964939E-4</v>
      </c>
      <c r="Z81" s="286"/>
      <c r="AA81" s="207">
        <v>0</v>
      </c>
      <c r="AB81" s="58">
        <f>IFERROR(AA81/AA86,"-")</f>
        <v>0</v>
      </c>
      <c r="AC81" s="76">
        <f t="shared" si="70"/>
        <v>0</v>
      </c>
      <c r="AD81" s="286"/>
      <c r="AE81" s="207">
        <v>0</v>
      </c>
      <c r="AF81" s="58" t="str">
        <f>IFERROR(AE81/AE86,"-")</f>
        <v>-</v>
      </c>
      <c r="AG81" s="76">
        <f t="shared" si="71"/>
        <v>0</v>
      </c>
      <c r="AH81" s="286"/>
      <c r="AI81" s="93">
        <f t="shared" si="65"/>
        <v>4</v>
      </c>
      <c r="AJ81" s="58">
        <f>IFERROR(AI81/AI86,"-")</f>
        <v>5.9701492537313432E-2</v>
      </c>
      <c r="AK81" s="76">
        <f t="shared" si="72"/>
        <v>5.8745777647231602E-4</v>
      </c>
    </row>
    <row r="82" spans="2:37" ht="13.5" customHeight="1">
      <c r="B82" s="280"/>
      <c r="C82" s="283"/>
      <c r="D82" s="57" t="s">
        <v>89</v>
      </c>
      <c r="E82" s="129" t="s">
        <v>78</v>
      </c>
      <c r="F82" s="286"/>
      <c r="G82" s="207">
        <v>0</v>
      </c>
      <c r="H82" s="58">
        <f>IFERROR(G82/G86,"-")</f>
        <v>0</v>
      </c>
      <c r="I82" s="72">
        <f t="shared" si="73"/>
        <v>0</v>
      </c>
      <c r="J82" s="286"/>
      <c r="K82" s="207">
        <v>0</v>
      </c>
      <c r="L82" s="58">
        <f>IFERROR(K82/K86,"-")</f>
        <v>0</v>
      </c>
      <c r="M82" s="76">
        <f t="shared" si="66"/>
        <v>0</v>
      </c>
      <c r="N82" s="286"/>
      <c r="O82" s="207">
        <v>1</v>
      </c>
      <c r="P82" s="58">
        <f>IFERROR(O82/O86,"-")</f>
        <v>5.5555555555555552E-2</v>
      </c>
      <c r="Q82" s="76">
        <f t="shared" si="67"/>
        <v>4.3327556325823221E-4</v>
      </c>
      <c r="R82" s="286"/>
      <c r="S82" s="207">
        <v>2</v>
      </c>
      <c r="T82" s="58">
        <f>IFERROR(S82/S86,"-")</f>
        <v>9.0909090909090912E-2</v>
      </c>
      <c r="U82" s="76">
        <f t="shared" si="68"/>
        <v>1.076426264800861E-3</v>
      </c>
      <c r="V82" s="286"/>
      <c r="W82" s="207">
        <v>0</v>
      </c>
      <c r="X82" s="58">
        <f>IFERROR(W82/W86,"-")</f>
        <v>0</v>
      </c>
      <c r="Y82" s="76">
        <f t="shared" si="69"/>
        <v>0</v>
      </c>
      <c r="Z82" s="286"/>
      <c r="AA82" s="207">
        <v>0</v>
      </c>
      <c r="AB82" s="58">
        <f>IFERROR(AA82/AA86,"-")</f>
        <v>0</v>
      </c>
      <c r="AC82" s="76">
        <f t="shared" si="70"/>
        <v>0</v>
      </c>
      <c r="AD82" s="286"/>
      <c r="AE82" s="207">
        <v>0</v>
      </c>
      <c r="AF82" s="58" t="str">
        <f>IFERROR(AE82/AE86,"-")</f>
        <v>-</v>
      </c>
      <c r="AG82" s="76">
        <f t="shared" si="71"/>
        <v>0</v>
      </c>
      <c r="AH82" s="286"/>
      <c r="AI82" s="93">
        <f t="shared" si="65"/>
        <v>3</v>
      </c>
      <c r="AJ82" s="58">
        <f>IFERROR(AI82/AI86,"-")</f>
        <v>4.4776119402985072E-2</v>
      </c>
      <c r="AK82" s="76">
        <f t="shared" si="72"/>
        <v>4.4059333235423704E-4</v>
      </c>
    </row>
    <row r="83" spans="2:37" ht="13.5" customHeight="1">
      <c r="B83" s="280"/>
      <c r="C83" s="283"/>
      <c r="D83" s="57" t="s">
        <v>90</v>
      </c>
      <c r="E83" s="129" t="s">
        <v>79</v>
      </c>
      <c r="F83" s="286"/>
      <c r="G83" s="207">
        <v>0</v>
      </c>
      <c r="H83" s="58">
        <f>IFERROR(G83/G86,"-")</f>
        <v>0</v>
      </c>
      <c r="I83" s="72">
        <f t="shared" si="73"/>
        <v>0</v>
      </c>
      <c r="J83" s="286"/>
      <c r="K83" s="207">
        <v>0</v>
      </c>
      <c r="L83" s="58">
        <f>IFERROR(K83/K86,"-")</f>
        <v>0</v>
      </c>
      <c r="M83" s="76">
        <f t="shared" si="66"/>
        <v>0</v>
      </c>
      <c r="N83" s="286"/>
      <c r="O83" s="207">
        <v>0</v>
      </c>
      <c r="P83" s="58">
        <f>IFERROR(O83/O86,"-")</f>
        <v>0</v>
      </c>
      <c r="Q83" s="76">
        <f t="shared" si="67"/>
        <v>0</v>
      </c>
      <c r="R83" s="286"/>
      <c r="S83" s="207">
        <v>0</v>
      </c>
      <c r="T83" s="58">
        <f>IFERROR(S83/S86,"-")</f>
        <v>0</v>
      </c>
      <c r="U83" s="76">
        <f t="shared" si="68"/>
        <v>0</v>
      </c>
      <c r="V83" s="286"/>
      <c r="W83" s="207">
        <v>0</v>
      </c>
      <c r="X83" s="58">
        <f>IFERROR(W83/W86,"-")</f>
        <v>0</v>
      </c>
      <c r="Y83" s="76">
        <f t="shared" si="69"/>
        <v>0</v>
      </c>
      <c r="Z83" s="286"/>
      <c r="AA83" s="207">
        <v>0</v>
      </c>
      <c r="AB83" s="58">
        <f>IFERROR(AA83/AA86,"-")</f>
        <v>0</v>
      </c>
      <c r="AC83" s="76">
        <f t="shared" si="70"/>
        <v>0</v>
      </c>
      <c r="AD83" s="286"/>
      <c r="AE83" s="207">
        <v>0</v>
      </c>
      <c r="AF83" s="58" t="str">
        <f>IFERROR(AE83/AE86,"-")</f>
        <v>-</v>
      </c>
      <c r="AG83" s="76">
        <f t="shared" si="71"/>
        <v>0</v>
      </c>
      <c r="AH83" s="286"/>
      <c r="AI83" s="93">
        <f t="shared" si="65"/>
        <v>0</v>
      </c>
      <c r="AJ83" s="58">
        <f>IFERROR(AI83/AI86,"-")</f>
        <v>0</v>
      </c>
      <c r="AK83" s="76">
        <f t="shared" si="72"/>
        <v>0</v>
      </c>
    </row>
    <row r="84" spans="2:37" ht="13.5" customHeight="1">
      <c r="B84" s="280"/>
      <c r="C84" s="283"/>
      <c r="D84" s="57" t="s">
        <v>91</v>
      </c>
      <c r="E84" s="129" t="s">
        <v>80</v>
      </c>
      <c r="F84" s="286"/>
      <c r="G84" s="207">
        <v>0</v>
      </c>
      <c r="H84" s="58">
        <f>IFERROR(G84/G86,"-")</f>
        <v>0</v>
      </c>
      <c r="I84" s="72">
        <f t="shared" si="73"/>
        <v>0</v>
      </c>
      <c r="J84" s="286"/>
      <c r="K84" s="207">
        <v>0</v>
      </c>
      <c r="L84" s="58">
        <f>IFERROR(K84/K86,"-")</f>
        <v>0</v>
      </c>
      <c r="M84" s="76">
        <f t="shared" si="66"/>
        <v>0</v>
      </c>
      <c r="N84" s="286"/>
      <c r="O84" s="207">
        <v>0</v>
      </c>
      <c r="P84" s="58">
        <f>IFERROR(O84/O86,"-")</f>
        <v>0</v>
      </c>
      <c r="Q84" s="76">
        <f t="shared" si="67"/>
        <v>0</v>
      </c>
      <c r="R84" s="286"/>
      <c r="S84" s="207">
        <v>0</v>
      </c>
      <c r="T84" s="58">
        <f>IFERROR(S84/S86,"-")</f>
        <v>0</v>
      </c>
      <c r="U84" s="76">
        <f t="shared" si="68"/>
        <v>0</v>
      </c>
      <c r="V84" s="286"/>
      <c r="W84" s="207">
        <v>0</v>
      </c>
      <c r="X84" s="58">
        <f>IFERROR(W84/W86,"-")</f>
        <v>0</v>
      </c>
      <c r="Y84" s="76">
        <f t="shared" si="69"/>
        <v>0</v>
      </c>
      <c r="Z84" s="286"/>
      <c r="AA84" s="207">
        <v>0</v>
      </c>
      <c r="AB84" s="58">
        <f>IFERROR(AA84/AA86,"-")</f>
        <v>0</v>
      </c>
      <c r="AC84" s="76">
        <f t="shared" si="70"/>
        <v>0</v>
      </c>
      <c r="AD84" s="286"/>
      <c r="AE84" s="207">
        <v>0</v>
      </c>
      <c r="AF84" s="58" t="str">
        <f>IFERROR(AE84/AE86,"-")</f>
        <v>-</v>
      </c>
      <c r="AG84" s="76">
        <f t="shared" si="71"/>
        <v>0</v>
      </c>
      <c r="AH84" s="286"/>
      <c r="AI84" s="93">
        <f t="shared" si="65"/>
        <v>0</v>
      </c>
      <c r="AJ84" s="58">
        <f>IFERROR(AI84/AI86,"-")</f>
        <v>0</v>
      </c>
      <c r="AK84" s="76">
        <f t="shared" si="72"/>
        <v>0</v>
      </c>
    </row>
    <row r="85" spans="2:37" ht="13.5" customHeight="1">
      <c r="B85" s="280"/>
      <c r="C85" s="283"/>
      <c r="D85" s="59" t="s">
        <v>92</v>
      </c>
      <c r="E85" s="130" t="s">
        <v>95</v>
      </c>
      <c r="F85" s="287"/>
      <c r="G85" s="208">
        <v>2</v>
      </c>
      <c r="H85" s="60">
        <f>IFERROR(G85/G86,"-")</f>
        <v>1</v>
      </c>
      <c r="I85" s="72">
        <f t="shared" si="73"/>
        <v>0.14285714285714285</v>
      </c>
      <c r="J85" s="287"/>
      <c r="K85" s="208">
        <v>3</v>
      </c>
      <c r="L85" s="60">
        <f>IFERROR(K85/K86,"-")</f>
        <v>0.6</v>
      </c>
      <c r="M85" s="77">
        <f t="shared" si="66"/>
        <v>9.0909090909090912E-2</v>
      </c>
      <c r="N85" s="287"/>
      <c r="O85" s="208">
        <v>7</v>
      </c>
      <c r="P85" s="60">
        <f>IFERROR(O85/O86,"-")</f>
        <v>0.3888888888888889</v>
      </c>
      <c r="Q85" s="77">
        <f t="shared" si="67"/>
        <v>3.0329289428076256E-3</v>
      </c>
      <c r="R85" s="287"/>
      <c r="S85" s="208">
        <v>4</v>
      </c>
      <c r="T85" s="60">
        <f>IFERROR(S85/S86,"-")</f>
        <v>0.18181818181818182</v>
      </c>
      <c r="U85" s="77">
        <f t="shared" si="68"/>
        <v>2.1528525296017221E-3</v>
      </c>
      <c r="V85" s="287"/>
      <c r="W85" s="208">
        <v>2</v>
      </c>
      <c r="X85" s="60">
        <f>IFERROR(W85/W86,"-")</f>
        <v>0.125</v>
      </c>
      <c r="Y85" s="77">
        <f t="shared" si="69"/>
        <v>1.4609203798392988E-3</v>
      </c>
      <c r="Z85" s="287"/>
      <c r="AA85" s="208">
        <v>1</v>
      </c>
      <c r="AB85" s="60">
        <f>IFERROR(AA85/AA86,"-")</f>
        <v>0.25</v>
      </c>
      <c r="AC85" s="77">
        <f t="shared" si="70"/>
        <v>1.2269938650306749E-3</v>
      </c>
      <c r="AD85" s="287"/>
      <c r="AE85" s="208">
        <v>0</v>
      </c>
      <c r="AF85" s="60" t="str">
        <f>IFERROR(AE85/AE86,"-")</f>
        <v>-</v>
      </c>
      <c r="AG85" s="77">
        <f t="shared" si="71"/>
        <v>0</v>
      </c>
      <c r="AH85" s="287"/>
      <c r="AI85" s="94">
        <f t="shared" si="65"/>
        <v>19</v>
      </c>
      <c r="AJ85" s="60">
        <f>IFERROR(AI85/AI86,"-")</f>
        <v>0.28358208955223879</v>
      </c>
      <c r="AK85" s="77">
        <f t="shared" si="72"/>
        <v>2.7904244382435011E-3</v>
      </c>
    </row>
    <row r="86" spans="2:37" ht="13.5" customHeight="1">
      <c r="B86" s="281"/>
      <c r="C86" s="284"/>
      <c r="D86" s="61" t="s">
        <v>94</v>
      </c>
      <c r="E86" s="62"/>
      <c r="F86" s="209" t="s">
        <v>143</v>
      </c>
      <c r="G86" s="71">
        <f>SUM(G78:G85)</f>
        <v>2</v>
      </c>
      <c r="H86" s="63" t="s">
        <v>93</v>
      </c>
      <c r="I86" s="75">
        <f t="shared" si="73"/>
        <v>0.14285714285714285</v>
      </c>
      <c r="J86" s="209" t="s">
        <v>143</v>
      </c>
      <c r="K86" s="71">
        <f>SUM(K78:K85)</f>
        <v>5</v>
      </c>
      <c r="L86" s="210" t="s">
        <v>143</v>
      </c>
      <c r="M86" s="75">
        <f t="shared" si="66"/>
        <v>0.15151515151515152</v>
      </c>
      <c r="N86" s="209" t="s">
        <v>143</v>
      </c>
      <c r="O86" s="71">
        <f>SUM(O78:O85)</f>
        <v>18</v>
      </c>
      <c r="P86" s="210" t="s">
        <v>143</v>
      </c>
      <c r="Q86" s="75">
        <f t="shared" si="67"/>
        <v>7.7989601386481804E-3</v>
      </c>
      <c r="R86" s="209" t="s">
        <v>143</v>
      </c>
      <c r="S86" s="71">
        <f>SUM(S78:S85)</f>
        <v>22</v>
      </c>
      <c r="T86" s="210" t="s">
        <v>143</v>
      </c>
      <c r="U86" s="75">
        <f t="shared" si="68"/>
        <v>1.1840688912809472E-2</v>
      </c>
      <c r="V86" s="209" t="s">
        <v>143</v>
      </c>
      <c r="W86" s="71">
        <f>SUM(W78:W85)</f>
        <v>16</v>
      </c>
      <c r="X86" s="210" t="s">
        <v>143</v>
      </c>
      <c r="Y86" s="75">
        <f t="shared" si="69"/>
        <v>1.168736303871439E-2</v>
      </c>
      <c r="Z86" s="209" t="s">
        <v>143</v>
      </c>
      <c r="AA86" s="71">
        <f>SUM(AA78:AA85)</f>
        <v>4</v>
      </c>
      <c r="AB86" s="210" t="s">
        <v>143</v>
      </c>
      <c r="AC86" s="75">
        <f t="shared" si="70"/>
        <v>4.9079754601226997E-3</v>
      </c>
      <c r="AD86" s="209" t="s">
        <v>143</v>
      </c>
      <c r="AE86" s="71">
        <f>SUM(AE78:AE85)</f>
        <v>0</v>
      </c>
      <c r="AF86" s="210" t="s">
        <v>143</v>
      </c>
      <c r="AG86" s="75">
        <f t="shared" si="71"/>
        <v>0</v>
      </c>
      <c r="AH86" s="209" t="s">
        <v>143</v>
      </c>
      <c r="AI86" s="71">
        <f t="shared" si="65"/>
        <v>67</v>
      </c>
      <c r="AJ86" s="210" t="s">
        <v>143</v>
      </c>
      <c r="AK86" s="75">
        <f t="shared" si="72"/>
        <v>9.8399177559112937E-3</v>
      </c>
    </row>
    <row r="87" spans="2:37" ht="13.5" customHeight="1">
      <c r="B87" s="279">
        <v>10</v>
      </c>
      <c r="C87" s="282" t="s">
        <v>58</v>
      </c>
      <c r="D87" s="55" t="s">
        <v>85</v>
      </c>
      <c r="E87" s="128" t="s">
        <v>74</v>
      </c>
      <c r="F87" s="293">
        <f>AO15</f>
        <v>20</v>
      </c>
      <c r="G87" s="206">
        <v>0</v>
      </c>
      <c r="H87" s="56">
        <f>IFERROR(G87/G95,"-")</f>
        <v>0</v>
      </c>
      <c r="I87" s="72">
        <f>IFERROR(G87/$AO$15,"-")</f>
        <v>0</v>
      </c>
      <c r="J87" s="293">
        <f>AP15</f>
        <v>69</v>
      </c>
      <c r="K87" s="206">
        <v>0</v>
      </c>
      <c r="L87" s="56">
        <f>IFERROR(K87/K95,"-")</f>
        <v>0</v>
      </c>
      <c r="M87" s="72">
        <f t="shared" ref="M87:M95" si="74">IFERROR(K87/$AP$15,"-")</f>
        <v>0</v>
      </c>
      <c r="N87" s="293">
        <f>AQ15</f>
        <v>5444</v>
      </c>
      <c r="O87" s="206">
        <v>0</v>
      </c>
      <c r="P87" s="56">
        <f>IFERROR(O87/O95,"-")</f>
        <v>0</v>
      </c>
      <c r="Q87" s="72">
        <f t="shared" ref="Q87:Q95" si="75">IFERROR(O87/$AQ$15,"-")</f>
        <v>0</v>
      </c>
      <c r="R87" s="293">
        <f>AR15</f>
        <v>4376</v>
      </c>
      <c r="S87" s="206">
        <v>0</v>
      </c>
      <c r="T87" s="56">
        <f>IFERROR(S87/S95,"-")</f>
        <v>0</v>
      </c>
      <c r="U87" s="72">
        <f t="shared" ref="U87:U95" si="76">IFERROR(S87/$AR$15,"-")</f>
        <v>0</v>
      </c>
      <c r="V87" s="293">
        <f>AS15</f>
        <v>3058</v>
      </c>
      <c r="W87" s="206">
        <v>0</v>
      </c>
      <c r="X87" s="56">
        <f>IFERROR(W87/W95,"-")</f>
        <v>0</v>
      </c>
      <c r="Y87" s="72">
        <f t="shared" ref="Y87:Y95" si="77">IFERROR(W87/$AS$15,"-")</f>
        <v>0</v>
      </c>
      <c r="Z87" s="293">
        <f>AT15</f>
        <v>1648</v>
      </c>
      <c r="AA87" s="206">
        <v>0</v>
      </c>
      <c r="AB87" s="56">
        <f>IFERROR(AA87/AA95,"-")</f>
        <v>0</v>
      </c>
      <c r="AC87" s="72">
        <f t="shared" ref="AC87:AC95" si="78">IFERROR(AA87/$AT$15,"-")</f>
        <v>0</v>
      </c>
      <c r="AD87" s="293">
        <f>AU15</f>
        <v>675</v>
      </c>
      <c r="AE87" s="206">
        <v>0</v>
      </c>
      <c r="AF87" s="56">
        <f>IFERROR(AE87/AE95,"-")</f>
        <v>0</v>
      </c>
      <c r="AG87" s="72">
        <f t="shared" ref="AG87:AG95" si="79">IFERROR(AE87/$AU$15,"-")</f>
        <v>0</v>
      </c>
      <c r="AH87" s="293">
        <f>AV15</f>
        <v>15290</v>
      </c>
      <c r="AI87" s="92">
        <f t="shared" si="65"/>
        <v>0</v>
      </c>
      <c r="AJ87" s="56">
        <f>IFERROR(AI87/AI95,"-")</f>
        <v>0</v>
      </c>
      <c r="AK87" s="72">
        <f t="shared" ref="AK87:AK95" si="80">IFERROR(AI87/$AV$15,"-")</f>
        <v>0</v>
      </c>
    </row>
    <row r="88" spans="2:37" ht="13.5" customHeight="1">
      <c r="B88" s="280"/>
      <c r="C88" s="283"/>
      <c r="D88" s="57" t="s">
        <v>86</v>
      </c>
      <c r="E88" s="129" t="s">
        <v>75</v>
      </c>
      <c r="F88" s="286"/>
      <c r="G88" s="207">
        <v>4</v>
      </c>
      <c r="H88" s="58">
        <f>IFERROR(G88/G95,"-")</f>
        <v>1</v>
      </c>
      <c r="I88" s="72">
        <f t="shared" ref="I88:I94" si="81">IFERROR(G88/$AO$15,"-")</f>
        <v>0.2</v>
      </c>
      <c r="J88" s="286"/>
      <c r="K88" s="207">
        <v>7</v>
      </c>
      <c r="L88" s="58">
        <f>IFERROR(K88/K95,"-")</f>
        <v>0.63636363636363635</v>
      </c>
      <c r="M88" s="82">
        <f t="shared" si="74"/>
        <v>0.10144927536231885</v>
      </c>
      <c r="N88" s="286"/>
      <c r="O88" s="207">
        <v>26</v>
      </c>
      <c r="P88" s="58">
        <f>IFERROR(O88/O95,"-")</f>
        <v>0.66666666666666663</v>
      </c>
      <c r="Q88" s="82">
        <f t="shared" si="75"/>
        <v>4.775900073475386E-3</v>
      </c>
      <c r="R88" s="286"/>
      <c r="S88" s="207">
        <v>26</v>
      </c>
      <c r="T88" s="58">
        <f>IFERROR(S88/S95,"-")</f>
        <v>0.63414634146341464</v>
      </c>
      <c r="U88" s="82">
        <f t="shared" si="76"/>
        <v>5.9414990859232176E-3</v>
      </c>
      <c r="V88" s="286"/>
      <c r="W88" s="207">
        <v>16</v>
      </c>
      <c r="X88" s="58">
        <f>IFERROR(W88/W95,"-")</f>
        <v>0.59259259259259256</v>
      </c>
      <c r="Y88" s="82">
        <f t="shared" si="77"/>
        <v>5.232177894048398E-3</v>
      </c>
      <c r="Z88" s="286"/>
      <c r="AA88" s="207">
        <v>6</v>
      </c>
      <c r="AB88" s="58">
        <f>IFERROR(AA88/AA95,"-")</f>
        <v>0.6</v>
      </c>
      <c r="AC88" s="82">
        <f t="shared" si="78"/>
        <v>3.6407766990291263E-3</v>
      </c>
      <c r="AD88" s="286"/>
      <c r="AE88" s="207">
        <v>0</v>
      </c>
      <c r="AF88" s="58">
        <f>IFERROR(AE88/AE95,"-")</f>
        <v>0</v>
      </c>
      <c r="AG88" s="82">
        <f t="shared" si="79"/>
        <v>0</v>
      </c>
      <c r="AH88" s="286"/>
      <c r="AI88" s="93">
        <f t="shared" si="65"/>
        <v>85</v>
      </c>
      <c r="AJ88" s="58">
        <f>IFERROR(AI88/AI95,"-")</f>
        <v>0.63909774436090228</v>
      </c>
      <c r="AK88" s="82">
        <f t="shared" si="80"/>
        <v>5.5591890124264227E-3</v>
      </c>
    </row>
    <row r="89" spans="2:37" ht="13.5" customHeight="1">
      <c r="B89" s="280"/>
      <c r="C89" s="283"/>
      <c r="D89" s="57" t="s">
        <v>87</v>
      </c>
      <c r="E89" s="129" t="s">
        <v>76</v>
      </c>
      <c r="F89" s="286"/>
      <c r="G89" s="207">
        <v>0</v>
      </c>
      <c r="H89" s="58">
        <f>IFERROR(G89/G95,"-")</f>
        <v>0</v>
      </c>
      <c r="I89" s="72">
        <f t="shared" si="81"/>
        <v>0</v>
      </c>
      <c r="J89" s="286"/>
      <c r="K89" s="207">
        <v>0</v>
      </c>
      <c r="L89" s="58">
        <f>IFERROR(K89/K95,"-")</f>
        <v>0</v>
      </c>
      <c r="M89" s="82">
        <f t="shared" si="74"/>
        <v>0</v>
      </c>
      <c r="N89" s="286"/>
      <c r="O89" s="207">
        <v>0</v>
      </c>
      <c r="P89" s="58">
        <f>IFERROR(O89/O95,"-")</f>
        <v>0</v>
      </c>
      <c r="Q89" s="82">
        <f t="shared" si="75"/>
        <v>0</v>
      </c>
      <c r="R89" s="286"/>
      <c r="S89" s="207">
        <v>0</v>
      </c>
      <c r="T89" s="58">
        <f>IFERROR(S89/S95,"-")</f>
        <v>0</v>
      </c>
      <c r="U89" s="82">
        <f t="shared" si="76"/>
        <v>0</v>
      </c>
      <c r="V89" s="286"/>
      <c r="W89" s="207">
        <v>0</v>
      </c>
      <c r="X89" s="58">
        <f>IFERROR(W89/W95,"-")</f>
        <v>0</v>
      </c>
      <c r="Y89" s="82">
        <f t="shared" si="77"/>
        <v>0</v>
      </c>
      <c r="Z89" s="286"/>
      <c r="AA89" s="207">
        <v>0</v>
      </c>
      <c r="AB89" s="58">
        <f>IFERROR(AA89/AA95,"-")</f>
        <v>0</v>
      </c>
      <c r="AC89" s="82">
        <f t="shared" si="78"/>
        <v>0</v>
      </c>
      <c r="AD89" s="286"/>
      <c r="AE89" s="207">
        <v>0</v>
      </c>
      <c r="AF89" s="58">
        <f>IFERROR(AE89/AE95,"-")</f>
        <v>0</v>
      </c>
      <c r="AG89" s="82">
        <f t="shared" si="79"/>
        <v>0</v>
      </c>
      <c r="AH89" s="286"/>
      <c r="AI89" s="93">
        <f t="shared" si="65"/>
        <v>0</v>
      </c>
      <c r="AJ89" s="58">
        <f>IFERROR(AI89/AI95,"-")</f>
        <v>0</v>
      </c>
      <c r="AK89" s="82">
        <f t="shared" si="80"/>
        <v>0</v>
      </c>
    </row>
    <row r="90" spans="2:37" ht="13.5" customHeight="1">
      <c r="B90" s="280"/>
      <c r="C90" s="283"/>
      <c r="D90" s="57" t="s">
        <v>88</v>
      </c>
      <c r="E90" s="129" t="s">
        <v>77</v>
      </c>
      <c r="F90" s="286"/>
      <c r="G90" s="207">
        <v>0</v>
      </c>
      <c r="H90" s="58">
        <f>IFERROR(G90/G95,"-")</f>
        <v>0</v>
      </c>
      <c r="I90" s="72">
        <f t="shared" si="81"/>
        <v>0</v>
      </c>
      <c r="J90" s="286"/>
      <c r="K90" s="207">
        <v>1</v>
      </c>
      <c r="L90" s="58">
        <f>IFERROR(K90/K95,"-")</f>
        <v>9.0909090909090912E-2</v>
      </c>
      <c r="M90" s="82">
        <f t="shared" si="74"/>
        <v>1.4492753623188406E-2</v>
      </c>
      <c r="N90" s="286"/>
      <c r="O90" s="207">
        <v>4</v>
      </c>
      <c r="P90" s="58">
        <f>IFERROR(O90/O95,"-")</f>
        <v>0.10256410256410256</v>
      </c>
      <c r="Q90" s="82">
        <f t="shared" si="75"/>
        <v>7.347538574577516E-4</v>
      </c>
      <c r="R90" s="286"/>
      <c r="S90" s="207">
        <v>3</v>
      </c>
      <c r="T90" s="58">
        <f>IFERROR(S90/S95,"-")</f>
        <v>7.3170731707317069E-2</v>
      </c>
      <c r="U90" s="82">
        <f t="shared" si="76"/>
        <v>6.855575868372943E-4</v>
      </c>
      <c r="V90" s="286"/>
      <c r="W90" s="207">
        <v>3</v>
      </c>
      <c r="X90" s="58">
        <f>IFERROR(W90/W95,"-")</f>
        <v>0.1111111111111111</v>
      </c>
      <c r="Y90" s="82">
        <f t="shared" si="77"/>
        <v>9.8103335513407457E-4</v>
      </c>
      <c r="Z90" s="286"/>
      <c r="AA90" s="207">
        <v>2</v>
      </c>
      <c r="AB90" s="58">
        <f>IFERROR(AA90/AA95,"-")</f>
        <v>0.2</v>
      </c>
      <c r="AC90" s="82">
        <f t="shared" si="78"/>
        <v>1.2135922330097086E-3</v>
      </c>
      <c r="AD90" s="286"/>
      <c r="AE90" s="207">
        <v>0</v>
      </c>
      <c r="AF90" s="58">
        <f>IFERROR(AE90/AE95,"-")</f>
        <v>0</v>
      </c>
      <c r="AG90" s="82">
        <f t="shared" si="79"/>
        <v>0</v>
      </c>
      <c r="AH90" s="286"/>
      <c r="AI90" s="93">
        <f t="shared" si="65"/>
        <v>13</v>
      </c>
      <c r="AJ90" s="58">
        <f>IFERROR(AI90/AI95,"-")</f>
        <v>9.7744360902255634E-2</v>
      </c>
      <c r="AK90" s="82">
        <f t="shared" si="80"/>
        <v>8.5022890778286458E-4</v>
      </c>
    </row>
    <row r="91" spans="2:37" ht="13.5" customHeight="1">
      <c r="B91" s="280"/>
      <c r="C91" s="283"/>
      <c r="D91" s="57" t="s">
        <v>89</v>
      </c>
      <c r="E91" s="129" t="s">
        <v>78</v>
      </c>
      <c r="F91" s="286"/>
      <c r="G91" s="207">
        <v>0</v>
      </c>
      <c r="H91" s="58">
        <f>IFERROR(G91/G95,"-")</f>
        <v>0</v>
      </c>
      <c r="I91" s="72">
        <f t="shared" si="81"/>
        <v>0</v>
      </c>
      <c r="J91" s="286"/>
      <c r="K91" s="207">
        <v>0</v>
      </c>
      <c r="L91" s="58">
        <f>IFERROR(K91/K95,"-")</f>
        <v>0</v>
      </c>
      <c r="M91" s="82">
        <f t="shared" si="74"/>
        <v>0</v>
      </c>
      <c r="N91" s="286"/>
      <c r="O91" s="207">
        <v>2</v>
      </c>
      <c r="P91" s="58">
        <f>IFERROR(O91/O95,"-")</f>
        <v>5.128205128205128E-2</v>
      </c>
      <c r="Q91" s="82">
        <f t="shared" si="75"/>
        <v>3.673769287288758E-4</v>
      </c>
      <c r="R91" s="286"/>
      <c r="S91" s="207">
        <v>6</v>
      </c>
      <c r="T91" s="58">
        <f>IFERROR(S91/S95,"-")</f>
        <v>0.14634146341463414</v>
      </c>
      <c r="U91" s="82">
        <f t="shared" si="76"/>
        <v>1.3711151736745886E-3</v>
      </c>
      <c r="V91" s="286"/>
      <c r="W91" s="207">
        <v>2</v>
      </c>
      <c r="X91" s="58">
        <f>IFERROR(W91/W95,"-")</f>
        <v>7.407407407407407E-2</v>
      </c>
      <c r="Y91" s="82">
        <f t="shared" si="77"/>
        <v>6.5402223675604975E-4</v>
      </c>
      <c r="Z91" s="286"/>
      <c r="AA91" s="207">
        <v>0</v>
      </c>
      <c r="AB91" s="58">
        <f>IFERROR(AA91/AA95,"-")</f>
        <v>0</v>
      </c>
      <c r="AC91" s="82">
        <f t="shared" si="78"/>
        <v>0</v>
      </c>
      <c r="AD91" s="286"/>
      <c r="AE91" s="207">
        <v>0</v>
      </c>
      <c r="AF91" s="58">
        <f>IFERROR(AE91/AE95,"-")</f>
        <v>0</v>
      </c>
      <c r="AG91" s="82">
        <f t="shared" si="79"/>
        <v>0</v>
      </c>
      <c r="AH91" s="286"/>
      <c r="AI91" s="93">
        <f t="shared" si="65"/>
        <v>10</v>
      </c>
      <c r="AJ91" s="58">
        <f>IFERROR(AI91/AI95,"-")</f>
        <v>7.5187969924812026E-2</v>
      </c>
      <c r="AK91" s="82">
        <f t="shared" si="80"/>
        <v>6.5402223675604975E-4</v>
      </c>
    </row>
    <row r="92" spans="2:37" ht="13.5" customHeight="1">
      <c r="B92" s="280"/>
      <c r="C92" s="283"/>
      <c r="D92" s="57" t="s">
        <v>90</v>
      </c>
      <c r="E92" s="129" t="s">
        <v>79</v>
      </c>
      <c r="F92" s="286"/>
      <c r="G92" s="207">
        <v>0</v>
      </c>
      <c r="H92" s="58">
        <f>IFERROR(G92/G95,"-")</f>
        <v>0</v>
      </c>
      <c r="I92" s="72">
        <f t="shared" si="81"/>
        <v>0</v>
      </c>
      <c r="J92" s="286"/>
      <c r="K92" s="207">
        <v>0</v>
      </c>
      <c r="L92" s="58">
        <f>IFERROR(K92/K95,"-")</f>
        <v>0</v>
      </c>
      <c r="M92" s="82">
        <f t="shared" si="74"/>
        <v>0</v>
      </c>
      <c r="N92" s="286"/>
      <c r="O92" s="207">
        <v>0</v>
      </c>
      <c r="P92" s="58">
        <f>IFERROR(O92/O95,"-")</f>
        <v>0</v>
      </c>
      <c r="Q92" s="82">
        <f t="shared" si="75"/>
        <v>0</v>
      </c>
      <c r="R92" s="286"/>
      <c r="S92" s="207">
        <v>0</v>
      </c>
      <c r="T92" s="58">
        <f>IFERROR(S92/S95,"-")</f>
        <v>0</v>
      </c>
      <c r="U92" s="82">
        <f t="shared" si="76"/>
        <v>0</v>
      </c>
      <c r="V92" s="286"/>
      <c r="W92" s="207">
        <v>0</v>
      </c>
      <c r="X92" s="58">
        <f>IFERROR(W92/W95,"-")</f>
        <v>0</v>
      </c>
      <c r="Y92" s="82">
        <f t="shared" si="77"/>
        <v>0</v>
      </c>
      <c r="Z92" s="286"/>
      <c r="AA92" s="207">
        <v>0</v>
      </c>
      <c r="AB92" s="58">
        <f>IFERROR(AA92/AA95,"-")</f>
        <v>0</v>
      </c>
      <c r="AC92" s="82">
        <f t="shared" si="78"/>
        <v>0</v>
      </c>
      <c r="AD92" s="286"/>
      <c r="AE92" s="207">
        <v>0</v>
      </c>
      <c r="AF92" s="58">
        <f>IFERROR(AE92/AE95,"-")</f>
        <v>0</v>
      </c>
      <c r="AG92" s="82">
        <f t="shared" si="79"/>
        <v>0</v>
      </c>
      <c r="AH92" s="286"/>
      <c r="AI92" s="93">
        <f t="shared" si="65"/>
        <v>0</v>
      </c>
      <c r="AJ92" s="58">
        <f>IFERROR(AI92/AI95,"-")</f>
        <v>0</v>
      </c>
      <c r="AK92" s="82">
        <f t="shared" si="80"/>
        <v>0</v>
      </c>
    </row>
    <row r="93" spans="2:37" ht="13.5" customHeight="1">
      <c r="B93" s="280"/>
      <c r="C93" s="283"/>
      <c r="D93" s="57" t="s">
        <v>91</v>
      </c>
      <c r="E93" s="129" t="s">
        <v>80</v>
      </c>
      <c r="F93" s="286"/>
      <c r="G93" s="207">
        <v>0</v>
      </c>
      <c r="H93" s="58">
        <f>IFERROR(G93/G95,"-")</f>
        <v>0</v>
      </c>
      <c r="I93" s="72">
        <f t="shared" si="81"/>
        <v>0</v>
      </c>
      <c r="J93" s="286"/>
      <c r="K93" s="207">
        <v>0</v>
      </c>
      <c r="L93" s="58">
        <f>IFERROR(K93/K95,"-")</f>
        <v>0</v>
      </c>
      <c r="M93" s="82">
        <f t="shared" si="74"/>
        <v>0</v>
      </c>
      <c r="N93" s="286"/>
      <c r="O93" s="207">
        <v>0</v>
      </c>
      <c r="P93" s="58">
        <f>IFERROR(O93/O95,"-")</f>
        <v>0</v>
      </c>
      <c r="Q93" s="82">
        <f t="shared" si="75"/>
        <v>0</v>
      </c>
      <c r="R93" s="286"/>
      <c r="S93" s="207">
        <v>0</v>
      </c>
      <c r="T93" s="58">
        <f>IFERROR(S93/S95,"-")</f>
        <v>0</v>
      </c>
      <c r="U93" s="82">
        <f t="shared" si="76"/>
        <v>0</v>
      </c>
      <c r="V93" s="286"/>
      <c r="W93" s="207">
        <v>0</v>
      </c>
      <c r="X93" s="58">
        <f>IFERROR(W93/W95,"-")</f>
        <v>0</v>
      </c>
      <c r="Y93" s="82">
        <f t="shared" si="77"/>
        <v>0</v>
      </c>
      <c r="Z93" s="286"/>
      <c r="AA93" s="207">
        <v>0</v>
      </c>
      <c r="AB93" s="58">
        <f>IFERROR(AA93/AA95,"-")</f>
        <v>0</v>
      </c>
      <c r="AC93" s="82">
        <f t="shared" si="78"/>
        <v>0</v>
      </c>
      <c r="AD93" s="286"/>
      <c r="AE93" s="207">
        <v>0</v>
      </c>
      <c r="AF93" s="58">
        <f>IFERROR(AE93/AE95,"-")</f>
        <v>0</v>
      </c>
      <c r="AG93" s="82">
        <f t="shared" si="79"/>
        <v>0</v>
      </c>
      <c r="AH93" s="286"/>
      <c r="AI93" s="93">
        <f t="shared" si="65"/>
        <v>0</v>
      </c>
      <c r="AJ93" s="58">
        <f>IFERROR(AI93/AI95,"-")</f>
        <v>0</v>
      </c>
      <c r="AK93" s="82">
        <f t="shared" si="80"/>
        <v>0</v>
      </c>
    </row>
    <row r="94" spans="2:37" ht="13.5" customHeight="1">
      <c r="B94" s="280"/>
      <c r="C94" s="283"/>
      <c r="D94" s="59" t="s">
        <v>92</v>
      </c>
      <c r="E94" s="130" t="s">
        <v>95</v>
      </c>
      <c r="F94" s="287"/>
      <c r="G94" s="208">
        <v>0</v>
      </c>
      <c r="H94" s="60">
        <f>IFERROR(G94/G95,"-")</f>
        <v>0</v>
      </c>
      <c r="I94" s="72">
        <f t="shared" si="81"/>
        <v>0</v>
      </c>
      <c r="J94" s="287"/>
      <c r="K94" s="208">
        <v>3</v>
      </c>
      <c r="L94" s="60">
        <f>IFERROR(K94/K95,"-")</f>
        <v>0.27272727272727271</v>
      </c>
      <c r="M94" s="83">
        <f t="shared" si="74"/>
        <v>4.3478260869565216E-2</v>
      </c>
      <c r="N94" s="287"/>
      <c r="O94" s="208">
        <v>7</v>
      </c>
      <c r="P94" s="60">
        <f>IFERROR(O94/O95,"-")</f>
        <v>0.17948717948717949</v>
      </c>
      <c r="Q94" s="83">
        <f t="shared" si="75"/>
        <v>1.2858192505510655E-3</v>
      </c>
      <c r="R94" s="287"/>
      <c r="S94" s="208">
        <v>6</v>
      </c>
      <c r="T94" s="60">
        <f>IFERROR(S94/S95,"-")</f>
        <v>0.14634146341463414</v>
      </c>
      <c r="U94" s="83">
        <f t="shared" si="76"/>
        <v>1.3711151736745886E-3</v>
      </c>
      <c r="V94" s="287"/>
      <c r="W94" s="208">
        <v>6</v>
      </c>
      <c r="X94" s="60">
        <f>IFERROR(W94/W95,"-")</f>
        <v>0.22222222222222221</v>
      </c>
      <c r="Y94" s="83">
        <f t="shared" si="77"/>
        <v>1.9620667102681491E-3</v>
      </c>
      <c r="Z94" s="287"/>
      <c r="AA94" s="208">
        <v>2</v>
      </c>
      <c r="AB94" s="60">
        <f>IFERROR(AA94/AA95,"-")</f>
        <v>0.2</v>
      </c>
      <c r="AC94" s="83">
        <f t="shared" si="78"/>
        <v>1.2135922330097086E-3</v>
      </c>
      <c r="AD94" s="287"/>
      <c r="AE94" s="208">
        <v>1</v>
      </c>
      <c r="AF94" s="60">
        <f>IFERROR(AE94/AE95,"-")</f>
        <v>1</v>
      </c>
      <c r="AG94" s="83">
        <f t="shared" si="79"/>
        <v>1.4814814814814814E-3</v>
      </c>
      <c r="AH94" s="287"/>
      <c r="AI94" s="94">
        <f t="shared" si="65"/>
        <v>25</v>
      </c>
      <c r="AJ94" s="60">
        <f>IFERROR(AI94/AI95,"-")</f>
        <v>0.18796992481203006</v>
      </c>
      <c r="AK94" s="83">
        <f t="shared" si="80"/>
        <v>1.6350555918901242E-3</v>
      </c>
    </row>
    <row r="95" spans="2:37" ht="13.5" customHeight="1">
      <c r="B95" s="281"/>
      <c r="C95" s="284"/>
      <c r="D95" s="61" t="s">
        <v>94</v>
      </c>
      <c r="E95" s="62"/>
      <c r="F95" s="209" t="s">
        <v>143</v>
      </c>
      <c r="G95" s="71">
        <f>SUM(G87:G94)</f>
        <v>4</v>
      </c>
      <c r="H95" s="63" t="s">
        <v>93</v>
      </c>
      <c r="I95" s="75">
        <f>IFERROR(G95/$AO$15,"-")</f>
        <v>0.2</v>
      </c>
      <c r="J95" s="209" t="s">
        <v>143</v>
      </c>
      <c r="K95" s="71">
        <f>SUM(K87:K94)</f>
        <v>11</v>
      </c>
      <c r="L95" s="210" t="s">
        <v>143</v>
      </c>
      <c r="M95" s="75">
        <f t="shared" si="74"/>
        <v>0.15942028985507245</v>
      </c>
      <c r="N95" s="209" t="s">
        <v>143</v>
      </c>
      <c r="O95" s="71">
        <f>SUM(O87:O94)</f>
        <v>39</v>
      </c>
      <c r="P95" s="210" t="s">
        <v>143</v>
      </c>
      <c r="Q95" s="75">
        <f t="shared" si="75"/>
        <v>7.1638501102130785E-3</v>
      </c>
      <c r="R95" s="209" t="s">
        <v>143</v>
      </c>
      <c r="S95" s="71">
        <f>SUM(S87:S94)</f>
        <v>41</v>
      </c>
      <c r="T95" s="210" t="s">
        <v>143</v>
      </c>
      <c r="U95" s="75">
        <f t="shared" si="76"/>
        <v>9.3692870201096887E-3</v>
      </c>
      <c r="V95" s="209" t="s">
        <v>143</v>
      </c>
      <c r="W95" s="71">
        <f>SUM(W87:W94)</f>
        <v>27</v>
      </c>
      <c r="X95" s="210" t="s">
        <v>143</v>
      </c>
      <c r="Y95" s="75">
        <f t="shared" si="77"/>
        <v>8.8293001962066707E-3</v>
      </c>
      <c r="Z95" s="209" t="s">
        <v>143</v>
      </c>
      <c r="AA95" s="71">
        <f>SUM(AA87:AA94)</f>
        <v>10</v>
      </c>
      <c r="AB95" s="210" t="s">
        <v>143</v>
      </c>
      <c r="AC95" s="75">
        <f t="shared" si="78"/>
        <v>6.0679611650485436E-3</v>
      </c>
      <c r="AD95" s="209" t="s">
        <v>143</v>
      </c>
      <c r="AE95" s="71">
        <f>SUM(AE87:AE94)</f>
        <v>1</v>
      </c>
      <c r="AF95" s="210" t="s">
        <v>143</v>
      </c>
      <c r="AG95" s="75">
        <f t="shared" si="79"/>
        <v>1.4814814814814814E-3</v>
      </c>
      <c r="AH95" s="209" t="s">
        <v>143</v>
      </c>
      <c r="AI95" s="71">
        <f t="shared" si="65"/>
        <v>133</v>
      </c>
      <c r="AJ95" s="210" t="s">
        <v>143</v>
      </c>
      <c r="AK95" s="75">
        <f t="shared" si="80"/>
        <v>8.6984957488554608E-3</v>
      </c>
    </row>
    <row r="96" spans="2:37" ht="13.5" customHeight="1">
      <c r="B96" s="279">
        <v>11</v>
      </c>
      <c r="C96" s="282" t="s">
        <v>59</v>
      </c>
      <c r="D96" s="55" t="s">
        <v>85</v>
      </c>
      <c r="E96" s="128" t="s">
        <v>74</v>
      </c>
      <c r="F96" s="293">
        <f>AO16</f>
        <v>33</v>
      </c>
      <c r="G96" s="206">
        <v>0</v>
      </c>
      <c r="H96" s="56">
        <f>IFERROR(G96/G104,"-")</f>
        <v>0</v>
      </c>
      <c r="I96" s="72">
        <f>IFERROR(G96/$AO$16,"-")</f>
        <v>0</v>
      </c>
      <c r="J96" s="293">
        <f>AP16</f>
        <v>123</v>
      </c>
      <c r="K96" s="206">
        <v>0</v>
      </c>
      <c r="L96" s="56">
        <f>IFERROR(K96/K104,"-")</f>
        <v>0</v>
      </c>
      <c r="M96" s="72">
        <f t="shared" ref="M96:M104" si="82">IFERROR(K96/$AP$16,"-")</f>
        <v>0</v>
      </c>
      <c r="N96" s="293">
        <f>AQ16</f>
        <v>8696</v>
      </c>
      <c r="O96" s="206">
        <v>0</v>
      </c>
      <c r="P96" s="56">
        <f>IFERROR(O96/O104,"-")</f>
        <v>0</v>
      </c>
      <c r="Q96" s="72">
        <f t="shared" ref="Q96:Q104" si="83">IFERROR(O96/$AQ$16,"-")</f>
        <v>0</v>
      </c>
      <c r="R96" s="293">
        <f>AR16</f>
        <v>7561</v>
      </c>
      <c r="S96" s="206">
        <v>0</v>
      </c>
      <c r="T96" s="56">
        <f>IFERROR(S96/S104,"-")</f>
        <v>0</v>
      </c>
      <c r="U96" s="72">
        <f t="shared" ref="U96:U104" si="84">IFERROR(S96/$AR$16,"-")</f>
        <v>0</v>
      </c>
      <c r="V96" s="293">
        <f>AS16</f>
        <v>5267</v>
      </c>
      <c r="W96" s="206">
        <v>0</v>
      </c>
      <c r="X96" s="56">
        <f>IFERROR(W96/W104,"-")</f>
        <v>0</v>
      </c>
      <c r="Y96" s="72">
        <f t="shared" ref="Y96:Y104" si="85">IFERROR(W96/$AS$16,"-")</f>
        <v>0</v>
      </c>
      <c r="Z96" s="293">
        <f>AT16</f>
        <v>2924</v>
      </c>
      <c r="AA96" s="206">
        <v>0</v>
      </c>
      <c r="AB96" s="56">
        <f>IFERROR(AA96/AA104,"-")</f>
        <v>0</v>
      </c>
      <c r="AC96" s="72">
        <f t="shared" ref="AC96:AC104" si="86">IFERROR(AA96/$AT$16,"-")</f>
        <v>0</v>
      </c>
      <c r="AD96" s="293">
        <f>AU16</f>
        <v>1282</v>
      </c>
      <c r="AE96" s="206">
        <v>0</v>
      </c>
      <c r="AF96" s="56">
        <f>IFERROR(AE96/AE104,"-")</f>
        <v>0</v>
      </c>
      <c r="AG96" s="72">
        <f t="shared" ref="AG96:AG104" si="87">IFERROR(AE96/$AU$16,"-")</f>
        <v>0</v>
      </c>
      <c r="AH96" s="293">
        <f>AV16</f>
        <v>25886</v>
      </c>
      <c r="AI96" s="92">
        <f t="shared" si="65"/>
        <v>0</v>
      </c>
      <c r="AJ96" s="56">
        <f>IFERROR(AI96/AI104,"-")</f>
        <v>0</v>
      </c>
      <c r="AK96" s="72">
        <f t="shared" ref="AK96:AK104" si="88">IFERROR(AI96/$AV$16,"-")</f>
        <v>0</v>
      </c>
    </row>
    <row r="97" spans="2:37" ht="13.5" customHeight="1">
      <c r="B97" s="280"/>
      <c r="C97" s="283"/>
      <c r="D97" s="57" t="s">
        <v>86</v>
      </c>
      <c r="E97" s="129" t="s">
        <v>75</v>
      </c>
      <c r="F97" s="286"/>
      <c r="G97" s="207">
        <v>2</v>
      </c>
      <c r="H97" s="58">
        <f>IFERROR(G97/G104,"-")</f>
        <v>0.66666666666666663</v>
      </c>
      <c r="I97" s="72">
        <f t="shared" ref="I97:I104" si="89">IFERROR(G97/$AO$16,"-")</f>
        <v>6.0606060606060608E-2</v>
      </c>
      <c r="J97" s="286"/>
      <c r="K97" s="207">
        <v>11</v>
      </c>
      <c r="L97" s="58">
        <f>IFERROR(K97/K104,"-")</f>
        <v>0.84615384615384615</v>
      </c>
      <c r="M97" s="82">
        <f t="shared" si="82"/>
        <v>8.943089430894309E-2</v>
      </c>
      <c r="N97" s="286"/>
      <c r="O97" s="207">
        <v>54</v>
      </c>
      <c r="P97" s="58">
        <f>IFERROR(O97/O104,"-")</f>
        <v>0.67500000000000004</v>
      </c>
      <c r="Q97" s="82">
        <f t="shared" si="83"/>
        <v>6.2097516099356024E-3</v>
      </c>
      <c r="R97" s="286"/>
      <c r="S97" s="207">
        <v>52</v>
      </c>
      <c r="T97" s="58">
        <f>IFERROR(S97/S104,"-")</f>
        <v>0.73239436619718312</v>
      </c>
      <c r="U97" s="82">
        <f t="shared" si="84"/>
        <v>6.877397169686549E-3</v>
      </c>
      <c r="V97" s="286"/>
      <c r="W97" s="207">
        <v>33</v>
      </c>
      <c r="X97" s="58">
        <f>IFERROR(W97/W104,"-")</f>
        <v>0.67346938775510201</v>
      </c>
      <c r="Y97" s="82">
        <f t="shared" si="85"/>
        <v>6.2654262388456431E-3</v>
      </c>
      <c r="Z97" s="286"/>
      <c r="AA97" s="207">
        <v>13</v>
      </c>
      <c r="AB97" s="58">
        <f>IFERROR(AA97/AA104,"-")</f>
        <v>0.68421052631578949</v>
      </c>
      <c r="AC97" s="82">
        <f t="shared" si="86"/>
        <v>4.4459644322845417E-3</v>
      </c>
      <c r="AD97" s="286"/>
      <c r="AE97" s="207">
        <v>1</v>
      </c>
      <c r="AF97" s="58">
        <f>IFERROR(AE97/AE104,"-")</f>
        <v>1</v>
      </c>
      <c r="AG97" s="82">
        <f t="shared" si="87"/>
        <v>7.8003120124804995E-4</v>
      </c>
      <c r="AH97" s="286"/>
      <c r="AI97" s="93">
        <f t="shared" si="65"/>
        <v>166</v>
      </c>
      <c r="AJ97" s="58">
        <f>IFERROR(AI97/AI104,"-")</f>
        <v>0.70338983050847459</v>
      </c>
      <c r="AK97" s="82">
        <f t="shared" si="88"/>
        <v>6.4127327512941363E-3</v>
      </c>
    </row>
    <row r="98" spans="2:37" ht="13.5" customHeight="1">
      <c r="B98" s="280"/>
      <c r="C98" s="283"/>
      <c r="D98" s="57" t="s">
        <v>87</v>
      </c>
      <c r="E98" s="129" t="s">
        <v>76</v>
      </c>
      <c r="F98" s="286"/>
      <c r="G98" s="207">
        <v>0</v>
      </c>
      <c r="H98" s="58">
        <f>IFERROR(G98/G104,"-")</f>
        <v>0</v>
      </c>
      <c r="I98" s="72">
        <f t="shared" si="89"/>
        <v>0</v>
      </c>
      <c r="J98" s="286"/>
      <c r="K98" s="207">
        <v>0</v>
      </c>
      <c r="L98" s="58">
        <f>IFERROR(K98/K104,"-")</f>
        <v>0</v>
      </c>
      <c r="M98" s="82">
        <f t="shared" si="82"/>
        <v>0</v>
      </c>
      <c r="N98" s="286"/>
      <c r="O98" s="207">
        <v>0</v>
      </c>
      <c r="P98" s="58">
        <f>IFERROR(O98/O104,"-")</f>
        <v>0</v>
      </c>
      <c r="Q98" s="82">
        <f t="shared" si="83"/>
        <v>0</v>
      </c>
      <c r="R98" s="286"/>
      <c r="S98" s="207">
        <v>0</v>
      </c>
      <c r="T98" s="58">
        <f>IFERROR(S98/S104,"-")</f>
        <v>0</v>
      </c>
      <c r="U98" s="82">
        <f t="shared" si="84"/>
        <v>0</v>
      </c>
      <c r="V98" s="286"/>
      <c r="W98" s="207">
        <v>0</v>
      </c>
      <c r="X98" s="58">
        <f>IFERROR(W98/W104,"-")</f>
        <v>0</v>
      </c>
      <c r="Y98" s="82">
        <f t="shared" si="85"/>
        <v>0</v>
      </c>
      <c r="Z98" s="286"/>
      <c r="AA98" s="207">
        <v>0</v>
      </c>
      <c r="AB98" s="58">
        <f>IFERROR(AA98/AA104,"-")</f>
        <v>0</v>
      </c>
      <c r="AC98" s="82">
        <f t="shared" si="86"/>
        <v>0</v>
      </c>
      <c r="AD98" s="286"/>
      <c r="AE98" s="207">
        <v>0</v>
      </c>
      <c r="AF98" s="58">
        <f>IFERROR(AE98/AE104,"-")</f>
        <v>0</v>
      </c>
      <c r="AG98" s="82">
        <f t="shared" si="87"/>
        <v>0</v>
      </c>
      <c r="AH98" s="286"/>
      <c r="AI98" s="93">
        <f t="shared" si="65"/>
        <v>0</v>
      </c>
      <c r="AJ98" s="58">
        <f>IFERROR(AI98/AI104,"-")</f>
        <v>0</v>
      </c>
      <c r="AK98" s="82">
        <f t="shared" si="88"/>
        <v>0</v>
      </c>
    </row>
    <row r="99" spans="2:37" ht="13.5" customHeight="1">
      <c r="B99" s="280"/>
      <c r="C99" s="283"/>
      <c r="D99" s="57" t="s">
        <v>88</v>
      </c>
      <c r="E99" s="129" t="s">
        <v>77</v>
      </c>
      <c r="F99" s="286"/>
      <c r="G99" s="207">
        <v>0</v>
      </c>
      <c r="H99" s="58">
        <f>IFERROR(G99/G104,"-")</f>
        <v>0</v>
      </c>
      <c r="I99" s="72">
        <f t="shared" si="89"/>
        <v>0</v>
      </c>
      <c r="J99" s="286"/>
      <c r="K99" s="207">
        <v>0</v>
      </c>
      <c r="L99" s="58">
        <f>IFERROR(K99/K104,"-")</f>
        <v>0</v>
      </c>
      <c r="M99" s="82">
        <f t="shared" si="82"/>
        <v>0</v>
      </c>
      <c r="N99" s="286"/>
      <c r="O99" s="207">
        <v>5</v>
      </c>
      <c r="P99" s="58">
        <f>IFERROR(O99/O104,"-")</f>
        <v>6.25E-2</v>
      </c>
      <c r="Q99" s="82">
        <f t="shared" si="83"/>
        <v>5.7497700091996317E-4</v>
      </c>
      <c r="R99" s="286"/>
      <c r="S99" s="207">
        <v>0</v>
      </c>
      <c r="T99" s="58">
        <f>IFERROR(S99/S104,"-")</f>
        <v>0</v>
      </c>
      <c r="U99" s="82">
        <f t="shared" si="84"/>
        <v>0</v>
      </c>
      <c r="V99" s="286"/>
      <c r="W99" s="207">
        <v>2</v>
      </c>
      <c r="X99" s="58">
        <f>IFERROR(W99/W104,"-")</f>
        <v>4.0816326530612242E-2</v>
      </c>
      <c r="Y99" s="82">
        <f t="shared" si="85"/>
        <v>3.7972280235428136E-4</v>
      </c>
      <c r="Z99" s="286"/>
      <c r="AA99" s="207">
        <v>1</v>
      </c>
      <c r="AB99" s="58">
        <f>IFERROR(AA99/AA104,"-")</f>
        <v>5.2631578947368418E-2</v>
      </c>
      <c r="AC99" s="82">
        <f t="shared" si="86"/>
        <v>3.4199726402188782E-4</v>
      </c>
      <c r="AD99" s="286"/>
      <c r="AE99" s="207">
        <v>0</v>
      </c>
      <c r="AF99" s="58">
        <f>IFERROR(AE99/AE104,"-")</f>
        <v>0</v>
      </c>
      <c r="AG99" s="82">
        <f t="shared" si="87"/>
        <v>0</v>
      </c>
      <c r="AH99" s="286"/>
      <c r="AI99" s="93">
        <f t="shared" si="65"/>
        <v>8</v>
      </c>
      <c r="AJ99" s="58">
        <f>IFERROR(AI99/AI104,"-")</f>
        <v>3.3898305084745763E-2</v>
      </c>
      <c r="AK99" s="82">
        <f t="shared" si="88"/>
        <v>3.0904736150815112E-4</v>
      </c>
    </row>
    <row r="100" spans="2:37" ht="13.5" customHeight="1">
      <c r="B100" s="280"/>
      <c r="C100" s="283"/>
      <c r="D100" s="57" t="s">
        <v>89</v>
      </c>
      <c r="E100" s="129" t="s">
        <v>78</v>
      </c>
      <c r="F100" s="286"/>
      <c r="G100" s="207">
        <v>0</v>
      </c>
      <c r="H100" s="58">
        <f>IFERROR(G100/G104,"-")</f>
        <v>0</v>
      </c>
      <c r="I100" s="72">
        <f t="shared" si="89"/>
        <v>0</v>
      </c>
      <c r="J100" s="286"/>
      <c r="K100" s="207">
        <v>0</v>
      </c>
      <c r="L100" s="58">
        <f>IFERROR(K100/K104,"-")</f>
        <v>0</v>
      </c>
      <c r="M100" s="82">
        <f t="shared" si="82"/>
        <v>0</v>
      </c>
      <c r="N100" s="286"/>
      <c r="O100" s="207">
        <v>3</v>
      </c>
      <c r="P100" s="58">
        <f>IFERROR(O100/O104,"-")</f>
        <v>3.7499999999999999E-2</v>
      </c>
      <c r="Q100" s="82">
        <f t="shared" si="83"/>
        <v>3.4498620055197794E-4</v>
      </c>
      <c r="R100" s="286"/>
      <c r="S100" s="207">
        <v>5</v>
      </c>
      <c r="T100" s="58">
        <f>IFERROR(S100/S104,"-")</f>
        <v>7.0422535211267609E-2</v>
      </c>
      <c r="U100" s="82">
        <f t="shared" si="84"/>
        <v>6.6128818939293742E-4</v>
      </c>
      <c r="V100" s="286"/>
      <c r="W100" s="207">
        <v>5</v>
      </c>
      <c r="X100" s="58">
        <f>IFERROR(W100/W104,"-")</f>
        <v>0.10204081632653061</v>
      </c>
      <c r="Y100" s="82">
        <f t="shared" si="85"/>
        <v>9.4930700588570342E-4</v>
      </c>
      <c r="Z100" s="286"/>
      <c r="AA100" s="207">
        <v>0</v>
      </c>
      <c r="AB100" s="58">
        <f>IFERROR(AA100/AA104,"-")</f>
        <v>0</v>
      </c>
      <c r="AC100" s="82">
        <f t="shared" si="86"/>
        <v>0</v>
      </c>
      <c r="AD100" s="286"/>
      <c r="AE100" s="207">
        <v>0</v>
      </c>
      <c r="AF100" s="58">
        <f>IFERROR(AE100/AE104,"-")</f>
        <v>0</v>
      </c>
      <c r="AG100" s="82">
        <f t="shared" si="87"/>
        <v>0</v>
      </c>
      <c r="AH100" s="286"/>
      <c r="AI100" s="93">
        <f t="shared" si="65"/>
        <v>13</v>
      </c>
      <c r="AJ100" s="58">
        <f>IFERROR(AI100/AI104,"-")</f>
        <v>5.5084745762711863E-2</v>
      </c>
      <c r="AK100" s="82">
        <f t="shared" si="88"/>
        <v>5.0220196245074559E-4</v>
      </c>
    </row>
    <row r="101" spans="2:37" ht="13.5" customHeight="1">
      <c r="B101" s="280"/>
      <c r="C101" s="283"/>
      <c r="D101" s="57" t="s">
        <v>90</v>
      </c>
      <c r="E101" s="129" t="s">
        <v>79</v>
      </c>
      <c r="F101" s="286"/>
      <c r="G101" s="207">
        <v>0</v>
      </c>
      <c r="H101" s="58">
        <f>IFERROR(G101/G104,"-")</f>
        <v>0</v>
      </c>
      <c r="I101" s="72">
        <f t="shared" si="89"/>
        <v>0</v>
      </c>
      <c r="J101" s="286"/>
      <c r="K101" s="207">
        <v>0</v>
      </c>
      <c r="L101" s="58">
        <f>IFERROR(K101/K104,"-")</f>
        <v>0</v>
      </c>
      <c r="M101" s="82">
        <f t="shared" si="82"/>
        <v>0</v>
      </c>
      <c r="N101" s="286"/>
      <c r="O101" s="207">
        <v>0</v>
      </c>
      <c r="P101" s="58">
        <f>IFERROR(O101/O104,"-")</f>
        <v>0</v>
      </c>
      <c r="Q101" s="82">
        <f t="shared" si="83"/>
        <v>0</v>
      </c>
      <c r="R101" s="286"/>
      <c r="S101" s="207">
        <v>1</v>
      </c>
      <c r="T101" s="58">
        <f>IFERROR(S101/S104,"-")</f>
        <v>1.4084507042253521E-2</v>
      </c>
      <c r="U101" s="82">
        <f t="shared" si="84"/>
        <v>1.3225763787858748E-4</v>
      </c>
      <c r="V101" s="286"/>
      <c r="W101" s="207">
        <v>0</v>
      </c>
      <c r="X101" s="58">
        <f>IFERROR(W101/W104,"-")</f>
        <v>0</v>
      </c>
      <c r="Y101" s="82">
        <f t="shared" si="85"/>
        <v>0</v>
      </c>
      <c r="Z101" s="286"/>
      <c r="AA101" s="207">
        <v>0</v>
      </c>
      <c r="AB101" s="58">
        <f>IFERROR(AA101/AA104,"-")</f>
        <v>0</v>
      </c>
      <c r="AC101" s="82">
        <f t="shared" si="86"/>
        <v>0</v>
      </c>
      <c r="AD101" s="286"/>
      <c r="AE101" s="207">
        <v>0</v>
      </c>
      <c r="AF101" s="58">
        <f>IFERROR(AE101/AE104,"-")</f>
        <v>0</v>
      </c>
      <c r="AG101" s="82">
        <f t="shared" si="87"/>
        <v>0</v>
      </c>
      <c r="AH101" s="286"/>
      <c r="AI101" s="93">
        <f t="shared" si="65"/>
        <v>1</v>
      </c>
      <c r="AJ101" s="58">
        <f>IFERROR(AI101/AI104,"-")</f>
        <v>4.2372881355932203E-3</v>
      </c>
      <c r="AK101" s="82">
        <f t="shared" si="88"/>
        <v>3.863092018851889E-5</v>
      </c>
    </row>
    <row r="102" spans="2:37" ht="13.5" customHeight="1">
      <c r="B102" s="280"/>
      <c r="C102" s="283"/>
      <c r="D102" s="57" t="s">
        <v>91</v>
      </c>
      <c r="E102" s="129" t="s">
        <v>80</v>
      </c>
      <c r="F102" s="286"/>
      <c r="G102" s="207">
        <v>0</v>
      </c>
      <c r="H102" s="58">
        <f>IFERROR(G102/G104,"-")</f>
        <v>0</v>
      </c>
      <c r="I102" s="72">
        <f t="shared" si="89"/>
        <v>0</v>
      </c>
      <c r="J102" s="286"/>
      <c r="K102" s="207">
        <v>0</v>
      </c>
      <c r="L102" s="58">
        <f>IFERROR(K102/K104,"-")</f>
        <v>0</v>
      </c>
      <c r="M102" s="82">
        <f t="shared" si="82"/>
        <v>0</v>
      </c>
      <c r="N102" s="286"/>
      <c r="O102" s="207">
        <v>0</v>
      </c>
      <c r="P102" s="58">
        <f>IFERROR(O102/O104,"-")</f>
        <v>0</v>
      </c>
      <c r="Q102" s="82">
        <f t="shared" si="83"/>
        <v>0</v>
      </c>
      <c r="R102" s="286"/>
      <c r="S102" s="207">
        <v>0</v>
      </c>
      <c r="T102" s="58">
        <f>IFERROR(S102/S104,"-")</f>
        <v>0</v>
      </c>
      <c r="U102" s="82">
        <f t="shared" si="84"/>
        <v>0</v>
      </c>
      <c r="V102" s="286"/>
      <c r="W102" s="207">
        <v>0</v>
      </c>
      <c r="X102" s="58">
        <f>IFERROR(W102/W104,"-")</f>
        <v>0</v>
      </c>
      <c r="Y102" s="82">
        <f t="shared" si="85"/>
        <v>0</v>
      </c>
      <c r="Z102" s="286"/>
      <c r="AA102" s="207">
        <v>0</v>
      </c>
      <c r="AB102" s="58">
        <f>IFERROR(AA102/AA104,"-")</f>
        <v>0</v>
      </c>
      <c r="AC102" s="82">
        <f t="shared" si="86"/>
        <v>0</v>
      </c>
      <c r="AD102" s="286"/>
      <c r="AE102" s="207">
        <v>0</v>
      </c>
      <c r="AF102" s="58">
        <f>IFERROR(AE102/AE104,"-")</f>
        <v>0</v>
      </c>
      <c r="AG102" s="82">
        <f t="shared" si="87"/>
        <v>0</v>
      </c>
      <c r="AH102" s="286"/>
      <c r="AI102" s="93">
        <f t="shared" si="65"/>
        <v>0</v>
      </c>
      <c r="AJ102" s="58">
        <f>IFERROR(AI102/AI104,"-")</f>
        <v>0</v>
      </c>
      <c r="AK102" s="82">
        <f t="shared" si="88"/>
        <v>0</v>
      </c>
    </row>
    <row r="103" spans="2:37" ht="13.5" customHeight="1">
      <c r="B103" s="280"/>
      <c r="C103" s="283"/>
      <c r="D103" s="59" t="s">
        <v>92</v>
      </c>
      <c r="E103" s="130" t="s">
        <v>95</v>
      </c>
      <c r="F103" s="287"/>
      <c r="G103" s="208">
        <v>1</v>
      </c>
      <c r="H103" s="60">
        <f>IFERROR(G103/G104,"-")</f>
        <v>0.33333333333333331</v>
      </c>
      <c r="I103" s="72">
        <f t="shared" si="89"/>
        <v>3.0303030303030304E-2</v>
      </c>
      <c r="J103" s="287"/>
      <c r="K103" s="208">
        <v>2</v>
      </c>
      <c r="L103" s="60">
        <f>IFERROR(K103/K104,"-")</f>
        <v>0.15384615384615385</v>
      </c>
      <c r="M103" s="83">
        <f t="shared" si="82"/>
        <v>1.6260162601626018E-2</v>
      </c>
      <c r="N103" s="287"/>
      <c r="O103" s="208">
        <v>18</v>
      </c>
      <c r="P103" s="60">
        <f>IFERROR(O103/O104,"-")</f>
        <v>0.22500000000000001</v>
      </c>
      <c r="Q103" s="83">
        <f t="shared" si="83"/>
        <v>2.0699172033118675E-3</v>
      </c>
      <c r="R103" s="287"/>
      <c r="S103" s="208">
        <v>13</v>
      </c>
      <c r="T103" s="60">
        <f>IFERROR(S103/S104,"-")</f>
        <v>0.18309859154929578</v>
      </c>
      <c r="U103" s="83">
        <f t="shared" si="84"/>
        <v>1.7193492924216373E-3</v>
      </c>
      <c r="V103" s="287"/>
      <c r="W103" s="208">
        <v>9</v>
      </c>
      <c r="X103" s="60">
        <f>IFERROR(W103/W104,"-")</f>
        <v>0.18367346938775511</v>
      </c>
      <c r="Y103" s="83">
        <f t="shared" si="85"/>
        <v>1.7087526105942661E-3</v>
      </c>
      <c r="Z103" s="287"/>
      <c r="AA103" s="208">
        <v>5</v>
      </c>
      <c r="AB103" s="60">
        <f>IFERROR(AA103/AA104,"-")</f>
        <v>0.26315789473684209</v>
      </c>
      <c r="AC103" s="83">
        <f t="shared" si="86"/>
        <v>1.7099863201094391E-3</v>
      </c>
      <c r="AD103" s="287"/>
      <c r="AE103" s="208">
        <v>0</v>
      </c>
      <c r="AF103" s="60">
        <f>IFERROR(AE103/AE104,"-")</f>
        <v>0</v>
      </c>
      <c r="AG103" s="83">
        <f t="shared" si="87"/>
        <v>0</v>
      </c>
      <c r="AH103" s="287"/>
      <c r="AI103" s="94">
        <f t="shared" si="65"/>
        <v>48</v>
      </c>
      <c r="AJ103" s="60">
        <f>IFERROR(AI103/AI104,"-")</f>
        <v>0.20338983050847459</v>
      </c>
      <c r="AK103" s="83">
        <f t="shared" si="88"/>
        <v>1.8542841690489067E-3</v>
      </c>
    </row>
    <row r="104" spans="2:37" ht="13.5" customHeight="1">
      <c r="B104" s="281"/>
      <c r="C104" s="284"/>
      <c r="D104" s="61" t="s">
        <v>94</v>
      </c>
      <c r="E104" s="62"/>
      <c r="F104" s="209" t="s">
        <v>143</v>
      </c>
      <c r="G104" s="71">
        <f>SUM(G96:G103)</f>
        <v>3</v>
      </c>
      <c r="H104" s="63" t="s">
        <v>93</v>
      </c>
      <c r="I104" s="75">
        <f t="shared" si="89"/>
        <v>9.0909090909090912E-2</v>
      </c>
      <c r="J104" s="209" t="s">
        <v>143</v>
      </c>
      <c r="K104" s="71">
        <f>SUM(K96:K103)</f>
        <v>13</v>
      </c>
      <c r="L104" s="210" t="s">
        <v>143</v>
      </c>
      <c r="M104" s="75">
        <f t="shared" si="82"/>
        <v>0.10569105691056911</v>
      </c>
      <c r="N104" s="209" t="s">
        <v>143</v>
      </c>
      <c r="O104" s="71">
        <f>SUM(O96:O103)</f>
        <v>80</v>
      </c>
      <c r="P104" s="210" t="s">
        <v>143</v>
      </c>
      <c r="Q104" s="75">
        <f t="shared" si="83"/>
        <v>9.1996320147194107E-3</v>
      </c>
      <c r="R104" s="209" t="s">
        <v>143</v>
      </c>
      <c r="S104" s="71">
        <f>SUM(S96:S103)</f>
        <v>71</v>
      </c>
      <c r="T104" s="210" t="s">
        <v>143</v>
      </c>
      <c r="U104" s="75">
        <f t="shared" si="84"/>
        <v>9.3902922893797109E-3</v>
      </c>
      <c r="V104" s="209" t="s">
        <v>143</v>
      </c>
      <c r="W104" s="71">
        <f>SUM(W96:W103)</f>
        <v>49</v>
      </c>
      <c r="X104" s="210" t="s">
        <v>143</v>
      </c>
      <c r="Y104" s="75">
        <f t="shared" si="85"/>
        <v>9.3032086576798935E-3</v>
      </c>
      <c r="Z104" s="209" t="s">
        <v>143</v>
      </c>
      <c r="AA104" s="71">
        <f>SUM(AA96:AA103)</f>
        <v>19</v>
      </c>
      <c r="AB104" s="210" t="s">
        <v>143</v>
      </c>
      <c r="AC104" s="75">
        <f t="shared" si="86"/>
        <v>6.4979480164158686E-3</v>
      </c>
      <c r="AD104" s="209" t="s">
        <v>143</v>
      </c>
      <c r="AE104" s="71">
        <f>SUM(AE96:AE103)</f>
        <v>1</v>
      </c>
      <c r="AF104" s="210" t="s">
        <v>143</v>
      </c>
      <c r="AG104" s="75">
        <f t="shared" si="87"/>
        <v>7.8003120124804995E-4</v>
      </c>
      <c r="AH104" s="209" t="s">
        <v>143</v>
      </c>
      <c r="AI104" s="71">
        <f t="shared" si="65"/>
        <v>236</v>
      </c>
      <c r="AJ104" s="210" t="s">
        <v>143</v>
      </c>
      <c r="AK104" s="75">
        <f t="shared" si="88"/>
        <v>9.1168971644904583E-3</v>
      </c>
    </row>
    <row r="105" spans="2:37" ht="13.5" customHeight="1">
      <c r="B105" s="279">
        <v>12</v>
      </c>
      <c r="C105" s="282" t="s">
        <v>151</v>
      </c>
      <c r="D105" s="55" t="s">
        <v>85</v>
      </c>
      <c r="E105" s="128" t="s">
        <v>74</v>
      </c>
      <c r="F105" s="293">
        <f>AO17</f>
        <v>30</v>
      </c>
      <c r="G105" s="206">
        <v>0</v>
      </c>
      <c r="H105" s="56">
        <f>IFERROR(G105/G113,"-")</f>
        <v>0</v>
      </c>
      <c r="I105" s="72">
        <f>IFERROR(G105/$AO$17,"-")</f>
        <v>0</v>
      </c>
      <c r="J105" s="293">
        <f>AP17</f>
        <v>71</v>
      </c>
      <c r="K105" s="206">
        <v>0</v>
      </c>
      <c r="L105" s="56">
        <f>IFERROR(K105/K113,"-")</f>
        <v>0</v>
      </c>
      <c r="M105" s="72">
        <f t="shared" ref="M105:M113" si="90">IFERROR(K105/$AP$17,"-")</f>
        <v>0</v>
      </c>
      <c r="N105" s="293">
        <f>AQ17</f>
        <v>4358</v>
      </c>
      <c r="O105" s="206">
        <v>0</v>
      </c>
      <c r="P105" s="56">
        <f>IFERROR(O105/O113,"-")</f>
        <v>0</v>
      </c>
      <c r="Q105" s="72">
        <f t="shared" ref="Q105:Q113" si="91">IFERROR(O105/$AQ$17,"-")</f>
        <v>0</v>
      </c>
      <c r="R105" s="293">
        <f>AR17</f>
        <v>3552</v>
      </c>
      <c r="S105" s="206">
        <v>0</v>
      </c>
      <c r="T105" s="56">
        <f>IFERROR(S105/S113,"-")</f>
        <v>0</v>
      </c>
      <c r="U105" s="72">
        <f t="shared" ref="U105:U113" si="92">IFERROR(S105/$AR$17,"-")</f>
        <v>0</v>
      </c>
      <c r="V105" s="293">
        <f>AS17</f>
        <v>2749</v>
      </c>
      <c r="W105" s="206">
        <v>0</v>
      </c>
      <c r="X105" s="56">
        <f>IFERROR(W105/W113,"-")</f>
        <v>0</v>
      </c>
      <c r="Y105" s="72">
        <f t="shared" ref="Y105:Y113" si="93">IFERROR(W105/$AS$17,"-")</f>
        <v>0</v>
      </c>
      <c r="Z105" s="293">
        <f>AT17</f>
        <v>1716</v>
      </c>
      <c r="AA105" s="206">
        <v>0</v>
      </c>
      <c r="AB105" s="56">
        <f>IFERROR(AA105/AA113,"-")</f>
        <v>0</v>
      </c>
      <c r="AC105" s="72">
        <f t="shared" ref="AC105:AC113" si="94">IFERROR(AA105/$AT$17,"-")</f>
        <v>0</v>
      </c>
      <c r="AD105" s="293">
        <f>AU17</f>
        <v>817</v>
      </c>
      <c r="AE105" s="206">
        <v>0</v>
      </c>
      <c r="AF105" s="56">
        <f>IFERROR(AE105/AE113,"-")</f>
        <v>0</v>
      </c>
      <c r="AG105" s="72">
        <f t="shared" ref="AG105:AG113" si="95">IFERROR(AE105/$AU$17,"-")</f>
        <v>0</v>
      </c>
      <c r="AH105" s="293">
        <f>AV17</f>
        <v>13293</v>
      </c>
      <c r="AI105" s="92">
        <f t="shared" si="65"/>
        <v>0</v>
      </c>
      <c r="AJ105" s="56">
        <f>IFERROR(AI105/AI113,"-")</f>
        <v>0</v>
      </c>
      <c r="AK105" s="72">
        <f t="shared" ref="AK105:AK113" si="96">IFERROR(AI105/$AV$17,"-")</f>
        <v>0</v>
      </c>
    </row>
    <row r="106" spans="2:37" ht="13.5" customHeight="1">
      <c r="B106" s="280"/>
      <c r="C106" s="283"/>
      <c r="D106" s="57" t="s">
        <v>86</v>
      </c>
      <c r="E106" s="129" t="s">
        <v>75</v>
      </c>
      <c r="F106" s="286"/>
      <c r="G106" s="207">
        <v>0</v>
      </c>
      <c r="H106" s="58">
        <f>IFERROR(G106/G113,"-")</f>
        <v>0</v>
      </c>
      <c r="I106" s="72">
        <f t="shared" ref="I106:I113" si="97">IFERROR(G106/$AO$17,"-")</f>
        <v>0</v>
      </c>
      <c r="J106" s="286"/>
      <c r="K106" s="207">
        <v>7</v>
      </c>
      <c r="L106" s="58">
        <f>IFERROR(K106/K113,"-")</f>
        <v>0.7</v>
      </c>
      <c r="M106" s="82">
        <f t="shared" si="90"/>
        <v>9.8591549295774641E-2</v>
      </c>
      <c r="N106" s="286"/>
      <c r="O106" s="207">
        <v>24</v>
      </c>
      <c r="P106" s="58">
        <f>IFERROR(O106/O113,"-")</f>
        <v>0.64864864864864868</v>
      </c>
      <c r="Q106" s="82">
        <f t="shared" si="91"/>
        <v>5.507113354749885E-3</v>
      </c>
      <c r="R106" s="286"/>
      <c r="S106" s="207">
        <v>23</v>
      </c>
      <c r="T106" s="58">
        <f>IFERROR(S106/S113,"-")</f>
        <v>0.71875</v>
      </c>
      <c r="U106" s="82">
        <f t="shared" si="92"/>
        <v>6.475225225225225E-3</v>
      </c>
      <c r="V106" s="286"/>
      <c r="W106" s="207">
        <v>13</v>
      </c>
      <c r="X106" s="58">
        <f>IFERROR(W106/W113,"-")</f>
        <v>0.59090909090909094</v>
      </c>
      <c r="Y106" s="82">
        <f t="shared" si="93"/>
        <v>4.7289923608584937E-3</v>
      </c>
      <c r="Z106" s="286"/>
      <c r="AA106" s="207">
        <v>5</v>
      </c>
      <c r="AB106" s="58">
        <f>IFERROR(AA106/AA113,"-")</f>
        <v>0.7142857142857143</v>
      </c>
      <c r="AC106" s="82">
        <f t="shared" si="94"/>
        <v>2.913752913752914E-3</v>
      </c>
      <c r="AD106" s="286"/>
      <c r="AE106" s="207">
        <v>0</v>
      </c>
      <c r="AF106" s="58">
        <f>IFERROR(AE106/AE113,"-")</f>
        <v>0</v>
      </c>
      <c r="AG106" s="82">
        <f t="shared" si="95"/>
        <v>0</v>
      </c>
      <c r="AH106" s="286"/>
      <c r="AI106" s="93">
        <f t="shared" si="65"/>
        <v>72</v>
      </c>
      <c r="AJ106" s="58">
        <f>IFERROR(AI106/AI113,"-")</f>
        <v>0.64864864864864868</v>
      </c>
      <c r="AK106" s="82">
        <f t="shared" si="96"/>
        <v>5.4163845633039944E-3</v>
      </c>
    </row>
    <row r="107" spans="2:37" ht="13.5" customHeight="1">
      <c r="B107" s="280"/>
      <c r="C107" s="283"/>
      <c r="D107" s="57" t="s">
        <v>87</v>
      </c>
      <c r="E107" s="129" t="s">
        <v>76</v>
      </c>
      <c r="F107" s="286"/>
      <c r="G107" s="207">
        <v>0</v>
      </c>
      <c r="H107" s="58">
        <f>IFERROR(G107/G113,"-")</f>
        <v>0</v>
      </c>
      <c r="I107" s="72">
        <f t="shared" si="97"/>
        <v>0</v>
      </c>
      <c r="J107" s="286"/>
      <c r="K107" s="207">
        <v>0</v>
      </c>
      <c r="L107" s="58">
        <f>IFERROR(K107/K113,"-")</f>
        <v>0</v>
      </c>
      <c r="M107" s="82">
        <f t="shared" si="90"/>
        <v>0</v>
      </c>
      <c r="N107" s="286"/>
      <c r="O107" s="207">
        <v>0</v>
      </c>
      <c r="P107" s="58">
        <f>IFERROR(O107/O113,"-")</f>
        <v>0</v>
      </c>
      <c r="Q107" s="82">
        <f t="shared" si="91"/>
        <v>0</v>
      </c>
      <c r="R107" s="286"/>
      <c r="S107" s="207">
        <v>0</v>
      </c>
      <c r="T107" s="58">
        <f>IFERROR(S107/S113,"-")</f>
        <v>0</v>
      </c>
      <c r="U107" s="82">
        <f t="shared" si="92"/>
        <v>0</v>
      </c>
      <c r="V107" s="286"/>
      <c r="W107" s="207">
        <v>0</v>
      </c>
      <c r="X107" s="58">
        <f>IFERROR(W107/W113,"-")</f>
        <v>0</v>
      </c>
      <c r="Y107" s="82">
        <f t="shared" si="93"/>
        <v>0</v>
      </c>
      <c r="Z107" s="286"/>
      <c r="AA107" s="207">
        <v>1</v>
      </c>
      <c r="AB107" s="58">
        <f>IFERROR(AA107/AA113,"-")</f>
        <v>0.14285714285714285</v>
      </c>
      <c r="AC107" s="82">
        <f t="shared" si="94"/>
        <v>5.8275058275058275E-4</v>
      </c>
      <c r="AD107" s="286"/>
      <c r="AE107" s="207">
        <v>0</v>
      </c>
      <c r="AF107" s="58">
        <f>IFERROR(AE107/AE113,"-")</f>
        <v>0</v>
      </c>
      <c r="AG107" s="82">
        <f t="shared" si="95"/>
        <v>0</v>
      </c>
      <c r="AH107" s="286"/>
      <c r="AI107" s="93">
        <f t="shared" si="65"/>
        <v>1</v>
      </c>
      <c r="AJ107" s="58">
        <f>IFERROR(AI107/AI113,"-")</f>
        <v>9.0090090090090089E-3</v>
      </c>
      <c r="AK107" s="82">
        <f t="shared" si="96"/>
        <v>7.5227563379222143E-5</v>
      </c>
    </row>
    <row r="108" spans="2:37" ht="13.5" customHeight="1">
      <c r="B108" s="280"/>
      <c r="C108" s="283"/>
      <c r="D108" s="57" t="s">
        <v>88</v>
      </c>
      <c r="E108" s="129" t="s">
        <v>77</v>
      </c>
      <c r="F108" s="286"/>
      <c r="G108" s="207">
        <v>0</v>
      </c>
      <c r="H108" s="58">
        <f>IFERROR(G108/G113,"-")</f>
        <v>0</v>
      </c>
      <c r="I108" s="72">
        <f t="shared" si="97"/>
        <v>0</v>
      </c>
      <c r="J108" s="286"/>
      <c r="K108" s="207">
        <v>1</v>
      </c>
      <c r="L108" s="58">
        <f>IFERROR(K108/K113,"-")</f>
        <v>0.1</v>
      </c>
      <c r="M108" s="82">
        <f t="shared" si="90"/>
        <v>1.4084507042253521E-2</v>
      </c>
      <c r="N108" s="286"/>
      <c r="O108" s="207">
        <v>2</v>
      </c>
      <c r="P108" s="58">
        <f>IFERROR(O108/O113,"-")</f>
        <v>5.4054054054054057E-2</v>
      </c>
      <c r="Q108" s="82">
        <f t="shared" si="91"/>
        <v>4.5892611289582378E-4</v>
      </c>
      <c r="R108" s="286"/>
      <c r="S108" s="207">
        <v>1</v>
      </c>
      <c r="T108" s="58">
        <f>IFERROR(S108/S113,"-")</f>
        <v>3.125E-2</v>
      </c>
      <c r="U108" s="82">
        <f t="shared" si="92"/>
        <v>2.8153153153153153E-4</v>
      </c>
      <c r="V108" s="286"/>
      <c r="W108" s="207">
        <v>1</v>
      </c>
      <c r="X108" s="58">
        <f>IFERROR(W108/W113,"-")</f>
        <v>4.5454545454545456E-2</v>
      </c>
      <c r="Y108" s="82">
        <f t="shared" si="93"/>
        <v>3.6376864314296108E-4</v>
      </c>
      <c r="Z108" s="286"/>
      <c r="AA108" s="207">
        <v>0</v>
      </c>
      <c r="AB108" s="58">
        <f>IFERROR(AA108/AA113,"-")</f>
        <v>0</v>
      </c>
      <c r="AC108" s="82">
        <f t="shared" si="94"/>
        <v>0</v>
      </c>
      <c r="AD108" s="286"/>
      <c r="AE108" s="207">
        <v>0</v>
      </c>
      <c r="AF108" s="58">
        <f>IFERROR(AE108/AE113,"-")</f>
        <v>0</v>
      </c>
      <c r="AG108" s="82">
        <f t="shared" si="95"/>
        <v>0</v>
      </c>
      <c r="AH108" s="286"/>
      <c r="AI108" s="93">
        <f t="shared" si="65"/>
        <v>5</v>
      </c>
      <c r="AJ108" s="58">
        <f>IFERROR(AI108/AI113,"-")</f>
        <v>4.5045045045045043E-2</v>
      </c>
      <c r="AK108" s="82">
        <f t="shared" si="96"/>
        <v>3.7613781689611073E-4</v>
      </c>
    </row>
    <row r="109" spans="2:37" ht="13.5" customHeight="1">
      <c r="B109" s="280"/>
      <c r="C109" s="283"/>
      <c r="D109" s="57" t="s">
        <v>89</v>
      </c>
      <c r="E109" s="129" t="s">
        <v>78</v>
      </c>
      <c r="F109" s="286"/>
      <c r="G109" s="207">
        <v>1</v>
      </c>
      <c r="H109" s="58">
        <f>IFERROR(G109/G113,"-")</f>
        <v>0.5</v>
      </c>
      <c r="I109" s="72">
        <f t="shared" si="97"/>
        <v>3.3333333333333333E-2</v>
      </c>
      <c r="J109" s="286"/>
      <c r="K109" s="207">
        <v>0</v>
      </c>
      <c r="L109" s="58">
        <f>IFERROR(K109/K113,"-")</f>
        <v>0</v>
      </c>
      <c r="M109" s="82">
        <f t="shared" si="90"/>
        <v>0</v>
      </c>
      <c r="N109" s="286"/>
      <c r="O109" s="207">
        <v>3</v>
      </c>
      <c r="P109" s="58">
        <f>IFERROR(O109/O113,"-")</f>
        <v>8.1081081081081086E-2</v>
      </c>
      <c r="Q109" s="82">
        <f t="shared" si="91"/>
        <v>6.8838916934373562E-4</v>
      </c>
      <c r="R109" s="286"/>
      <c r="S109" s="207">
        <v>1</v>
      </c>
      <c r="T109" s="58">
        <f>IFERROR(S109/S113,"-")</f>
        <v>3.125E-2</v>
      </c>
      <c r="U109" s="82">
        <f t="shared" si="92"/>
        <v>2.8153153153153153E-4</v>
      </c>
      <c r="V109" s="286"/>
      <c r="W109" s="207">
        <v>2</v>
      </c>
      <c r="X109" s="58">
        <f>IFERROR(W109/W113,"-")</f>
        <v>9.0909090909090912E-2</v>
      </c>
      <c r="Y109" s="82">
        <f t="shared" si="93"/>
        <v>7.2753728628592216E-4</v>
      </c>
      <c r="Z109" s="286"/>
      <c r="AA109" s="207">
        <v>0</v>
      </c>
      <c r="AB109" s="58">
        <f>IFERROR(AA109/AA113,"-")</f>
        <v>0</v>
      </c>
      <c r="AC109" s="82">
        <f t="shared" si="94"/>
        <v>0</v>
      </c>
      <c r="AD109" s="286"/>
      <c r="AE109" s="207">
        <v>0</v>
      </c>
      <c r="AF109" s="58">
        <f>IFERROR(AE109/AE113,"-")</f>
        <v>0</v>
      </c>
      <c r="AG109" s="82">
        <f t="shared" si="95"/>
        <v>0</v>
      </c>
      <c r="AH109" s="286"/>
      <c r="AI109" s="93">
        <f t="shared" si="65"/>
        <v>7</v>
      </c>
      <c r="AJ109" s="58">
        <f>IFERROR(AI109/AI113,"-")</f>
        <v>6.3063063063063057E-2</v>
      </c>
      <c r="AK109" s="82">
        <f t="shared" si="96"/>
        <v>5.2659294365455498E-4</v>
      </c>
    </row>
    <row r="110" spans="2:37" ht="13.5" customHeight="1">
      <c r="B110" s="280"/>
      <c r="C110" s="283"/>
      <c r="D110" s="57" t="s">
        <v>90</v>
      </c>
      <c r="E110" s="129" t="s">
        <v>79</v>
      </c>
      <c r="F110" s="286"/>
      <c r="G110" s="207">
        <v>0</v>
      </c>
      <c r="H110" s="58">
        <f>IFERROR(G110/G113,"-")</f>
        <v>0</v>
      </c>
      <c r="I110" s="72">
        <f t="shared" si="97"/>
        <v>0</v>
      </c>
      <c r="J110" s="286"/>
      <c r="K110" s="207">
        <v>0</v>
      </c>
      <c r="L110" s="58">
        <f>IFERROR(K110/K113,"-")</f>
        <v>0</v>
      </c>
      <c r="M110" s="82">
        <f t="shared" si="90"/>
        <v>0</v>
      </c>
      <c r="N110" s="286"/>
      <c r="O110" s="207">
        <v>0</v>
      </c>
      <c r="P110" s="58">
        <f>IFERROR(O110/O113,"-")</f>
        <v>0</v>
      </c>
      <c r="Q110" s="82">
        <f t="shared" si="91"/>
        <v>0</v>
      </c>
      <c r="R110" s="286"/>
      <c r="S110" s="207">
        <v>0</v>
      </c>
      <c r="T110" s="58">
        <f>IFERROR(S110/S113,"-")</f>
        <v>0</v>
      </c>
      <c r="U110" s="82">
        <f t="shared" si="92"/>
        <v>0</v>
      </c>
      <c r="V110" s="286"/>
      <c r="W110" s="207">
        <v>0</v>
      </c>
      <c r="X110" s="58">
        <f>IFERROR(W110/W113,"-")</f>
        <v>0</v>
      </c>
      <c r="Y110" s="82">
        <f t="shared" si="93"/>
        <v>0</v>
      </c>
      <c r="Z110" s="286"/>
      <c r="AA110" s="207">
        <v>0</v>
      </c>
      <c r="AB110" s="58">
        <f>IFERROR(AA110/AA113,"-")</f>
        <v>0</v>
      </c>
      <c r="AC110" s="82">
        <f t="shared" si="94"/>
        <v>0</v>
      </c>
      <c r="AD110" s="286"/>
      <c r="AE110" s="207">
        <v>0</v>
      </c>
      <c r="AF110" s="58">
        <f>IFERROR(AE110/AE113,"-")</f>
        <v>0</v>
      </c>
      <c r="AG110" s="82">
        <f t="shared" si="95"/>
        <v>0</v>
      </c>
      <c r="AH110" s="286"/>
      <c r="AI110" s="93">
        <f t="shared" si="65"/>
        <v>0</v>
      </c>
      <c r="AJ110" s="58">
        <f>IFERROR(AI110/AI113,"-")</f>
        <v>0</v>
      </c>
      <c r="AK110" s="82">
        <f t="shared" si="96"/>
        <v>0</v>
      </c>
    </row>
    <row r="111" spans="2:37" ht="13.5" customHeight="1">
      <c r="B111" s="280"/>
      <c r="C111" s="283"/>
      <c r="D111" s="57" t="s">
        <v>91</v>
      </c>
      <c r="E111" s="129" t="s">
        <v>80</v>
      </c>
      <c r="F111" s="286"/>
      <c r="G111" s="207">
        <v>0</v>
      </c>
      <c r="H111" s="58">
        <f>IFERROR(G111/G113,"-")</f>
        <v>0</v>
      </c>
      <c r="I111" s="72">
        <f t="shared" si="97"/>
        <v>0</v>
      </c>
      <c r="J111" s="286"/>
      <c r="K111" s="207">
        <v>0</v>
      </c>
      <c r="L111" s="58">
        <f>IFERROR(K111/K113,"-")</f>
        <v>0</v>
      </c>
      <c r="M111" s="82">
        <f t="shared" si="90"/>
        <v>0</v>
      </c>
      <c r="N111" s="286"/>
      <c r="O111" s="207">
        <v>0</v>
      </c>
      <c r="P111" s="58">
        <f>IFERROR(O111/O113,"-")</f>
        <v>0</v>
      </c>
      <c r="Q111" s="82">
        <f t="shared" si="91"/>
        <v>0</v>
      </c>
      <c r="R111" s="286"/>
      <c r="S111" s="207">
        <v>0</v>
      </c>
      <c r="T111" s="58">
        <f>IFERROR(S111/S113,"-")</f>
        <v>0</v>
      </c>
      <c r="U111" s="82">
        <f t="shared" si="92"/>
        <v>0</v>
      </c>
      <c r="V111" s="286"/>
      <c r="W111" s="207">
        <v>0</v>
      </c>
      <c r="X111" s="58">
        <f>IFERROR(W111/W113,"-")</f>
        <v>0</v>
      </c>
      <c r="Y111" s="82">
        <f t="shared" si="93"/>
        <v>0</v>
      </c>
      <c r="Z111" s="286"/>
      <c r="AA111" s="207">
        <v>0</v>
      </c>
      <c r="AB111" s="58">
        <f>IFERROR(AA111/AA113,"-")</f>
        <v>0</v>
      </c>
      <c r="AC111" s="82">
        <f t="shared" si="94"/>
        <v>0</v>
      </c>
      <c r="AD111" s="286"/>
      <c r="AE111" s="207">
        <v>0</v>
      </c>
      <c r="AF111" s="58">
        <f>IFERROR(AE111/AE113,"-")</f>
        <v>0</v>
      </c>
      <c r="AG111" s="82">
        <f t="shared" si="95"/>
        <v>0</v>
      </c>
      <c r="AH111" s="286"/>
      <c r="AI111" s="93">
        <f t="shared" si="65"/>
        <v>0</v>
      </c>
      <c r="AJ111" s="58">
        <f>IFERROR(AI111/AI113,"-")</f>
        <v>0</v>
      </c>
      <c r="AK111" s="82">
        <f t="shared" si="96"/>
        <v>0</v>
      </c>
    </row>
    <row r="112" spans="2:37" ht="13.5" customHeight="1">
      <c r="B112" s="280"/>
      <c r="C112" s="283"/>
      <c r="D112" s="59" t="s">
        <v>92</v>
      </c>
      <c r="E112" s="130" t="s">
        <v>95</v>
      </c>
      <c r="F112" s="287"/>
      <c r="G112" s="208">
        <v>1</v>
      </c>
      <c r="H112" s="60">
        <f>IFERROR(G112/G113,"-")</f>
        <v>0.5</v>
      </c>
      <c r="I112" s="72">
        <f t="shared" si="97"/>
        <v>3.3333333333333333E-2</v>
      </c>
      <c r="J112" s="287"/>
      <c r="K112" s="208">
        <v>2</v>
      </c>
      <c r="L112" s="60">
        <f>IFERROR(K112/K113,"-")</f>
        <v>0.2</v>
      </c>
      <c r="M112" s="83">
        <f t="shared" si="90"/>
        <v>2.8169014084507043E-2</v>
      </c>
      <c r="N112" s="287"/>
      <c r="O112" s="208">
        <v>8</v>
      </c>
      <c r="P112" s="60">
        <f>IFERROR(O112/O113,"-")</f>
        <v>0.21621621621621623</v>
      </c>
      <c r="Q112" s="83">
        <f t="shared" si="91"/>
        <v>1.8357044515832951E-3</v>
      </c>
      <c r="R112" s="287"/>
      <c r="S112" s="208">
        <v>7</v>
      </c>
      <c r="T112" s="60">
        <f>IFERROR(S112/S113,"-")</f>
        <v>0.21875</v>
      </c>
      <c r="U112" s="83">
        <f t="shared" si="92"/>
        <v>1.9707207207207205E-3</v>
      </c>
      <c r="V112" s="287"/>
      <c r="W112" s="208">
        <v>6</v>
      </c>
      <c r="X112" s="60">
        <f>IFERROR(W112/W113,"-")</f>
        <v>0.27272727272727271</v>
      </c>
      <c r="Y112" s="83">
        <f t="shared" si="93"/>
        <v>2.1826118588577663E-3</v>
      </c>
      <c r="Z112" s="287"/>
      <c r="AA112" s="208">
        <v>1</v>
      </c>
      <c r="AB112" s="60">
        <f>IFERROR(AA112/AA113,"-")</f>
        <v>0.14285714285714285</v>
      </c>
      <c r="AC112" s="83">
        <f t="shared" si="94"/>
        <v>5.8275058275058275E-4</v>
      </c>
      <c r="AD112" s="287"/>
      <c r="AE112" s="208">
        <v>1</v>
      </c>
      <c r="AF112" s="60">
        <f>IFERROR(AE112/AE113,"-")</f>
        <v>1</v>
      </c>
      <c r="AG112" s="83">
        <f t="shared" si="95"/>
        <v>1.2239902080783353E-3</v>
      </c>
      <c r="AH112" s="287"/>
      <c r="AI112" s="94">
        <f t="shared" si="65"/>
        <v>26</v>
      </c>
      <c r="AJ112" s="60">
        <f>IFERROR(AI112/AI113,"-")</f>
        <v>0.23423423423423423</v>
      </c>
      <c r="AK112" s="83">
        <f t="shared" si="96"/>
        <v>1.9559166478597756E-3</v>
      </c>
    </row>
    <row r="113" spans="2:37" ht="13.5" customHeight="1">
      <c r="B113" s="281"/>
      <c r="C113" s="284"/>
      <c r="D113" s="61" t="s">
        <v>94</v>
      </c>
      <c r="E113" s="62"/>
      <c r="F113" s="209" t="s">
        <v>143</v>
      </c>
      <c r="G113" s="71">
        <f>SUM(G105:G112)</f>
        <v>2</v>
      </c>
      <c r="H113" s="63" t="s">
        <v>93</v>
      </c>
      <c r="I113" s="75">
        <f t="shared" si="97"/>
        <v>6.6666666666666666E-2</v>
      </c>
      <c r="J113" s="209" t="s">
        <v>143</v>
      </c>
      <c r="K113" s="71">
        <f>SUM(K105:K112)</f>
        <v>10</v>
      </c>
      <c r="L113" s="210" t="s">
        <v>143</v>
      </c>
      <c r="M113" s="75">
        <f t="shared" si="90"/>
        <v>0.14084507042253522</v>
      </c>
      <c r="N113" s="209" t="s">
        <v>143</v>
      </c>
      <c r="O113" s="71">
        <f>SUM(O105:O112)</f>
        <v>37</v>
      </c>
      <c r="P113" s="210" t="s">
        <v>143</v>
      </c>
      <c r="Q113" s="75">
        <f t="shared" si="91"/>
        <v>8.4901330885727398E-3</v>
      </c>
      <c r="R113" s="209" t="s">
        <v>143</v>
      </c>
      <c r="S113" s="71">
        <f>SUM(S105:S112)</f>
        <v>32</v>
      </c>
      <c r="T113" s="210" t="s">
        <v>143</v>
      </c>
      <c r="U113" s="75">
        <f t="shared" si="92"/>
        <v>9.0090090090090089E-3</v>
      </c>
      <c r="V113" s="209" t="s">
        <v>143</v>
      </c>
      <c r="W113" s="71">
        <f>SUM(W105:W112)</f>
        <v>22</v>
      </c>
      <c r="X113" s="210" t="s">
        <v>143</v>
      </c>
      <c r="Y113" s="75">
        <f t="shared" si="93"/>
        <v>8.0029101491451444E-3</v>
      </c>
      <c r="Z113" s="209" t="s">
        <v>143</v>
      </c>
      <c r="AA113" s="71">
        <f>SUM(AA105:AA112)</f>
        <v>7</v>
      </c>
      <c r="AB113" s="210" t="s">
        <v>143</v>
      </c>
      <c r="AC113" s="75">
        <f t="shared" si="94"/>
        <v>4.079254079254079E-3</v>
      </c>
      <c r="AD113" s="209" t="s">
        <v>143</v>
      </c>
      <c r="AE113" s="71">
        <f>SUM(AE105:AE112)</f>
        <v>1</v>
      </c>
      <c r="AF113" s="210" t="s">
        <v>143</v>
      </c>
      <c r="AG113" s="75">
        <f t="shared" si="95"/>
        <v>1.2239902080783353E-3</v>
      </c>
      <c r="AH113" s="209" t="s">
        <v>143</v>
      </c>
      <c r="AI113" s="71">
        <f t="shared" si="65"/>
        <v>111</v>
      </c>
      <c r="AJ113" s="210" t="s">
        <v>143</v>
      </c>
      <c r="AK113" s="75">
        <f t="shared" si="96"/>
        <v>8.3502595350936591E-3</v>
      </c>
    </row>
    <row r="114" spans="2:37" ht="13.5" customHeight="1">
      <c r="B114" s="279">
        <v>13</v>
      </c>
      <c r="C114" s="282" t="s">
        <v>152</v>
      </c>
      <c r="D114" s="55" t="s">
        <v>85</v>
      </c>
      <c r="E114" s="128" t="s">
        <v>74</v>
      </c>
      <c r="F114" s="293">
        <f>AO18</f>
        <v>34</v>
      </c>
      <c r="G114" s="206">
        <v>0</v>
      </c>
      <c r="H114" s="56">
        <f>IFERROR(G114/G122,"-")</f>
        <v>0</v>
      </c>
      <c r="I114" s="72">
        <f>IFERROR(G114/$AO$18,"-")</f>
        <v>0</v>
      </c>
      <c r="J114" s="293">
        <f>AP18</f>
        <v>122</v>
      </c>
      <c r="K114" s="206">
        <v>0</v>
      </c>
      <c r="L114" s="56">
        <f>IFERROR(K114/K122,"-")</f>
        <v>0</v>
      </c>
      <c r="M114" s="72">
        <f t="shared" ref="M114:M122" si="98">IFERROR(K114/$AP$18,"-")</f>
        <v>0</v>
      </c>
      <c r="N114" s="293">
        <f>AQ18</f>
        <v>7192</v>
      </c>
      <c r="O114" s="206">
        <v>0</v>
      </c>
      <c r="P114" s="56">
        <f>IFERROR(O114/O122,"-")</f>
        <v>0</v>
      </c>
      <c r="Q114" s="72">
        <f t="shared" ref="Q114:Q122" si="99">IFERROR(O114/$AQ$18,"-")</f>
        <v>0</v>
      </c>
      <c r="R114" s="293">
        <f>AR18</f>
        <v>6348</v>
      </c>
      <c r="S114" s="206">
        <v>1</v>
      </c>
      <c r="T114" s="56">
        <f>IFERROR(S114/S122,"-")</f>
        <v>1.3698630136986301E-2</v>
      </c>
      <c r="U114" s="72">
        <f t="shared" ref="U114:U122" si="100">IFERROR(S114/$AR$18,"-")</f>
        <v>1.575299306868305E-4</v>
      </c>
      <c r="V114" s="293">
        <f>AS18</f>
        <v>4833</v>
      </c>
      <c r="W114" s="206">
        <v>0</v>
      </c>
      <c r="X114" s="56">
        <f>IFERROR(W114/W122,"-")</f>
        <v>0</v>
      </c>
      <c r="Y114" s="72">
        <f t="shared" ref="Y114:Y122" si="101">IFERROR(W114/$AS$18,"-")</f>
        <v>0</v>
      </c>
      <c r="Z114" s="293">
        <f>AT18</f>
        <v>2739</v>
      </c>
      <c r="AA114" s="206">
        <v>0</v>
      </c>
      <c r="AB114" s="56">
        <f>IFERROR(AA114/AA122,"-")</f>
        <v>0</v>
      </c>
      <c r="AC114" s="72">
        <f t="shared" ref="AC114:AC122" si="102">IFERROR(AA114/$AT$18,"-")</f>
        <v>0</v>
      </c>
      <c r="AD114" s="293">
        <f>AU18</f>
        <v>1266</v>
      </c>
      <c r="AE114" s="206">
        <v>0</v>
      </c>
      <c r="AF114" s="56">
        <f>IFERROR(AE114/AE122,"-")</f>
        <v>0</v>
      </c>
      <c r="AG114" s="72">
        <f t="shared" ref="AG114:AG122" si="103">IFERROR(AE114/$AU$18,"-")</f>
        <v>0</v>
      </c>
      <c r="AH114" s="293">
        <f>AV18</f>
        <v>22534</v>
      </c>
      <c r="AI114" s="92">
        <f t="shared" si="65"/>
        <v>1</v>
      </c>
      <c r="AJ114" s="56">
        <f>IFERROR(AI114/AI122,"-")</f>
        <v>4.5871559633027525E-3</v>
      </c>
      <c r="AK114" s="72">
        <f t="shared" ref="AK114:AK122" si="104">IFERROR(AI114/$AV$18,"-")</f>
        <v>4.4377385284459039E-5</v>
      </c>
    </row>
    <row r="115" spans="2:37" ht="13.5" customHeight="1">
      <c r="B115" s="280"/>
      <c r="C115" s="283"/>
      <c r="D115" s="57" t="s">
        <v>86</v>
      </c>
      <c r="E115" s="129" t="s">
        <v>75</v>
      </c>
      <c r="F115" s="286"/>
      <c r="G115" s="207">
        <v>3</v>
      </c>
      <c r="H115" s="58">
        <f>IFERROR(G115/G122,"-")</f>
        <v>0.75</v>
      </c>
      <c r="I115" s="72">
        <f t="shared" ref="I115:I121" si="105">IFERROR(G115/$AO$18,"-")</f>
        <v>8.8235294117647065E-2</v>
      </c>
      <c r="J115" s="286"/>
      <c r="K115" s="207">
        <v>14</v>
      </c>
      <c r="L115" s="58">
        <f>IFERROR(K115/K122,"-")</f>
        <v>0.73684210526315785</v>
      </c>
      <c r="M115" s="82">
        <f t="shared" si="98"/>
        <v>0.11475409836065574</v>
      </c>
      <c r="N115" s="286"/>
      <c r="O115" s="207">
        <v>36</v>
      </c>
      <c r="P115" s="58">
        <f>IFERROR(O115/O122,"-")</f>
        <v>0.61016949152542377</v>
      </c>
      <c r="Q115" s="82">
        <f t="shared" si="99"/>
        <v>5.0055617352614016E-3</v>
      </c>
      <c r="R115" s="286"/>
      <c r="S115" s="207">
        <v>43</v>
      </c>
      <c r="T115" s="58">
        <f>IFERROR(S115/S122,"-")</f>
        <v>0.58904109589041098</v>
      </c>
      <c r="U115" s="82">
        <f t="shared" si="100"/>
        <v>6.7737870195337113E-3</v>
      </c>
      <c r="V115" s="286"/>
      <c r="W115" s="207">
        <v>17</v>
      </c>
      <c r="X115" s="58">
        <f>IFERROR(W115/W122,"-")</f>
        <v>0.44736842105263158</v>
      </c>
      <c r="Y115" s="82">
        <f t="shared" si="101"/>
        <v>3.5174839644113386E-3</v>
      </c>
      <c r="Z115" s="286"/>
      <c r="AA115" s="207">
        <v>11</v>
      </c>
      <c r="AB115" s="58">
        <f>IFERROR(AA115/AA122,"-")</f>
        <v>0.47826086956521741</v>
      </c>
      <c r="AC115" s="82">
        <f t="shared" si="102"/>
        <v>4.0160642570281121E-3</v>
      </c>
      <c r="AD115" s="286"/>
      <c r="AE115" s="207">
        <v>2</v>
      </c>
      <c r="AF115" s="58">
        <f>IFERROR(AE115/AE122,"-")</f>
        <v>1</v>
      </c>
      <c r="AG115" s="82">
        <f t="shared" si="103"/>
        <v>1.5797788309636651E-3</v>
      </c>
      <c r="AH115" s="286"/>
      <c r="AI115" s="93">
        <f t="shared" si="65"/>
        <v>126</v>
      </c>
      <c r="AJ115" s="58">
        <f>IFERROR(AI115/AI122,"-")</f>
        <v>0.57798165137614677</v>
      </c>
      <c r="AK115" s="82">
        <f t="shared" si="104"/>
        <v>5.5915505458418394E-3</v>
      </c>
    </row>
    <row r="116" spans="2:37" ht="13.5" customHeight="1">
      <c r="B116" s="280"/>
      <c r="C116" s="283"/>
      <c r="D116" s="57" t="s">
        <v>87</v>
      </c>
      <c r="E116" s="129" t="s">
        <v>76</v>
      </c>
      <c r="F116" s="286"/>
      <c r="G116" s="207">
        <v>0</v>
      </c>
      <c r="H116" s="58">
        <f>IFERROR(G116/G122,"-")</f>
        <v>0</v>
      </c>
      <c r="I116" s="72">
        <f t="shared" si="105"/>
        <v>0</v>
      </c>
      <c r="J116" s="286"/>
      <c r="K116" s="207">
        <v>0</v>
      </c>
      <c r="L116" s="58">
        <f>IFERROR(K116/K122,"-")</f>
        <v>0</v>
      </c>
      <c r="M116" s="82">
        <f t="shared" si="98"/>
        <v>0</v>
      </c>
      <c r="N116" s="286"/>
      <c r="O116" s="207">
        <v>0</v>
      </c>
      <c r="P116" s="58">
        <f>IFERROR(O116/O122,"-")</f>
        <v>0</v>
      </c>
      <c r="Q116" s="82">
        <f t="shared" si="99"/>
        <v>0</v>
      </c>
      <c r="R116" s="286"/>
      <c r="S116" s="207">
        <v>1</v>
      </c>
      <c r="T116" s="58">
        <f>IFERROR(S116/S122,"-")</f>
        <v>1.3698630136986301E-2</v>
      </c>
      <c r="U116" s="82">
        <f t="shared" si="100"/>
        <v>1.575299306868305E-4</v>
      </c>
      <c r="V116" s="286"/>
      <c r="W116" s="207">
        <v>0</v>
      </c>
      <c r="X116" s="58">
        <f>IFERROR(W116/W122,"-")</f>
        <v>0</v>
      </c>
      <c r="Y116" s="82">
        <f t="shared" si="101"/>
        <v>0</v>
      </c>
      <c r="Z116" s="286"/>
      <c r="AA116" s="207">
        <v>0</v>
      </c>
      <c r="AB116" s="58">
        <f>IFERROR(AA116/AA122,"-")</f>
        <v>0</v>
      </c>
      <c r="AC116" s="82">
        <f t="shared" si="102"/>
        <v>0</v>
      </c>
      <c r="AD116" s="286"/>
      <c r="AE116" s="207">
        <v>0</v>
      </c>
      <c r="AF116" s="58">
        <f>IFERROR(AE116/AE122,"-")</f>
        <v>0</v>
      </c>
      <c r="AG116" s="82">
        <f t="shared" si="103"/>
        <v>0</v>
      </c>
      <c r="AH116" s="286"/>
      <c r="AI116" s="93">
        <f t="shared" si="65"/>
        <v>1</v>
      </c>
      <c r="AJ116" s="58">
        <f>IFERROR(AI116/AI122,"-")</f>
        <v>4.5871559633027525E-3</v>
      </c>
      <c r="AK116" s="82">
        <f t="shared" si="104"/>
        <v>4.4377385284459039E-5</v>
      </c>
    </row>
    <row r="117" spans="2:37" ht="13.5" customHeight="1">
      <c r="B117" s="280"/>
      <c r="C117" s="283"/>
      <c r="D117" s="57" t="s">
        <v>88</v>
      </c>
      <c r="E117" s="129" t="s">
        <v>77</v>
      </c>
      <c r="F117" s="286"/>
      <c r="G117" s="207">
        <v>0</v>
      </c>
      <c r="H117" s="58">
        <f>IFERROR(G117/G122,"-")</f>
        <v>0</v>
      </c>
      <c r="I117" s="72">
        <f t="shared" si="105"/>
        <v>0</v>
      </c>
      <c r="J117" s="286"/>
      <c r="K117" s="207">
        <v>0</v>
      </c>
      <c r="L117" s="58">
        <f>IFERROR(K117/K122,"-")</f>
        <v>0</v>
      </c>
      <c r="M117" s="82">
        <f t="shared" si="98"/>
        <v>0</v>
      </c>
      <c r="N117" s="286"/>
      <c r="O117" s="207">
        <v>4</v>
      </c>
      <c r="P117" s="58">
        <f>IFERROR(O117/O122,"-")</f>
        <v>6.7796610169491525E-2</v>
      </c>
      <c r="Q117" s="82">
        <f t="shared" si="99"/>
        <v>5.5617352614015572E-4</v>
      </c>
      <c r="R117" s="286"/>
      <c r="S117" s="207">
        <v>5</v>
      </c>
      <c r="T117" s="58">
        <f>IFERROR(S117/S122,"-")</f>
        <v>6.8493150684931503E-2</v>
      </c>
      <c r="U117" s="82">
        <f t="shared" si="100"/>
        <v>7.8764965343415246E-4</v>
      </c>
      <c r="V117" s="286"/>
      <c r="W117" s="207">
        <v>3</v>
      </c>
      <c r="X117" s="58">
        <f>IFERROR(W117/W122,"-")</f>
        <v>7.8947368421052627E-2</v>
      </c>
      <c r="Y117" s="82">
        <f t="shared" si="101"/>
        <v>6.207324643078833E-4</v>
      </c>
      <c r="Z117" s="286"/>
      <c r="AA117" s="207">
        <v>0</v>
      </c>
      <c r="AB117" s="58">
        <f>IFERROR(AA117/AA122,"-")</f>
        <v>0</v>
      </c>
      <c r="AC117" s="82">
        <f t="shared" si="102"/>
        <v>0</v>
      </c>
      <c r="AD117" s="286"/>
      <c r="AE117" s="207">
        <v>0</v>
      </c>
      <c r="AF117" s="58">
        <f>IFERROR(AE117/AE122,"-")</f>
        <v>0</v>
      </c>
      <c r="AG117" s="82">
        <f t="shared" si="103"/>
        <v>0</v>
      </c>
      <c r="AH117" s="286"/>
      <c r="AI117" s="93">
        <f t="shared" si="65"/>
        <v>12</v>
      </c>
      <c r="AJ117" s="58">
        <f>IFERROR(AI117/AI122,"-")</f>
        <v>5.5045871559633031E-2</v>
      </c>
      <c r="AK117" s="82">
        <f t="shared" si="104"/>
        <v>5.3252862341350853E-4</v>
      </c>
    </row>
    <row r="118" spans="2:37" ht="13.5" customHeight="1">
      <c r="B118" s="280"/>
      <c r="C118" s="283"/>
      <c r="D118" s="57" t="s">
        <v>89</v>
      </c>
      <c r="E118" s="129" t="s">
        <v>78</v>
      </c>
      <c r="F118" s="286"/>
      <c r="G118" s="207">
        <v>0</v>
      </c>
      <c r="H118" s="58">
        <f>IFERROR(G118/G122,"-")</f>
        <v>0</v>
      </c>
      <c r="I118" s="72">
        <f t="shared" si="105"/>
        <v>0</v>
      </c>
      <c r="J118" s="286"/>
      <c r="K118" s="207">
        <v>0</v>
      </c>
      <c r="L118" s="58">
        <f>IFERROR(K118/K122,"-")</f>
        <v>0</v>
      </c>
      <c r="M118" s="82">
        <f t="shared" si="98"/>
        <v>0</v>
      </c>
      <c r="N118" s="286"/>
      <c r="O118" s="207">
        <v>2</v>
      </c>
      <c r="P118" s="58">
        <f>IFERROR(O118/O122,"-")</f>
        <v>3.3898305084745763E-2</v>
      </c>
      <c r="Q118" s="82">
        <f t="shared" si="99"/>
        <v>2.7808676307007786E-4</v>
      </c>
      <c r="R118" s="286"/>
      <c r="S118" s="207">
        <v>3</v>
      </c>
      <c r="T118" s="58">
        <f>IFERROR(S118/S122,"-")</f>
        <v>4.1095890410958902E-2</v>
      </c>
      <c r="U118" s="82">
        <f t="shared" si="100"/>
        <v>4.7258979206049151E-4</v>
      </c>
      <c r="V118" s="286"/>
      <c r="W118" s="207">
        <v>3</v>
      </c>
      <c r="X118" s="58">
        <f>IFERROR(W118/W122,"-")</f>
        <v>7.8947368421052627E-2</v>
      </c>
      <c r="Y118" s="82">
        <f t="shared" si="101"/>
        <v>6.207324643078833E-4</v>
      </c>
      <c r="Z118" s="286"/>
      <c r="AA118" s="207">
        <v>1</v>
      </c>
      <c r="AB118" s="58">
        <f>IFERROR(AA118/AA122,"-")</f>
        <v>4.3478260869565216E-2</v>
      </c>
      <c r="AC118" s="82">
        <f t="shared" si="102"/>
        <v>3.6509675063891932E-4</v>
      </c>
      <c r="AD118" s="286"/>
      <c r="AE118" s="207">
        <v>0</v>
      </c>
      <c r="AF118" s="58">
        <f>IFERROR(AE118/AE122,"-")</f>
        <v>0</v>
      </c>
      <c r="AG118" s="82">
        <f t="shared" si="103"/>
        <v>0</v>
      </c>
      <c r="AH118" s="286"/>
      <c r="AI118" s="93">
        <f t="shared" si="65"/>
        <v>9</v>
      </c>
      <c r="AJ118" s="58">
        <f>IFERROR(AI118/AI122,"-")</f>
        <v>4.1284403669724773E-2</v>
      </c>
      <c r="AK118" s="82">
        <f t="shared" si="104"/>
        <v>3.9939646756013134E-4</v>
      </c>
    </row>
    <row r="119" spans="2:37" ht="13.5" customHeight="1">
      <c r="B119" s="280"/>
      <c r="C119" s="283"/>
      <c r="D119" s="57" t="s">
        <v>90</v>
      </c>
      <c r="E119" s="129" t="s">
        <v>79</v>
      </c>
      <c r="F119" s="286"/>
      <c r="G119" s="207">
        <v>0</v>
      </c>
      <c r="H119" s="58">
        <f>IFERROR(G119/G122,"-")</f>
        <v>0</v>
      </c>
      <c r="I119" s="72">
        <f t="shared" si="105"/>
        <v>0</v>
      </c>
      <c r="J119" s="286"/>
      <c r="K119" s="207">
        <v>0</v>
      </c>
      <c r="L119" s="58">
        <f>IFERROR(K119/K122,"-")</f>
        <v>0</v>
      </c>
      <c r="M119" s="82">
        <f t="shared" si="98"/>
        <v>0</v>
      </c>
      <c r="N119" s="286"/>
      <c r="O119" s="207">
        <v>0</v>
      </c>
      <c r="P119" s="58">
        <f>IFERROR(O119/O122,"-")</f>
        <v>0</v>
      </c>
      <c r="Q119" s="82">
        <f t="shared" si="99"/>
        <v>0</v>
      </c>
      <c r="R119" s="286"/>
      <c r="S119" s="207">
        <v>0</v>
      </c>
      <c r="T119" s="58">
        <f>IFERROR(S119/S122,"-")</f>
        <v>0</v>
      </c>
      <c r="U119" s="82">
        <f t="shared" si="100"/>
        <v>0</v>
      </c>
      <c r="V119" s="286"/>
      <c r="W119" s="207">
        <v>0</v>
      </c>
      <c r="X119" s="58">
        <f>IFERROR(W119/W122,"-")</f>
        <v>0</v>
      </c>
      <c r="Y119" s="82">
        <f t="shared" si="101"/>
        <v>0</v>
      </c>
      <c r="Z119" s="286"/>
      <c r="AA119" s="207">
        <v>0</v>
      </c>
      <c r="AB119" s="58">
        <f>IFERROR(AA119/AA122,"-")</f>
        <v>0</v>
      </c>
      <c r="AC119" s="82">
        <f t="shared" si="102"/>
        <v>0</v>
      </c>
      <c r="AD119" s="286"/>
      <c r="AE119" s="207">
        <v>0</v>
      </c>
      <c r="AF119" s="58">
        <f>IFERROR(AE119/AE122,"-")</f>
        <v>0</v>
      </c>
      <c r="AG119" s="82">
        <f t="shared" si="103"/>
        <v>0</v>
      </c>
      <c r="AH119" s="286"/>
      <c r="AI119" s="93">
        <f t="shared" si="65"/>
        <v>0</v>
      </c>
      <c r="AJ119" s="58">
        <f>IFERROR(AI119/AI122,"-")</f>
        <v>0</v>
      </c>
      <c r="AK119" s="82">
        <f t="shared" si="104"/>
        <v>0</v>
      </c>
    </row>
    <row r="120" spans="2:37" ht="13.5" customHeight="1">
      <c r="B120" s="280"/>
      <c r="C120" s="283"/>
      <c r="D120" s="57" t="s">
        <v>91</v>
      </c>
      <c r="E120" s="129" t="s">
        <v>80</v>
      </c>
      <c r="F120" s="286"/>
      <c r="G120" s="207">
        <v>0</v>
      </c>
      <c r="H120" s="58">
        <f>IFERROR(G120/G122,"-")</f>
        <v>0</v>
      </c>
      <c r="I120" s="72">
        <f t="shared" si="105"/>
        <v>0</v>
      </c>
      <c r="J120" s="286"/>
      <c r="K120" s="207">
        <v>0</v>
      </c>
      <c r="L120" s="58">
        <f>IFERROR(K120/K122,"-")</f>
        <v>0</v>
      </c>
      <c r="M120" s="82">
        <f t="shared" si="98"/>
        <v>0</v>
      </c>
      <c r="N120" s="286"/>
      <c r="O120" s="207">
        <v>0</v>
      </c>
      <c r="P120" s="58">
        <f>IFERROR(O120/O122,"-")</f>
        <v>0</v>
      </c>
      <c r="Q120" s="82">
        <f t="shared" si="99"/>
        <v>0</v>
      </c>
      <c r="R120" s="286"/>
      <c r="S120" s="207">
        <v>0</v>
      </c>
      <c r="T120" s="58">
        <f>IFERROR(S120/S122,"-")</f>
        <v>0</v>
      </c>
      <c r="U120" s="82">
        <f t="shared" si="100"/>
        <v>0</v>
      </c>
      <c r="V120" s="286"/>
      <c r="W120" s="207">
        <v>0</v>
      </c>
      <c r="X120" s="58">
        <f>IFERROR(W120/W122,"-")</f>
        <v>0</v>
      </c>
      <c r="Y120" s="82">
        <f t="shared" si="101"/>
        <v>0</v>
      </c>
      <c r="Z120" s="286"/>
      <c r="AA120" s="207">
        <v>0</v>
      </c>
      <c r="AB120" s="58">
        <f>IFERROR(AA120/AA122,"-")</f>
        <v>0</v>
      </c>
      <c r="AC120" s="82">
        <f t="shared" si="102"/>
        <v>0</v>
      </c>
      <c r="AD120" s="286"/>
      <c r="AE120" s="207">
        <v>0</v>
      </c>
      <c r="AF120" s="58">
        <f>IFERROR(AE120/AE122,"-")</f>
        <v>0</v>
      </c>
      <c r="AG120" s="82">
        <f t="shared" si="103"/>
        <v>0</v>
      </c>
      <c r="AH120" s="286"/>
      <c r="AI120" s="93">
        <f t="shared" si="65"/>
        <v>0</v>
      </c>
      <c r="AJ120" s="58">
        <f>IFERROR(AI120/AI122,"-")</f>
        <v>0</v>
      </c>
      <c r="AK120" s="82">
        <f t="shared" si="104"/>
        <v>0</v>
      </c>
    </row>
    <row r="121" spans="2:37" ht="13.5" customHeight="1">
      <c r="B121" s="280"/>
      <c r="C121" s="283"/>
      <c r="D121" s="59" t="s">
        <v>92</v>
      </c>
      <c r="E121" s="130" t="s">
        <v>95</v>
      </c>
      <c r="F121" s="287"/>
      <c r="G121" s="208">
        <v>1</v>
      </c>
      <c r="H121" s="60">
        <f>IFERROR(G121/G122,"-")</f>
        <v>0.25</v>
      </c>
      <c r="I121" s="72">
        <f t="shared" si="105"/>
        <v>2.9411764705882353E-2</v>
      </c>
      <c r="J121" s="287"/>
      <c r="K121" s="208">
        <v>5</v>
      </c>
      <c r="L121" s="60">
        <f>IFERROR(K121/K122,"-")</f>
        <v>0.26315789473684209</v>
      </c>
      <c r="M121" s="83">
        <f t="shared" si="98"/>
        <v>4.0983606557377046E-2</v>
      </c>
      <c r="N121" s="287"/>
      <c r="O121" s="208">
        <v>17</v>
      </c>
      <c r="P121" s="60">
        <f>IFERROR(O121/O122,"-")</f>
        <v>0.28813559322033899</v>
      </c>
      <c r="Q121" s="83">
        <f t="shared" si="99"/>
        <v>2.3637374860956619E-3</v>
      </c>
      <c r="R121" s="287"/>
      <c r="S121" s="208">
        <v>20</v>
      </c>
      <c r="T121" s="60">
        <f>IFERROR(S121/S122,"-")</f>
        <v>0.27397260273972601</v>
      </c>
      <c r="U121" s="83">
        <f t="shared" si="100"/>
        <v>3.1505986137366098E-3</v>
      </c>
      <c r="V121" s="287"/>
      <c r="W121" s="208">
        <v>15</v>
      </c>
      <c r="X121" s="60">
        <f>IFERROR(W121/W122,"-")</f>
        <v>0.39473684210526316</v>
      </c>
      <c r="Y121" s="83">
        <f t="shared" si="101"/>
        <v>3.1036623215394167E-3</v>
      </c>
      <c r="Z121" s="287"/>
      <c r="AA121" s="208">
        <v>11</v>
      </c>
      <c r="AB121" s="60">
        <f>IFERROR(AA121/AA122,"-")</f>
        <v>0.47826086956521741</v>
      </c>
      <c r="AC121" s="83">
        <f t="shared" si="102"/>
        <v>4.0160642570281121E-3</v>
      </c>
      <c r="AD121" s="287"/>
      <c r="AE121" s="208">
        <v>0</v>
      </c>
      <c r="AF121" s="60">
        <f>IFERROR(AE121/AE122,"-")</f>
        <v>0</v>
      </c>
      <c r="AG121" s="83">
        <f t="shared" si="103"/>
        <v>0</v>
      </c>
      <c r="AH121" s="287"/>
      <c r="AI121" s="94">
        <f t="shared" si="65"/>
        <v>69</v>
      </c>
      <c r="AJ121" s="60">
        <f>IFERROR(AI121/AI122,"-")</f>
        <v>0.3165137614678899</v>
      </c>
      <c r="AK121" s="83">
        <f t="shared" si="104"/>
        <v>3.0620395846276739E-3</v>
      </c>
    </row>
    <row r="122" spans="2:37" ht="13.5" customHeight="1">
      <c r="B122" s="281"/>
      <c r="C122" s="284"/>
      <c r="D122" s="61" t="s">
        <v>94</v>
      </c>
      <c r="E122" s="62"/>
      <c r="F122" s="209" t="s">
        <v>143</v>
      </c>
      <c r="G122" s="71">
        <f>SUM(G114:G121)</f>
        <v>4</v>
      </c>
      <c r="H122" s="63" t="s">
        <v>93</v>
      </c>
      <c r="I122" s="75">
        <f>IFERROR(G122/$AO$18,"-")</f>
        <v>0.11764705882352941</v>
      </c>
      <c r="J122" s="209" t="s">
        <v>143</v>
      </c>
      <c r="K122" s="71">
        <f>SUM(K114:K121)</f>
        <v>19</v>
      </c>
      <c r="L122" s="210" t="s">
        <v>143</v>
      </c>
      <c r="M122" s="75">
        <f t="shared" si="98"/>
        <v>0.15573770491803279</v>
      </c>
      <c r="N122" s="209" t="s">
        <v>143</v>
      </c>
      <c r="O122" s="71">
        <f>SUM(O114:O121)</f>
        <v>59</v>
      </c>
      <c r="P122" s="210" t="s">
        <v>143</v>
      </c>
      <c r="Q122" s="75">
        <f t="shared" si="99"/>
        <v>8.2035595105672977E-3</v>
      </c>
      <c r="R122" s="209" t="s">
        <v>143</v>
      </c>
      <c r="S122" s="71">
        <f>SUM(S114:S121)</f>
        <v>73</v>
      </c>
      <c r="T122" s="210" t="s">
        <v>143</v>
      </c>
      <c r="U122" s="75">
        <f t="shared" si="100"/>
        <v>1.1499684940138626E-2</v>
      </c>
      <c r="V122" s="209" t="s">
        <v>143</v>
      </c>
      <c r="W122" s="71">
        <f>SUM(W114:W121)</f>
        <v>38</v>
      </c>
      <c r="X122" s="210" t="s">
        <v>143</v>
      </c>
      <c r="Y122" s="75">
        <f t="shared" si="101"/>
        <v>7.8626112145665211E-3</v>
      </c>
      <c r="Z122" s="209" t="s">
        <v>143</v>
      </c>
      <c r="AA122" s="71">
        <f>SUM(AA114:AA121)</f>
        <v>23</v>
      </c>
      <c r="AB122" s="210" t="s">
        <v>143</v>
      </c>
      <c r="AC122" s="75">
        <f t="shared" si="102"/>
        <v>8.3972252646951438E-3</v>
      </c>
      <c r="AD122" s="209" t="s">
        <v>143</v>
      </c>
      <c r="AE122" s="71">
        <f>SUM(AE114:AE121)</f>
        <v>2</v>
      </c>
      <c r="AF122" s="210" t="s">
        <v>143</v>
      </c>
      <c r="AG122" s="75">
        <f t="shared" si="103"/>
        <v>1.5797788309636651E-3</v>
      </c>
      <c r="AH122" s="209" t="s">
        <v>143</v>
      </c>
      <c r="AI122" s="71">
        <f t="shared" si="65"/>
        <v>218</v>
      </c>
      <c r="AJ122" s="210" t="s">
        <v>143</v>
      </c>
      <c r="AK122" s="75">
        <f t="shared" si="104"/>
        <v>9.6742699920120707E-3</v>
      </c>
    </row>
    <row r="123" spans="2:37" ht="13.5" customHeight="1">
      <c r="B123" s="279">
        <v>14</v>
      </c>
      <c r="C123" s="282" t="s">
        <v>153</v>
      </c>
      <c r="D123" s="55" t="s">
        <v>85</v>
      </c>
      <c r="E123" s="128" t="s">
        <v>74</v>
      </c>
      <c r="F123" s="293">
        <f>AO19</f>
        <v>27</v>
      </c>
      <c r="G123" s="206">
        <v>0</v>
      </c>
      <c r="H123" s="56" t="str">
        <f>IFERROR(G123/G131,"-")</f>
        <v>-</v>
      </c>
      <c r="I123" s="72">
        <f>IFERROR(G123/$AO$19,"-")</f>
        <v>0</v>
      </c>
      <c r="J123" s="293">
        <f>AP19</f>
        <v>76</v>
      </c>
      <c r="K123" s="206">
        <v>0</v>
      </c>
      <c r="L123" s="56">
        <f>IFERROR(K123/K131,"-")</f>
        <v>0</v>
      </c>
      <c r="M123" s="72">
        <f t="shared" ref="M123:M131" si="106">IFERROR(K123/$AP$19,"-")</f>
        <v>0</v>
      </c>
      <c r="N123" s="293">
        <f>AQ19</f>
        <v>5619</v>
      </c>
      <c r="O123" s="206">
        <v>1</v>
      </c>
      <c r="P123" s="56">
        <f>IFERROR(O123/O131,"-")</f>
        <v>1.9607843137254902E-2</v>
      </c>
      <c r="Q123" s="72">
        <f t="shared" ref="Q123:Q131" si="107">IFERROR(O123/$AQ$19,"-")</f>
        <v>1.779676098949991E-4</v>
      </c>
      <c r="R123" s="293">
        <f>AR19</f>
        <v>4734</v>
      </c>
      <c r="S123" s="206">
        <v>0</v>
      </c>
      <c r="T123" s="56">
        <f>IFERROR(S123/S131,"-")</f>
        <v>0</v>
      </c>
      <c r="U123" s="72">
        <f t="shared" ref="U123:U131" si="108">IFERROR(S123/$AR$19,"-")</f>
        <v>0</v>
      </c>
      <c r="V123" s="293">
        <f>AS19</f>
        <v>3645</v>
      </c>
      <c r="W123" s="206">
        <v>0</v>
      </c>
      <c r="X123" s="56">
        <f>IFERROR(W123/W131,"-")</f>
        <v>0</v>
      </c>
      <c r="Y123" s="72">
        <f t="shared" ref="Y123:Y131" si="109">IFERROR(W123/$AS$19,"-")</f>
        <v>0</v>
      </c>
      <c r="Z123" s="293">
        <f>AT19</f>
        <v>2296</v>
      </c>
      <c r="AA123" s="206">
        <v>0</v>
      </c>
      <c r="AB123" s="56">
        <f>IFERROR(AA123/AA131,"-")</f>
        <v>0</v>
      </c>
      <c r="AC123" s="72">
        <f t="shared" ref="AC123:AC131" si="110">IFERROR(AA123/$AT$19,"-")</f>
        <v>0</v>
      </c>
      <c r="AD123" s="293">
        <f>AU19</f>
        <v>1065</v>
      </c>
      <c r="AE123" s="206">
        <v>0</v>
      </c>
      <c r="AF123" s="56">
        <f>IFERROR(AE123/AE131,"-")</f>
        <v>0</v>
      </c>
      <c r="AG123" s="72">
        <f t="shared" ref="AG123:AG131" si="111">IFERROR(AE123/$AU$19,"-")</f>
        <v>0</v>
      </c>
      <c r="AH123" s="293">
        <f>AV19</f>
        <v>17462</v>
      </c>
      <c r="AI123" s="92">
        <f t="shared" si="65"/>
        <v>1</v>
      </c>
      <c r="AJ123" s="56">
        <f>IFERROR(AI123/AI131,"-")</f>
        <v>5.434782608695652E-3</v>
      </c>
      <c r="AK123" s="72">
        <f t="shared" ref="AK123:AK131" si="112">IFERROR(AI123/$AV$19,"-")</f>
        <v>5.7267208796243274E-5</v>
      </c>
    </row>
    <row r="124" spans="2:37" ht="13.5" customHeight="1">
      <c r="B124" s="280"/>
      <c r="C124" s="283"/>
      <c r="D124" s="57" t="s">
        <v>86</v>
      </c>
      <c r="E124" s="129" t="s">
        <v>75</v>
      </c>
      <c r="F124" s="286"/>
      <c r="G124" s="207">
        <v>0</v>
      </c>
      <c r="H124" s="58" t="str">
        <f>IFERROR(G124/G131,"-")</f>
        <v>-</v>
      </c>
      <c r="I124" s="72">
        <f t="shared" ref="I124:I131" si="113">IFERROR(G124/$AO$19,"-")</f>
        <v>0</v>
      </c>
      <c r="J124" s="286"/>
      <c r="K124" s="207">
        <v>10</v>
      </c>
      <c r="L124" s="58">
        <f>IFERROR(K124/K131,"-")</f>
        <v>0.66666666666666663</v>
      </c>
      <c r="M124" s="82">
        <f t="shared" si="106"/>
        <v>0.13157894736842105</v>
      </c>
      <c r="N124" s="286"/>
      <c r="O124" s="207">
        <v>37</v>
      </c>
      <c r="P124" s="58">
        <f>IFERROR(O124/O131,"-")</f>
        <v>0.72549019607843135</v>
      </c>
      <c r="Q124" s="82">
        <f t="shared" si="107"/>
        <v>6.5848015661149669E-3</v>
      </c>
      <c r="R124" s="286"/>
      <c r="S124" s="207">
        <v>34</v>
      </c>
      <c r="T124" s="58">
        <f>IFERROR(S124/S131,"-")</f>
        <v>0.62962962962962965</v>
      </c>
      <c r="U124" s="82">
        <f t="shared" si="108"/>
        <v>7.1820870299957752E-3</v>
      </c>
      <c r="V124" s="286"/>
      <c r="W124" s="207">
        <v>25</v>
      </c>
      <c r="X124" s="58">
        <f>IFERROR(W124/W131,"-")</f>
        <v>0.64102564102564108</v>
      </c>
      <c r="Y124" s="82">
        <f t="shared" si="109"/>
        <v>6.8587105624142658E-3</v>
      </c>
      <c r="Z124" s="286"/>
      <c r="AA124" s="207">
        <v>17</v>
      </c>
      <c r="AB124" s="58">
        <f>IFERROR(AA124/AA131,"-")</f>
        <v>0.73913043478260865</v>
      </c>
      <c r="AC124" s="82">
        <f t="shared" si="110"/>
        <v>7.4041811846689894E-3</v>
      </c>
      <c r="AD124" s="286"/>
      <c r="AE124" s="207">
        <v>0</v>
      </c>
      <c r="AF124" s="58">
        <f>IFERROR(AE124/AE131,"-")</f>
        <v>0</v>
      </c>
      <c r="AG124" s="82">
        <f t="shared" si="111"/>
        <v>0</v>
      </c>
      <c r="AH124" s="286"/>
      <c r="AI124" s="93">
        <f t="shared" si="65"/>
        <v>123</v>
      </c>
      <c r="AJ124" s="58">
        <f>IFERROR(AI124/AI131,"-")</f>
        <v>0.66847826086956519</v>
      </c>
      <c r="AK124" s="82">
        <f t="shared" si="112"/>
        <v>7.0438666819379221E-3</v>
      </c>
    </row>
    <row r="125" spans="2:37" ht="13.5" customHeight="1">
      <c r="B125" s="280"/>
      <c r="C125" s="283"/>
      <c r="D125" s="57" t="s">
        <v>87</v>
      </c>
      <c r="E125" s="129" t="s">
        <v>76</v>
      </c>
      <c r="F125" s="286"/>
      <c r="G125" s="207">
        <v>0</v>
      </c>
      <c r="H125" s="58" t="str">
        <f>IFERROR(G125/G131,"-")</f>
        <v>-</v>
      </c>
      <c r="I125" s="72">
        <f t="shared" si="113"/>
        <v>0</v>
      </c>
      <c r="J125" s="286"/>
      <c r="K125" s="207">
        <v>0</v>
      </c>
      <c r="L125" s="58">
        <f>IFERROR(K125/K131,"-")</f>
        <v>0</v>
      </c>
      <c r="M125" s="82">
        <f t="shared" si="106"/>
        <v>0</v>
      </c>
      <c r="N125" s="286"/>
      <c r="O125" s="207">
        <v>0</v>
      </c>
      <c r="P125" s="58">
        <f>IFERROR(O125/O131,"-")</f>
        <v>0</v>
      </c>
      <c r="Q125" s="82">
        <f t="shared" si="107"/>
        <v>0</v>
      </c>
      <c r="R125" s="286"/>
      <c r="S125" s="207">
        <v>1</v>
      </c>
      <c r="T125" s="58">
        <f>IFERROR(S125/S131,"-")</f>
        <v>1.8518518518518517E-2</v>
      </c>
      <c r="U125" s="82">
        <f t="shared" si="108"/>
        <v>2.1123785382340515E-4</v>
      </c>
      <c r="V125" s="286"/>
      <c r="W125" s="207">
        <v>0</v>
      </c>
      <c r="X125" s="58">
        <f>IFERROR(W125/W131,"-")</f>
        <v>0</v>
      </c>
      <c r="Y125" s="82">
        <f t="shared" si="109"/>
        <v>0</v>
      </c>
      <c r="Z125" s="286"/>
      <c r="AA125" s="207">
        <v>0</v>
      </c>
      <c r="AB125" s="58">
        <f>IFERROR(AA125/AA131,"-")</f>
        <v>0</v>
      </c>
      <c r="AC125" s="82">
        <f t="shared" si="110"/>
        <v>0</v>
      </c>
      <c r="AD125" s="286"/>
      <c r="AE125" s="207">
        <v>0</v>
      </c>
      <c r="AF125" s="58">
        <f>IFERROR(AE125/AE131,"-")</f>
        <v>0</v>
      </c>
      <c r="AG125" s="82">
        <f t="shared" si="111"/>
        <v>0</v>
      </c>
      <c r="AH125" s="286"/>
      <c r="AI125" s="93">
        <f t="shared" si="65"/>
        <v>1</v>
      </c>
      <c r="AJ125" s="58">
        <f>IFERROR(AI125/AI131,"-")</f>
        <v>5.434782608695652E-3</v>
      </c>
      <c r="AK125" s="82">
        <f t="shared" si="112"/>
        <v>5.7267208796243274E-5</v>
      </c>
    </row>
    <row r="126" spans="2:37" ht="13.5" customHeight="1">
      <c r="B126" s="280"/>
      <c r="C126" s="283"/>
      <c r="D126" s="57" t="s">
        <v>88</v>
      </c>
      <c r="E126" s="129" t="s">
        <v>77</v>
      </c>
      <c r="F126" s="286"/>
      <c r="G126" s="207">
        <v>0</v>
      </c>
      <c r="H126" s="58" t="str">
        <f>IFERROR(G126/G131,"-")</f>
        <v>-</v>
      </c>
      <c r="I126" s="72">
        <f t="shared" si="113"/>
        <v>0</v>
      </c>
      <c r="J126" s="286"/>
      <c r="K126" s="207">
        <v>0</v>
      </c>
      <c r="L126" s="58">
        <f>IFERROR(K126/K131,"-")</f>
        <v>0</v>
      </c>
      <c r="M126" s="82">
        <f t="shared" si="106"/>
        <v>0</v>
      </c>
      <c r="N126" s="286"/>
      <c r="O126" s="207">
        <v>1</v>
      </c>
      <c r="P126" s="58">
        <f>IFERROR(O126/O131,"-")</f>
        <v>1.9607843137254902E-2</v>
      </c>
      <c r="Q126" s="82">
        <f t="shared" si="107"/>
        <v>1.779676098949991E-4</v>
      </c>
      <c r="R126" s="286"/>
      <c r="S126" s="207">
        <v>2</v>
      </c>
      <c r="T126" s="58">
        <f>IFERROR(S126/S131,"-")</f>
        <v>3.7037037037037035E-2</v>
      </c>
      <c r="U126" s="82">
        <f t="shared" si="108"/>
        <v>4.224757076468103E-4</v>
      </c>
      <c r="V126" s="286"/>
      <c r="W126" s="207">
        <v>1</v>
      </c>
      <c r="X126" s="58">
        <f>IFERROR(W126/W131,"-")</f>
        <v>2.564102564102564E-2</v>
      </c>
      <c r="Y126" s="82">
        <f t="shared" si="109"/>
        <v>2.7434842249657066E-4</v>
      </c>
      <c r="Z126" s="286"/>
      <c r="AA126" s="207">
        <v>0</v>
      </c>
      <c r="AB126" s="58">
        <f>IFERROR(AA126/AA131,"-")</f>
        <v>0</v>
      </c>
      <c r="AC126" s="82">
        <f t="shared" si="110"/>
        <v>0</v>
      </c>
      <c r="AD126" s="286"/>
      <c r="AE126" s="207">
        <v>0</v>
      </c>
      <c r="AF126" s="58">
        <f>IFERROR(AE126/AE131,"-")</f>
        <v>0</v>
      </c>
      <c r="AG126" s="82">
        <f t="shared" si="111"/>
        <v>0</v>
      </c>
      <c r="AH126" s="286"/>
      <c r="AI126" s="93">
        <f t="shared" si="65"/>
        <v>4</v>
      </c>
      <c r="AJ126" s="58">
        <f>IFERROR(AI126/AI131,"-")</f>
        <v>2.1739130434782608E-2</v>
      </c>
      <c r="AK126" s="82">
        <f t="shared" si="112"/>
        <v>2.290688351849731E-4</v>
      </c>
    </row>
    <row r="127" spans="2:37" ht="13.5" customHeight="1">
      <c r="B127" s="280"/>
      <c r="C127" s="283"/>
      <c r="D127" s="57" t="s">
        <v>89</v>
      </c>
      <c r="E127" s="129" t="s">
        <v>78</v>
      </c>
      <c r="F127" s="286"/>
      <c r="G127" s="207">
        <v>0</v>
      </c>
      <c r="H127" s="58" t="str">
        <f>IFERROR(G127/G131,"-")</f>
        <v>-</v>
      </c>
      <c r="I127" s="72">
        <f t="shared" si="113"/>
        <v>0</v>
      </c>
      <c r="J127" s="286"/>
      <c r="K127" s="207">
        <v>1</v>
      </c>
      <c r="L127" s="58">
        <f>IFERROR(K127/K131,"-")</f>
        <v>6.6666666666666666E-2</v>
      </c>
      <c r="M127" s="82">
        <f t="shared" si="106"/>
        <v>1.3157894736842105E-2</v>
      </c>
      <c r="N127" s="286"/>
      <c r="O127" s="207">
        <v>1</v>
      </c>
      <c r="P127" s="58">
        <f>IFERROR(O127/O131,"-")</f>
        <v>1.9607843137254902E-2</v>
      </c>
      <c r="Q127" s="82">
        <f t="shared" si="107"/>
        <v>1.779676098949991E-4</v>
      </c>
      <c r="R127" s="286"/>
      <c r="S127" s="207">
        <v>3</v>
      </c>
      <c r="T127" s="58">
        <f>IFERROR(S127/S131,"-")</f>
        <v>5.5555555555555552E-2</v>
      </c>
      <c r="U127" s="82">
        <f t="shared" si="108"/>
        <v>6.3371356147021542E-4</v>
      </c>
      <c r="V127" s="286"/>
      <c r="W127" s="207">
        <v>1</v>
      </c>
      <c r="X127" s="58">
        <f>IFERROR(W127/W131,"-")</f>
        <v>2.564102564102564E-2</v>
      </c>
      <c r="Y127" s="82">
        <f t="shared" si="109"/>
        <v>2.7434842249657066E-4</v>
      </c>
      <c r="Z127" s="286"/>
      <c r="AA127" s="207">
        <v>0</v>
      </c>
      <c r="AB127" s="58">
        <f>IFERROR(AA127/AA131,"-")</f>
        <v>0</v>
      </c>
      <c r="AC127" s="82">
        <f t="shared" si="110"/>
        <v>0</v>
      </c>
      <c r="AD127" s="286"/>
      <c r="AE127" s="207">
        <v>0</v>
      </c>
      <c r="AF127" s="58">
        <f>IFERROR(AE127/AE131,"-")</f>
        <v>0</v>
      </c>
      <c r="AG127" s="82">
        <f t="shared" si="111"/>
        <v>0</v>
      </c>
      <c r="AH127" s="286"/>
      <c r="AI127" s="93">
        <f t="shared" si="65"/>
        <v>6</v>
      </c>
      <c r="AJ127" s="58">
        <f>IFERROR(AI127/AI131,"-")</f>
        <v>3.2608695652173912E-2</v>
      </c>
      <c r="AK127" s="82">
        <f t="shared" si="112"/>
        <v>3.4360325277745961E-4</v>
      </c>
    </row>
    <row r="128" spans="2:37" ht="13.5" customHeight="1">
      <c r="B128" s="280"/>
      <c r="C128" s="283"/>
      <c r="D128" s="57" t="s">
        <v>90</v>
      </c>
      <c r="E128" s="129" t="s">
        <v>79</v>
      </c>
      <c r="F128" s="286"/>
      <c r="G128" s="207">
        <v>0</v>
      </c>
      <c r="H128" s="58" t="str">
        <f>IFERROR(G128/G131,"-")</f>
        <v>-</v>
      </c>
      <c r="I128" s="72">
        <f t="shared" si="113"/>
        <v>0</v>
      </c>
      <c r="J128" s="286"/>
      <c r="K128" s="207">
        <v>0</v>
      </c>
      <c r="L128" s="58">
        <f>IFERROR(K128/K131,"-")</f>
        <v>0</v>
      </c>
      <c r="M128" s="82">
        <f t="shared" si="106"/>
        <v>0</v>
      </c>
      <c r="N128" s="286"/>
      <c r="O128" s="207">
        <v>1</v>
      </c>
      <c r="P128" s="58">
        <f>IFERROR(O128/O131,"-")</f>
        <v>1.9607843137254902E-2</v>
      </c>
      <c r="Q128" s="82">
        <f t="shared" si="107"/>
        <v>1.779676098949991E-4</v>
      </c>
      <c r="R128" s="286"/>
      <c r="S128" s="207">
        <v>0</v>
      </c>
      <c r="T128" s="58">
        <f>IFERROR(S128/S131,"-")</f>
        <v>0</v>
      </c>
      <c r="U128" s="82">
        <f t="shared" si="108"/>
        <v>0</v>
      </c>
      <c r="V128" s="286"/>
      <c r="W128" s="207">
        <v>0</v>
      </c>
      <c r="X128" s="58">
        <f>IFERROR(W128/W131,"-")</f>
        <v>0</v>
      </c>
      <c r="Y128" s="82">
        <f t="shared" si="109"/>
        <v>0</v>
      </c>
      <c r="Z128" s="286"/>
      <c r="AA128" s="207">
        <v>0</v>
      </c>
      <c r="AB128" s="58">
        <f>IFERROR(AA128/AA131,"-")</f>
        <v>0</v>
      </c>
      <c r="AC128" s="82">
        <f t="shared" si="110"/>
        <v>0</v>
      </c>
      <c r="AD128" s="286"/>
      <c r="AE128" s="207">
        <v>0</v>
      </c>
      <c r="AF128" s="58">
        <f>IFERROR(AE128/AE131,"-")</f>
        <v>0</v>
      </c>
      <c r="AG128" s="82">
        <f t="shared" si="111"/>
        <v>0</v>
      </c>
      <c r="AH128" s="286"/>
      <c r="AI128" s="93">
        <f t="shared" si="65"/>
        <v>1</v>
      </c>
      <c r="AJ128" s="58">
        <f>IFERROR(AI128/AI131,"-")</f>
        <v>5.434782608695652E-3</v>
      </c>
      <c r="AK128" s="82">
        <f t="shared" si="112"/>
        <v>5.7267208796243274E-5</v>
      </c>
    </row>
    <row r="129" spans="2:37" ht="13.5" customHeight="1">
      <c r="B129" s="280"/>
      <c r="C129" s="283"/>
      <c r="D129" s="57" t="s">
        <v>91</v>
      </c>
      <c r="E129" s="129" t="s">
        <v>80</v>
      </c>
      <c r="F129" s="286"/>
      <c r="G129" s="207">
        <v>0</v>
      </c>
      <c r="H129" s="58" t="str">
        <f>IFERROR(G129/G131,"-")</f>
        <v>-</v>
      </c>
      <c r="I129" s="72">
        <f t="shared" si="113"/>
        <v>0</v>
      </c>
      <c r="J129" s="286"/>
      <c r="K129" s="207">
        <v>0</v>
      </c>
      <c r="L129" s="58">
        <f>IFERROR(K129/K131,"-")</f>
        <v>0</v>
      </c>
      <c r="M129" s="82">
        <f t="shared" si="106"/>
        <v>0</v>
      </c>
      <c r="N129" s="286"/>
      <c r="O129" s="207">
        <v>0</v>
      </c>
      <c r="P129" s="58">
        <f>IFERROR(O129/O131,"-")</f>
        <v>0</v>
      </c>
      <c r="Q129" s="82">
        <f t="shared" si="107"/>
        <v>0</v>
      </c>
      <c r="R129" s="286"/>
      <c r="S129" s="207">
        <v>0</v>
      </c>
      <c r="T129" s="58">
        <f>IFERROR(S129/S131,"-")</f>
        <v>0</v>
      </c>
      <c r="U129" s="82">
        <f t="shared" si="108"/>
        <v>0</v>
      </c>
      <c r="V129" s="286"/>
      <c r="W129" s="207">
        <v>0</v>
      </c>
      <c r="X129" s="58">
        <f>IFERROR(W129/W131,"-")</f>
        <v>0</v>
      </c>
      <c r="Y129" s="82">
        <f t="shared" si="109"/>
        <v>0</v>
      </c>
      <c r="Z129" s="286"/>
      <c r="AA129" s="207">
        <v>0</v>
      </c>
      <c r="AB129" s="58">
        <f>IFERROR(AA129/AA131,"-")</f>
        <v>0</v>
      </c>
      <c r="AC129" s="82">
        <f t="shared" si="110"/>
        <v>0</v>
      </c>
      <c r="AD129" s="286"/>
      <c r="AE129" s="207">
        <v>0</v>
      </c>
      <c r="AF129" s="58">
        <f>IFERROR(AE129/AE131,"-")</f>
        <v>0</v>
      </c>
      <c r="AG129" s="82">
        <f t="shared" si="111"/>
        <v>0</v>
      </c>
      <c r="AH129" s="286"/>
      <c r="AI129" s="93">
        <f t="shared" si="65"/>
        <v>0</v>
      </c>
      <c r="AJ129" s="58">
        <f>IFERROR(AI129/AI131,"-")</f>
        <v>0</v>
      </c>
      <c r="AK129" s="82">
        <f t="shared" si="112"/>
        <v>0</v>
      </c>
    </row>
    <row r="130" spans="2:37" ht="13.5" customHeight="1">
      <c r="B130" s="280"/>
      <c r="C130" s="283"/>
      <c r="D130" s="59" t="s">
        <v>92</v>
      </c>
      <c r="E130" s="130" t="s">
        <v>95</v>
      </c>
      <c r="F130" s="287"/>
      <c r="G130" s="208">
        <v>0</v>
      </c>
      <c r="H130" s="60" t="str">
        <f>IFERROR(G130/G131,"-")</f>
        <v>-</v>
      </c>
      <c r="I130" s="72">
        <f t="shared" si="113"/>
        <v>0</v>
      </c>
      <c r="J130" s="287"/>
      <c r="K130" s="208">
        <v>4</v>
      </c>
      <c r="L130" s="60">
        <f>IFERROR(K130/K131,"-")</f>
        <v>0.26666666666666666</v>
      </c>
      <c r="M130" s="83">
        <f t="shared" si="106"/>
        <v>5.2631578947368418E-2</v>
      </c>
      <c r="N130" s="287"/>
      <c r="O130" s="208">
        <v>10</v>
      </c>
      <c r="P130" s="60">
        <f>IFERROR(O130/O131,"-")</f>
        <v>0.19607843137254902</v>
      </c>
      <c r="Q130" s="83">
        <f t="shared" si="107"/>
        <v>1.779676098949991E-3</v>
      </c>
      <c r="R130" s="287"/>
      <c r="S130" s="208">
        <v>14</v>
      </c>
      <c r="T130" s="60">
        <f>IFERROR(S130/S131,"-")</f>
        <v>0.25925925925925924</v>
      </c>
      <c r="U130" s="83">
        <f t="shared" si="108"/>
        <v>2.957329953527672E-3</v>
      </c>
      <c r="V130" s="287"/>
      <c r="W130" s="208">
        <v>12</v>
      </c>
      <c r="X130" s="60">
        <f>IFERROR(W130/W131,"-")</f>
        <v>0.30769230769230771</v>
      </c>
      <c r="Y130" s="83">
        <f t="shared" si="109"/>
        <v>3.2921810699588477E-3</v>
      </c>
      <c r="Z130" s="287"/>
      <c r="AA130" s="208">
        <v>6</v>
      </c>
      <c r="AB130" s="60">
        <f>IFERROR(AA130/AA131,"-")</f>
        <v>0.2608695652173913</v>
      </c>
      <c r="AC130" s="83">
        <f t="shared" si="110"/>
        <v>2.6132404181184671E-3</v>
      </c>
      <c r="AD130" s="287"/>
      <c r="AE130" s="208">
        <v>2</v>
      </c>
      <c r="AF130" s="60">
        <f>IFERROR(AE130/AE131,"-")</f>
        <v>1</v>
      </c>
      <c r="AG130" s="83">
        <f t="shared" si="111"/>
        <v>1.8779342723004694E-3</v>
      </c>
      <c r="AH130" s="287"/>
      <c r="AI130" s="94">
        <f t="shared" si="65"/>
        <v>48</v>
      </c>
      <c r="AJ130" s="60">
        <f>IFERROR(AI130/AI131,"-")</f>
        <v>0.2608695652173913</v>
      </c>
      <c r="AK130" s="83">
        <f t="shared" si="112"/>
        <v>2.7488260222196768E-3</v>
      </c>
    </row>
    <row r="131" spans="2:37" ht="13.5" customHeight="1">
      <c r="B131" s="281"/>
      <c r="C131" s="284"/>
      <c r="D131" s="61" t="s">
        <v>94</v>
      </c>
      <c r="E131" s="62"/>
      <c r="F131" s="209" t="s">
        <v>143</v>
      </c>
      <c r="G131" s="71">
        <f>SUM(G123:G130)</f>
        <v>0</v>
      </c>
      <c r="H131" s="63" t="s">
        <v>93</v>
      </c>
      <c r="I131" s="75">
        <f t="shared" si="113"/>
        <v>0</v>
      </c>
      <c r="J131" s="209" t="s">
        <v>143</v>
      </c>
      <c r="K131" s="71">
        <f>SUM(K123:K130)</f>
        <v>15</v>
      </c>
      <c r="L131" s="210" t="s">
        <v>143</v>
      </c>
      <c r="M131" s="75">
        <f t="shared" si="106"/>
        <v>0.19736842105263158</v>
      </c>
      <c r="N131" s="209" t="s">
        <v>143</v>
      </c>
      <c r="O131" s="71">
        <f>SUM(O123:O130)</f>
        <v>51</v>
      </c>
      <c r="P131" s="210" t="s">
        <v>143</v>
      </c>
      <c r="Q131" s="75">
        <f t="shared" si="107"/>
        <v>9.0763481046449539E-3</v>
      </c>
      <c r="R131" s="209" t="s">
        <v>143</v>
      </c>
      <c r="S131" s="71">
        <f>SUM(S123:S130)</f>
        <v>54</v>
      </c>
      <c r="T131" s="210" t="s">
        <v>143</v>
      </c>
      <c r="U131" s="75">
        <f t="shared" si="108"/>
        <v>1.1406844106463879E-2</v>
      </c>
      <c r="V131" s="209" t="s">
        <v>143</v>
      </c>
      <c r="W131" s="71">
        <f>SUM(W123:W130)</f>
        <v>39</v>
      </c>
      <c r="X131" s="210" t="s">
        <v>143</v>
      </c>
      <c r="Y131" s="75">
        <f t="shared" si="109"/>
        <v>1.0699588477366255E-2</v>
      </c>
      <c r="Z131" s="209" t="s">
        <v>143</v>
      </c>
      <c r="AA131" s="71">
        <f>SUM(AA123:AA130)</f>
        <v>23</v>
      </c>
      <c r="AB131" s="210" t="s">
        <v>143</v>
      </c>
      <c r="AC131" s="75">
        <f t="shared" si="110"/>
        <v>1.0017421602787456E-2</v>
      </c>
      <c r="AD131" s="209" t="s">
        <v>143</v>
      </c>
      <c r="AE131" s="71">
        <f>SUM(AE123:AE130)</f>
        <v>2</v>
      </c>
      <c r="AF131" s="210" t="s">
        <v>143</v>
      </c>
      <c r="AG131" s="75">
        <f t="shared" si="111"/>
        <v>1.8779342723004694E-3</v>
      </c>
      <c r="AH131" s="209" t="s">
        <v>143</v>
      </c>
      <c r="AI131" s="71">
        <f t="shared" si="65"/>
        <v>184</v>
      </c>
      <c r="AJ131" s="210" t="s">
        <v>143</v>
      </c>
      <c r="AK131" s="75">
        <f t="shared" si="112"/>
        <v>1.0537166418508761E-2</v>
      </c>
    </row>
    <row r="132" spans="2:37" ht="13.5" customHeight="1">
      <c r="B132" s="279">
        <v>15</v>
      </c>
      <c r="C132" s="282" t="s">
        <v>154</v>
      </c>
      <c r="D132" s="55" t="s">
        <v>85</v>
      </c>
      <c r="E132" s="128" t="s">
        <v>74</v>
      </c>
      <c r="F132" s="293">
        <f>AO20</f>
        <v>36</v>
      </c>
      <c r="G132" s="206">
        <v>0</v>
      </c>
      <c r="H132" s="56">
        <f>IFERROR(G132/G140,"-")</f>
        <v>0</v>
      </c>
      <c r="I132" s="72">
        <f>IFERROR(G132/$AO$20,"-")</f>
        <v>0</v>
      </c>
      <c r="J132" s="293">
        <f>AP20</f>
        <v>156</v>
      </c>
      <c r="K132" s="206">
        <v>1</v>
      </c>
      <c r="L132" s="56">
        <f>IFERROR(K132/K140,"-")</f>
        <v>5.2631578947368418E-2</v>
      </c>
      <c r="M132" s="72">
        <f t="shared" ref="M132:M140" si="114">IFERROR(K132/$AP$20,"-")</f>
        <v>6.41025641025641E-3</v>
      </c>
      <c r="N132" s="293">
        <f>AQ20</f>
        <v>9704</v>
      </c>
      <c r="O132" s="206">
        <v>0</v>
      </c>
      <c r="P132" s="56">
        <f>IFERROR(O132/O140,"-")</f>
        <v>0</v>
      </c>
      <c r="Q132" s="72">
        <f t="shared" ref="Q132:Q140" si="115">IFERROR(O132/$AQ$20,"-")</f>
        <v>0</v>
      </c>
      <c r="R132" s="293">
        <f>AR20</f>
        <v>8079</v>
      </c>
      <c r="S132" s="206">
        <v>2</v>
      </c>
      <c r="T132" s="56">
        <f>IFERROR(S132/S140,"-")</f>
        <v>2.5974025974025976E-2</v>
      </c>
      <c r="U132" s="72">
        <f t="shared" ref="U132:U140" si="116">IFERROR(S132/$AR$20,"-")</f>
        <v>2.4755539051862855E-4</v>
      </c>
      <c r="V132" s="293">
        <f>AS20</f>
        <v>5781</v>
      </c>
      <c r="W132" s="206">
        <v>0</v>
      </c>
      <c r="X132" s="56">
        <f>IFERROR(W132/W140,"-")</f>
        <v>0</v>
      </c>
      <c r="Y132" s="72">
        <f t="shared" ref="Y132:Y140" si="117">IFERROR(W132/$AS$20,"-")</f>
        <v>0</v>
      </c>
      <c r="Z132" s="293">
        <f>AT20</f>
        <v>3439</v>
      </c>
      <c r="AA132" s="206">
        <v>0</v>
      </c>
      <c r="AB132" s="56">
        <f>IFERROR(AA132/AA140,"-")</f>
        <v>0</v>
      </c>
      <c r="AC132" s="72">
        <f t="shared" ref="AC132:AC140" si="118">IFERROR(AA132/$AT$20,"-")</f>
        <v>0</v>
      </c>
      <c r="AD132" s="293">
        <f>AU20</f>
        <v>1460</v>
      </c>
      <c r="AE132" s="206">
        <v>0</v>
      </c>
      <c r="AF132" s="56">
        <f>IFERROR(AE132/AE140,"-")</f>
        <v>0</v>
      </c>
      <c r="AG132" s="72">
        <f t="shared" ref="AG132:AG140" si="119">IFERROR(AE132/$AU$20,"-")</f>
        <v>0</v>
      </c>
      <c r="AH132" s="293">
        <f>AV20</f>
        <v>28655</v>
      </c>
      <c r="AI132" s="92">
        <f t="shared" si="65"/>
        <v>3</v>
      </c>
      <c r="AJ132" s="56">
        <f>IFERROR(AI132/AI140,"-")</f>
        <v>1.1278195488721804E-2</v>
      </c>
      <c r="AK132" s="72">
        <f t="shared" ref="AK132:AK140" si="120">IFERROR(AI132/$AV$20,"-")</f>
        <v>1.0469377072064213E-4</v>
      </c>
    </row>
    <row r="133" spans="2:37" ht="13.5" customHeight="1">
      <c r="B133" s="280"/>
      <c r="C133" s="283"/>
      <c r="D133" s="57" t="s">
        <v>86</v>
      </c>
      <c r="E133" s="129" t="s">
        <v>75</v>
      </c>
      <c r="F133" s="286"/>
      <c r="G133" s="207">
        <v>0</v>
      </c>
      <c r="H133" s="58">
        <f>IFERROR(G133/G140,"-")</f>
        <v>0</v>
      </c>
      <c r="I133" s="72">
        <f t="shared" ref="I133:I140" si="121">IFERROR(G133/$AO$20,"-")</f>
        <v>0</v>
      </c>
      <c r="J133" s="286"/>
      <c r="K133" s="207">
        <v>12</v>
      </c>
      <c r="L133" s="58">
        <f>IFERROR(K133/K140,"-")</f>
        <v>0.63157894736842102</v>
      </c>
      <c r="M133" s="82">
        <f t="shared" si="114"/>
        <v>7.6923076923076927E-2</v>
      </c>
      <c r="N133" s="286"/>
      <c r="O133" s="207">
        <v>56</v>
      </c>
      <c r="P133" s="58">
        <f>IFERROR(O133/O140,"-")</f>
        <v>0.67469879518072284</v>
      </c>
      <c r="Q133" s="82">
        <f t="shared" si="115"/>
        <v>5.7708161582852432E-3</v>
      </c>
      <c r="R133" s="286"/>
      <c r="S133" s="207">
        <v>50</v>
      </c>
      <c r="T133" s="58">
        <f>IFERROR(S133/S140,"-")</f>
        <v>0.64935064935064934</v>
      </c>
      <c r="U133" s="82">
        <f t="shared" si="116"/>
        <v>6.1888847629657136E-3</v>
      </c>
      <c r="V133" s="286"/>
      <c r="W133" s="207">
        <v>31</v>
      </c>
      <c r="X133" s="58">
        <f>IFERROR(W133/W140,"-")</f>
        <v>0.58490566037735847</v>
      </c>
      <c r="Y133" s="82">
        <f t="shared" si="117"/>
        <v>5.36239404947241E-3</v>
      </c>
      <c r="Z133" s="286"/>
      <c r="AA133" s="207">
        <v>17</v>
      </c>
      <c r="AB133" s="58">
        <f>IFERROR(AA133/AA140,"-")</f>
        <v>0.58620689655172409</v>
      </c>
      <c r="AC133" s="82">
        <f t="shared" si="118"/>
        <v>4.9432974701948242E-3</v>
      </c>
      <c r="AD133" s="286"/>
      <c r="AE133" s="207">
        <v>3</v>
      </c>
      <c r="AF133" s="58">
        <f>IFERROR(AE133/AE140,"-")</f>
        <v>1</v>
      </c>
      <c r="AG133" s="82">
        <f t="shared" si="119"/>
        <v>2.054794520547945E-3</v>
      </c>
      <c r="AH133" s="286"/>
      <c r="AI133" s="93">
        <f t="shared" si="65"/>
        <v>169</v>
      </c>
      <c r="AJ133" s="58">
        <f>IFERROR(AI133/AI140,"-")</f>
        <v>0.63533834586466165</v>
      </c>
      <c r="AK133" s="82">
        <f t="shared" si="120"/>
        <v>5.8977490839295064E-3</v>
      </c>
    </row>
    <row r="134" spans="2:37" ht="13.5" customHeight="1">
      <c r="B134" s="280"/>
      <c r="C134" s="283"/>
      <c r="D134" s="57" t="s">
        <v>87</v>
      </c>
      <c r="E134" s="129" t="s">
        <v>76</v>
      </c>
      <c r="F134" s="286"/>
      <c r="G134" s="207">
        <v>0</v>
      </c>
      <c r="H134" s="58">
        <f>IFERROR(G134/G140,"-")</f>
        <v>0</v>
      </c>
      <c r="I134" s="72">
        <f t="shared" si="121"/>
        <v>0</v>
      </c>
      <c r="J134" s="286"/>
      <c r="K134" s="207">
        <v>0</v>
      </c>
      <c r="L134" s="58">
        <f>IFERROR(K134/K140,"-")</f>
        <v>0</v>
      </c>
      <c r="M134" s="82">
        <f t="shared" si="114"/>
        <v>0</v>
      </c>
      <c r="N134" s="286"/>
      <c r="O134" s="207">
        <v>0</v>
      </c>
      <c r="P134" s="58">
        <f>IFERROR(O134/O140,"-")</f>
        <v>0</v>
      </c>
      <c r="Q134" s="82">
        <f t="shared" si="115"/>
        <v>0</v>
      </c>
      <c r="R134" s="286"/>
      <c r="S134" s="207">
        <v>0</v>
      </c>
      <c r="T134" s="58">
        <f>IFERROR(S134/S140,"-")</f>
        <v>0</v>
      </c>
      <c r="U134" s="82">
        <f t="shared" si="116"/>
        <v>0</v>
      </c>
      <c r="V134" s="286"/>
      <c r="W134" s="207">
        <v>0</v>
      </c>
      <c r="X134" s="58">
        <f>IFERROR(W134/W140,"-")</f>
        <v>0</v>
      </c>
      <c r="Y134" s="82">
        <f t="shared" si="117"/>
        <v>0</v>
      </c>
      <c r="Z134" s="286"/>
      <c r="AA134" s="207">
        <v>0</v>
      </c>
      <c r="AB134" s="58">
        <f>IFERROR(AA134/AA140,"-")</f>
        <v>0</v>
      </c>
      <c r="AC134" s="82">
        <f t="shared" si="118"/>
        <v>0</v>
      </c>
      <c r="AD134" s="286"/>
      <c r="AE134" s="207">
        <v>0</v>
      </c>
      <c r="AF134" s="58">
        <f>IFERROR(AE134/AE140,"-")</f>
        <v>0</v>
      </c>
      <c r="AG134" s="82">
        <f t="shared" si="119"/>
        <v>0</v>
      </c>
      <c r="AH134" s="286"/>
      <c r="AI134" s="93">
        <f t="shared" ref="AI134:AI197" si="122">SUM(G134,K134,O134,S134,W134,AA134,AE134)</f>
        <v>0</v>
      </c>
      <c r="AJ134" s="58">
        <f>IFERROR(AI134/AI140,"-")</f>
        <v>0</v>
      </c>
      <c r="AK134" s="82">
        <f t="shared" si="120"/>
        <v>0</v>
      </c>
    </row>
    <row r="135" spans="2:37" ht="13.5" customHeight="1">
      <c r="B135" s="280"/>
      <c r="C135" s="283"/>
      <c r="D135" s="57" t="s">
        <v>88</v>
      </c>
      <c r="E135" s="129" t="s">
        <v>77</v>
      </c>
      <c r="F135" s="286"/>
      <c r="G135" s="207">
        <v>0</v>
      </c>
      <c r="H135" s="58">
        <f>IFERROR(G135/G140,"-")</f>
        <v>0</v>
      </c>
      <c r="I135" s="72">
        <f t="shared" si="121"/>
        <v>0</v>
      </c>
      <c r="J135" s="286"/>
      <c r="K135" s="207">
        <v>0</v>
      </c>
      <c r="L135" s="58">
        <f>IFERROR(K135/K140,"-")</f>
        <v>0</v>
      </c>
      <c r="M135" s="82">
        <f t="shared" si="114"/>
        <v>0</v>
      </c>
      <c r="N135" s="286"/>
      <c r="O135" s="207">
        <v>1</v>
      </c>
      <c r="P135" s="58">
        <f>IFERROR(O135/O140,"-")</f>
        <v>1.2048192771084338E-2</v>
      </c>
      <c r="Q135" s="82">
        <f t="shared" si="115"/>
        <v>1.0305028854080792E-4</v>
      </c>
      <c r="R135" s="286"/>
      <c r="S135" s="207">
        <v>3</v>
      </c>
      <c r="T135" s="58">
        <f>IFERROR(S135/S140,"-")</f>
        <v>3.896103896103896E-2</v>
      </c>
      <c r="U135" s="82">
        <f t="shared" si="116"/>
        <v>3.713330857779428E-4</v>
      </c>
      <c r="V135" s="286"/>
      <c r="W135" s="207">
        <v>3</v>
      </c>
      <c r="X135" s="58">
        <f>IFERROR(W135/W140,"-")</f>
        <v>5.6603773584905662E-2</v>
      </c>
      <c r="Y135" s="82">
        <f t="shared" si="117"/>
        <v>5.189413596263622E-4</v>
      </c>
      <c r="Z135" s="286"/>
      <c r="AA135" s="207">
        <v>1</v>
      </c>
      <c r="AB135" s="58">
        <f>IFERROR(AA135/AA140,"-")</f>
        <v>3.4482758620689655E-2</v>
      </c>
      <c r="AC135" s="82">
        <f t="shared" si="118"/>
        <v>2.9078220412910729E-4</v>
      </c>
      <c r="AD135" s="286"/>
      <c r="AE135" s="207">
        <v>0</v>
      </c>
      <c r="AF135" s="58">
        <f>IFERROR(AE135/AE140,"-")</f>
        <v>0</v>
      </c>
      <c r="AG135" s="82">
        <f t="shared" si="119"/>
        <v>0</v>
      </c>
      <c r="AH135" s="286"/>
      <c r="AI135" s="93">
        <f t="shared" si="122"/>
        <v>8</v>
      </c>
      <c r="AJ135" s="58">
        <f>IFERROR(AI135/AI140,"-")</f>
        <v>3.007518796992481E-2</v>
      </c>
      <c r="AK135" s="82">
        <f t="shared" si="120"/>
        <v>2.7918338858837899E-4</v>
      </c>
    </row>
    <row r="136" spans="2:37" ht="13.5" customHeight="1">
      <c r="B136" s="280"/>
      <c r="C136" s="283"/>
      <c r="D136" s="57" t="s">
        <v>89</v>
      </c>
      <c r="E136" s="129" t="s">
        <v>78</v>
      </c>
      <c r="F136" s="286"/>
      <c r="G136" s="207">
        <v>0</v>
      </c>
      <c r="H136" s="58">
        <f>IFERROR(G136/G140,"-")</f>
        <v>0</v>
      </c>
      <c r="I136" s="72">
        <f t="shared" si="121"/>
        <v>0</v>
      </c>
      <c r="J136" s="286"/>
      <c r="K136" s="207">
        <v>1</v>
      </c>
      <c r="L136" s="58">
        <f>IFERROR(K136/K140,"-")</f>
        <v>5.2631578947368418E-2</v>
      </c>
      <c r="M136" s="82">
        <f t="shared" si="114"/>
        <v>6.41025641025641E-3</v>
      </c>
      <c r="N136" s="286"/>
      <c r="O136" s="207">
        <v>5</v>
      </c>
      <c r="P136" s="58">
        <f>IFERROR(O136/O140,"-")</f>
        <v>6.0240963855421686E-2</v>
      </c>
      <c r="Q136" s="82">
        <f t="shared" si="115"/>
        <v>5.1525144270403954E-4</v>
      </c>
      <c r="R136" s="286"/>
      <c r="S136" s="207">
        <v>2</v>
      </c>
      <c r="T136" s="58">
        <f>IFERROR(S136/S140,"-")</f>
        <v>2.5974025974025976E-2</v>
      </c>
      <c r="U136" s="82">
        <f t="shared" si="116"/>
        <v>2.4755539051862855E-4</v>
      </c>
      <c r="V136" s="286"/>
      <c r="W136" s="207">
        <v>5</v>
      </c>
      <c r="X136" s="58">
        <f>IFERROR(W136/W140,"-")</f>
        <v>9.4339622641509441E-2</v>
      </c>
      <c r="Y136" s="82">
        <f t="shared" si="117"/>
        <v>8.6490226604393706E-4</v>
      </c>
      <c r="Z136" s="286"/>
      <c r="AA136" s="207">
        <v>5</v>
      </c>
      <c r="AB136" s="58">
        <f>IFERROR(AA136/AA140,"-")</f>
        <v>0.17241379310344829</v>
      </c>
      <c r="AC136" s="82">
        <f t="shared" si="118"/>
        <v>1.4539110206455365E-3</v>
      </c>
      <c r="AD136" s="286"/>
      <c r="AE136" s="207">
        <v>0</v>
      </c>
      <c r="AF136" s="58">
        <f>IFERROR(AE136/AE140,"-")</f>
        <v>0</v>
      </c>
      <c r="AG136" s="82">
        <f t="shared" si="119"/>
        <v>0</v>
      </c>
      <c r="AH136" s="286"/>
      <c r="AI136" s="93">
        <f t="shared" si="122"/>
        <v>18</v>
      </c>
      <c r="AJ136" s="58">
        <f>IFERROR(AI136/AI140,"-")</f>
        <v>6.7669172932330823E-2</v>
      </c>
      <c r="AK136" s="82">
        <f t="shared" si="120"/>
        <v>6.2816262432385274E-4</v>
      </c>
    </row>
    <row r="137" spans="2:37" ht="13.5" customHeight="1">
      <c r="B137" s="280"/>
      <c r="C137" s="283"/>
      <c r="D137" s="57" t="s">
        <v>90</v>
      </c>
      <c r="E137" s="129" t="s">
        <v>79</v>
      </c>
      <c r="F137" s="286"/>
      <c r="G137" s="207">
        <v>0</v>
      </c>
      <c r="H137" s="58">
        <f>IFERROR(G137/G140,"-")</f>
        <v>0</v>
      </c>
      <c r="I137" s="72">
        <f t="shared" si="121"/>
        <v>0</v>
      </c>
      <c r="J137" s="286"/>
      <c r="K137" s="207">
        <v>0</v>
      </c>
      <c r="L137" s="58">
        <f>IFERROR(K137/K140,"-")</f>
        <v>0</v>
      </c>
      <c r="M137" s="82">
        <f t="shared" si="114"/>
        <v>0</v>
      </c>
      <c r="N137" s="286"/>
      <c r="O137" s="207">
        <v>0</v>
      </c>
      <c r="P137" s="58">
        <f>IFERROR(O137/O140,"-")</f>
        <v>0</v>
      </c>
      <c r="Q137" s="82">
        <f t="shared" si="115"/>
        <v>0</v>
      </c>
      <c r="R137" s="286"/>
      <c r="S137" s="207">
        <v>0</v>
      </c>
      <c r="T137" s="58">
        <f>IFERROR(S137/S140,"-")</f>
        <v>0</v>
      </c>
      <c r="U137" s="82">
        <f t="shared" si="116"/>
        <v>0</v>
      </c>
      <c r="V137" s="286"/>
      <c r="W137" s="207">
        <v>0</v>
      </c>
      <c r="X137" s="58">
        <f>IFERROR(W137/W140,"-")</f>
        <v>0</v>
      </c>
      <c r="Y137" s="82">
        <f t="shared" si="117"/>
        <v>0</v>
      </c>
      <c r="Z137" s="286"/>
      <c r="AA137" s="207">
        <v>0</v>
      </c>
      <c r="AB137" s="58">
        <f>IFERROR(AA137/AA140,"-")</f>
        <v>0</v>
      </c>
      <c r="AC137" s="82">
        <f t="shared" si="118"/>
        <v>0</v>
      </c>
      <c r="AD137" s="286"/>
      <c r="AE137" s="207">
        <v>0</v>
      </c>
      <c r="AF137" s="58">
        <f>IFERROR(AE137/AE140,"-")</f>
        <v>0</v>
      </c>
      <c r="AG137" s="82">
        <f t="shared" si="119"/>
        <v>0</v>
      </c>
      <c r="AH137" s="286"/>
      <c r="AI137" s="93">
        <f t="shared" si="122"/>
        <v>0</v>
      </c>
      <c r="AJ137" s="58">
        <f>IFERROR(AI137/AI140,"-")</f>
        <v>0</v>
      </c>
      <c r="AK137" s="82">
        <f t="shared" si="120"/>
        <v>0</v>
      </c>
    </row>
    <row r="138" spans="2:37" ht="13.5" customHeight="1">
      <c r="B138" s="280"/>
      <c r="C138" s="283"/>
      <c r="D138" s="57" t="s">
        <v>91</v>
      </c>
      <c r="E138" s="129" t="s">
        <v>80</v>
      </c>
      <c r="F138" s="286"/>
      <c r="G138" s="207">
        <v>0</v>
      </c>
      <c r="H138" s="58">
        <f>IFERROR(G138/G140,"-")</f>
        <v>0</v>
      </c>
      <c r="I138" s="72">
        <f t="shared" si="121"/>
        <v>0</v>
      </c>
      <c r="J138" s="286"/>
      <c r="K138" s="207">
        <v>0</v>
      </c>
      <c r="L138" s="58">
        <f>IFERROR(K138/K140,"-")</f>
        <v>0</v>
      </c>
      <c r="M138" s="82">
        <f t="shared" si="114"/>
        <v>0</v>
      </c>
      <c r="N138" s="286"/>
      <c r="O138" s="207">
        <v>1</v>
      </c>
      <c r="P138" s="58">
        <f>IFERROR(O138/O140,"-")</f>
        <v>1.2048192771084338E-2</v>
      </c>
      <c r="Q138" s="82">
        <f t="shared" si="115"/>
        <v>1.0305028854080792E-4</v>
      </c>
      <c r="R138" s="286"/>
      <c r="S138" s="207">
        <v>0</v>
      </c>
      <c r="T138" s="58">
        <f>IFERROR(S138/S140,"-")</f>
        <v>0</v>
      </c>
      <c r="U138" s="82">
        <f t="shared" si="116"/>
        <v>0</v>
      </c>
      <c r="V138" s="286"/>
      <c r="W138" s="207">
        <v>0</v>
      </c>
      <c r="X138" s="58">
        <f>IFERROR(W138/W140,"-")</f>
        <v>0</v>
      </c>
      <c r="Y138" s="82">
        <f t="shared" si="117"/>
        <v>0</v>
      </c>
      <c r="Z138" s="286"/>
      <c r="AA138" s="207">
        <v>0</v>
      </c>
      <c r="AB138" s="58">
        <f>IFERROR(AA138/AA140,"-")</f>
        <v>0</v>
      </c>
      <c r="AC138" s="82">
        <f t="shared" si="118"/>
        <v>0</v>
      </c>
      <c r="AD138" s="286"/>
      <c r="AE138" s="207">
        <v>0</v>
      </c>
      <c r="AF138" s="58">
        <f>IFERROR(AE138/AE140,"-")</f>
        <v>0</v>
      </c>
      <c r="AG138" s="82">
        <f t="shared" si="119"/>
        <v>0</v>
      </c>
      <c r="AH138" s="286"/>
      <c r="AI138" s="93">
        <f t="shared" si="122"/>
        <v>1</v>
      </c>
      <c r="AJ138" s="58">
        <f>IFERROR(AI138/AI140,"-")</f>
        <v>3.7593984962406013E-3</v>
      </c>
      <c r="AK138" s="82">
        <f t="shared" si="120"/>
        <v>3.4897923573547374E-5</v>
      </c>
    </row>
    <row r="139" spans="2:37" ht="13.5" customHeight="1">
      <c r="B139" s="280"/>
      <c r="C139" s="283"/>
      <c r="D139" s="59" t="s">
        <v>92</v>
      </c>
      <c r="E139" s="130" t="s">
        <v>95</v>
      </c>
      <c r="F139" s="287"/>
      <c r="G139" s="208">
        <v>2</v>
      </c>
      <c r="H139" s="60">
        <f>IFERROR(G139/G140,"-")</f>
        <v>1</v>
      </c>
      <c r="I139" s="72">
        <f t="shared" si="121"/>
        <v>5.5555555555555552E-2</v>
      </c>
      <c r="J139" s="287"/>
      <c r="K139" s="208">
        <v>5</v>
      </c>
      <c r="L139" s="60">
        <f>IFERROR(K139/K140,"-")</f>
        <v>0.26315789473684209</v>
      </c>
      <c r="M139" s="83">
        <f t="shared" si="114"/>
        <v>3.2051282051282048E-2</v>
      </c>
      <c r="N139" s="287"/>
      <c r="O139" s="208">
        <v>20</v>
      </c>
      <c r="P139" s="60">
        <f>IFERROR(O139/O140,"-")</f>
        <v>0.24096385542168675</v>
      </c>
      <c r="Q139" s="83">
        <f t="shared" si="115"/>
        <v>2.0610057708161582E-3</v>
      </c>
      <c r="R139" s="287"/>
      <c r="S139" s="208">
        <v>20</v>
      </c>
      <c r="T139" s="60">
        <f>IFERROR(S139/S140,"-")</f>
        <v>0.25974025974025972</v>
      </c>
      <c r="U139" s="83">
        <f t="shared" si="116"/>
        <v>2.4755539051862854E-3</v>
      </c>
      <c r="V139" s="287"/>
      <c r="W139" s="208">
        <v>14</v>
      </c>
      <c r="X139" s="60">
        <f>IFERROR(W139/W140,"-")</f>
        <v>0.26415094339622641</v>
      </c>
      <c r="Y139" s="83">
        <f t="shared" si="117"/>
        <v>2.4217263449230237E-3</v>
      </c>
      <c r="Z139" s="287"/>
      <c r="AA139" s="208">
        <v>6</v>
      </c>
      <c r="AB139" s="60">
        <f>IFERROR(AA139/AA140,"-")</f>
        <v>0.20689655172413793</v>
      </c>
      <c r="AC139" s="83">
        <f t="shared" si="118"/>
        <v>1.7446932247746438E-3</v>
      </c>
      <c r="AD139" s="287"/>
      <c r="AE139" s="208">
        <v>0</v>
      </c>
      <c r="AF139" s="60">
        <f>IFERROR(AE139/AE140,"-")</f>
        <v>0</v>
      </c>
      <c r="AG139" s="83">
        <f t="shared" si="119"/>
        <v>0</v>
      </c>
      <c r="AH139" s="287"/>
      <c r="AI139" s="94">
        <f t="shared" si="122"/>
        <v>67</v>
      </c>
      <c r="AJ139" s="60">
        <f>IFERROR(AI139/AI140,"-")</f>
        <v>0.25187969924812031</v>
      </c>
      <c r="AK139" s="83">
        <f t="shared" si="120"/>
        <v>2.3381608794276741E-3</v>
      </c>
    </row>
    <row r="140" spans="2:37" ht="13.5" customHeight="1">
      <c r="B140" s="281"/>
      <c r="C140" s="284"/>
      <c r="D140" s="61" t="s">
        <v>94</v>
      </c>
      <c r="E140" s="62"/>
      <c r="F140" s="209" t="s">
        <v>143</v>
      </c>
      <c r="G140" s="71">
        <f>SUM(G132:G139)</f>
        <v>2</v>
      </c>
      <c r="H140" s="63" t="s">
        <v>93</v>
      </c>
      <c r="I140" s="75">
        <f t="shared" si="121"/>
        <v>5.5555555555555552E-2</v>
      </c>
      <c r="J140" s="209" t="s">
        <v>143</v>
      </c>
      <c r="K140" s="71">
        <f>SUM(K132:K139)</f>
        <v>19</v>
      </c>
      <c r="L140" s="210" t="s">
        <v>143</v>
      </c>
      <c r="M140" s="75">
        <f t="shared" si="114"/>
        <v>0.12179487179487179</v>
      </c>
      <c r="N140" s="209" t="s">
        <v>143</v>
      </c>
      <c r="O140" s="71">
        <f>SUM(O132:O139)</f>
        <v>83</v>
      </c>
      <c r="P140" s="210" t="s">
        <v>143</v>
      </c>
      <c r="Q140" s="75">
        <f t="shared" si="115"/>
        <v>8.5531739488870565E-3</v>
      </c>
      <c r="R140" s="209" t="s">
        <v>143</v>
      </c>
      <c r="S140" s="71">
        <f>SUM(S132:S139)</f>
        <v>77</v>
      </c>
      <c r="T140" s="210" t="s">
        <v>143</v>
      </c>
      <c r="U140" s="75">
        <f t="shared" si="116"/>
        <v>9.5308825349671982E-3</v>
      </c>
      <c r="V140" s="209" t="s">
        <v>143</v>
      </c>
      <c r="W140" s="71">
        <f>SUM(W132:W139)</f>
        <v>53</v>
      </c>
      <c r="X140" s="210" t="s">
        <v>143</v>
      </c>
      <c r="Y140" s="75">
        <f t="shared" si="117"/>
        <v>9.1679640200657327E-3</v>
      </c>
      <c r="Z140" s="209" t="s">
        <v>143</v>
      </c>
      <c r="AA140" s="71">
        <f>SUM(AA132:AA139)</f>
        <v>29</v>
      </c>
      <c r="AB140" s="210" t="s">
        <v>143</v>
      </c>
      <c r="AC140" s="75">
        <f t="shared" si="118"/>
        <v>8.4326839197441123E-3</v>
      </c>
      <c r="AD140" s="209" t="s">
        <v>143</v>
      </c>
      <c r="AE140" s="71">
        <f>SUM(AE132:AE139)</f>
        <v>3</v>
      </c>
      <c r="AF140" s="210" t="s">
        <v>143</v>
      </c>
      <c r="AG140" s="75">
        <f t="shared" si="119"/>
        <v>2.054794520547945E-3</v>
      </c>
      <c r="AH140" s="209" t="s">
        <v>143</v>
      </c>
      <c r="AI140" s="71">
        <f t="shared" si="122"/>
        <v>266</v>
      </c>
      <c r="AJ140" s="210" t="s">
        <v>143</v>
      </c>
      <c r="AK140" s="75">
        <f t="shared" si="120"/>
        <v>9.2828476705636015E-3</v>
      </c>
    </row>
    <row r="141" spans="2:37" ht="13.5" customHeight="1">
      <c r="B141" s="279">
        <v>16</v>
      </c>
      <c r="C141" s="282" t="s">
        <v>64</v>
      </c>
      <c r="D141" s="55" t="s">
        <v>85</v>
      </c>
      <c r="E141" s="128" t="s">
        <v>74</v>
      </c>
      <c r="F141" s="293">
        <f>AO21</f>
        <v>20</v>
      </c>
      <c r="G141" s="206">
        <v>0</v>
      </c>
      <c r="H141" s="56" t="str">
        <f>IFERROR(G141/G149,"-")</f>
        <v>-</v>
      </c>
      <c r="I141" s="72">
        <f>IFERROR(G141/$AO$21,"-")</f>
        <v>0</v>
      </c>
      <c r="J141" s="293">
        <f>AP21</f>
        <v>77</v>
      </c>
      <c r="K141" s="206">
        <v>0</v>
      </c>
      <c r="L141" s="56">
        <f>IFERROR(K141/K149,"-")</f>
        <v>0</v>
      </c>
      <c r="M141" s="72">
        <f t="shared" ref="M141:M149" si="123">IFERROR(K141/$AP$21,"-")</f>
        <v>0</v>
      </c>
      <c r="N141" s="293">
        <f>AQ21</f>
        <v>5987</v>
      </c>
      <c r="O141" s="206">
        <v>0</v>
      </c>
      <c r="P141" s="56">
        <f>IFERROR(O141/O149,"-")</f>
        <v>0</v>
      </c>
      <c r="Q141" s="72">
        <f t="shared" ref="Q141:Q149" si="124">IFERROR(O141/$AQ$21,"-")</f>
        <v>0</v>
      </c>
      <c r="R141" s="293">
        <f>AR21</f>
        <v>4978</v>
      </c>
      <c r="S141" s="206">
        <v>0</v>
      </c>
      <c r="T141" s="56">
        <f>IFERROR(S141/S149,"-")</f>
        <v>0</v>
      </c>
      <c r="U141" s="72">
        <f t="shared" ref="U141:U149" si="125">IFERROR(S141/$AR$21,"-")</f>
        <v>0</v>
      </c>
      <c r="V141" s="293">
        <f>AS21</f>
        <v>3888</v>
      </c>
      <c r="W141" s="206">
        <v>0</v>
      </c>
      <c r="X141" s="56">
        <f>IFERROR(W141/W149,"-")</f>
        <v>0</v>
      </c>
      <c r="Y141" s="72">
        <f t="shared" ref="Y141:Y149" si="126">IFERROR(W141/$AS$21,"-")</f>
        <v>0</v>
      </c>
      <c r="Z141" s="293">
        <f>AT21</f>
        <v>2612</v>
      </c>
      <c r="AA141" s="206">
        <v>0</v>
      </c>
      <c r="AB141" s="56">
        <f>IFERROR(AA141/AA149,"-")</f>
        <v>0</v>
      </c>
      <c r="AC141" s="72">
        <f t="shared" ref="AC141:AC149" si="127">IFERROR(AA141/$AT$21,"-")</f>
        <v>0</v>
      </c>
      <c r="AD141" s="293">
        <f>AU21</f>
        <v>1332</v>
      </c>
      <c r="AE141" s="206">
        <v>0</v>
      </c>
      <c r="AF141" s="56">
        <f>IFERROR(AE141/AE149,"-")</f>
        <v>0</v>
      </c>
      <c r="AG141" s="72">
        <f t="shared" ref="AG141:AG149" si="128">IFERROR(AE141/$AU$21,"-")</f>
        <v>0</v>
      </c>
      <c r="AH141" s="293">
        <f>AV21</f>
        <v>18894</v>
      </c>
      <c r="AI141" s="92">
        <f t="shared" si="122"/>
        <v>0</v>
      </c>
      <c r="AJ141" s="56">
        <f>IFERROR(AI141/AI149,"-")</f>
        <v>0</v>
      </c>
      <c r="AK141" s="72">
        <f t="shared" ref="AK141:AK149" si="129">IFERROR(AI141/$AV$21,"-")</f>
        <v>0</v>
      </c>
    </row>
    <row r="142" spans="2:37" ht="13.5" customHeight="1">
      <c r="B142" s="280"/>
      <c r="C142" s="283"/>
      <c r="D142" s="57" t="s">
        <v>86</v>
      </c>
      <c r="E142" s="129" t="s">
        <v>75</v>
      </c>
      <c r="F142" s="286"/>
      <c r="G142" s="207">
        <v>0</v>
      </c>
      <c r="H142" s="58" t="str">
        <f>IFERROR(G142/G149,"-")</f>
        <v>-</v>
      </c>
      <c r="I142" s="72">
        <f t="shared" ref="I142:I148" si="130">IFERROR(G142/$AO$21,"-")</f>
        <v>0</v>
      </c>
      <c r="J142" s="286"/>
      <c r="K142" s="207">
        <v>4</v>
      </c>
      <c r="L142" s="58">
        <f>IFERROR(K142/K149,"-")</f>
        <v>0.66666666666666663</v>
      </c>
      <c r="M142" s="82">
        <f t="shared" si="123"/>
        <v>5.1948051948051951E-2</v>
      </c>
      <c r="N142" s="286"/>
      <c r="O142" s="207">
        <v>24</v>
      </c>
      <c r="P142" s="58">
        <f>IFERROR(O142/O149,"-")</f>
        <v>0.64864864864864868</v>
      </c>
      <c r="Q142" s="82">
        <f t="shared" si="124"/>
        <v>4.0086854852179723E-3</v>
      </c>
      <c r="R142" s="286"/>
      <c r="S142" s="207">
        <v>30</v>
      </c>
      <c r="T142" s="58">
        <f>IFERROR(S142/S149,"-")</f>
        <v>0.57692307692307687</v>
      </c>
      <c r="U142" s="82">
        <f t="shared" si="125"/>
        <v>6.0265166733627961E-3</v>
      </c>
      <c r="V142" s="286"/>
      <c r="W142" s="207">
        <v>16</v>
      </c>
      <c r="X142" s="58">
        <f>IFERROR(W142/W149,"-")</f>
        <v>0.55172413793103448</v>
      </c>
      <c r="Y142" s="82">
        <f t="shared" si="126"/>
        <v>4.11522633744856E-3</v>
      </c>
      <c r="Z142" s="286"/>
      <c r="AA142" s="207">
        <v>6</v>
      </c>
      <c r="AB142" s="58">
        <f>IFERROR(AA142/AA149,"-")</f>
        <v>0.5</v>
      </c>
      <c r="AC142" s="82">
        <f t="shared" si="127"/>
        <v>2.2970903522205209E-3</v>
      </c>
      <c r="AD142" s="286"/>
      <c r="AE142" s="207">
        <v>2</v>
      </c>
      <c r="AF142" s="58">
        <f>IFERROR(AE142/AE149,"-")</f>
        <v>1</v>
      </c>
      <c r="AG142" s="82">
        <f t="shared" si="128"/>
        <v>1.5015015015015015E-3</v>
      </c>
      <c r="AH142" s="286"/>
      <c r="AI142" s="93">
        <f t="shared" si="122"/>
        <v>82</v>
      </c>
      <c r="AJ142" s="58">
        <f>IFERROR(AI142/AI149,"-")</f>
        <v>0.59420289855072461</v>
      </c>
      <c r="AK142" s="82">
        <f t="shared" si="129"/>
        <v>4.3400021170742036E-3</v>
      </c>
    </row>
    <row r="143" spans="2:37" ht="13.5" customHeight="1">
      <c r="B143" s="280"/>
      <c r="C143" s="283"/>
      <c r="D143" s="57" t="s">
        <v>87</v>
      </c>
      <c r="E143" s="129" t="s">
        <v>76</v>
      </c>
      <c r="F143" s="286"/>
      <c r="G143" s="207">
        <v>0</v>
      </c>
      <c r="H143" s="58" t="str">
        <f>IFERROR(G143/G149,"-")</f>
        <v>-</v>
      </c>
      <c r="I143" s="72">
        <f t="shared" si="130"/>
        <v>0</v>
      </c>
      <c r="J143" s="286"/>
      <c r="K143" s="207">
        <v>0</v>
      </c>
      <c r="L143" s="58">
        <f>IFERROR(K143/K149,"-")</f>
        <v>0</v>
      </c>
      <c r="M143" s="82">
        <f t="shared" si="123"/>
        <v>0</v>
      </c>
      <c r="N143" s="286"/>
      <c r="O143" s="207">
        <v>0</v>
      </c>
      <c r="P143" s="58">
        <f>IFERROR(O143/O149,"-")</f>
        <v>0</v>
      </c>
      <c r="Q143" s="82">
        <f t="shared" si="124"/>
        <v>0</v>
      </c>
      <c r="R143" s="286"/>
      <c r="S143" s="207">
        <v>0</v>
      </c>
      <c r="T143" s="58">
        <f>IFERROR(S143/S149,"-")</f>
        <v>0</v>
      </c>
      <c r="U143" s="82">
        <f t="shared" si="125"/>
        <v>0</v>
      </c>
      <c r="V143" s="286"/>
      <c r="W143" s="207">
        <v>0</v>
      </c>
      <c r="X143" s="58">
        <f>IFERROR(W143/W149,"-")</f>
        <v>0</v>
      </c>
      <c r="Y143" s="82">
        <f t="shared" si="126"/>
        <v>0</v>
      </c>
      <c r="Z143" s="286"/>
      <c r="AA143" s="207">
        <v>0</v>
      </c>
      <c r="AB143" s="58">
        <f>IFERROR(AA143/AA149,"-")</f>
        <v>0</v>
      </c>
      <c r="AC143" s="82">
        <f t="shared" si="127"/>
        <v>0</v>
      </c>
      <c r="AD143" s="286"/>
      <c r="AE143" s="207">
        <v>0</v>
      </c>
      <c r="AF143" s="58">
        <f>IFERROR(AE143/AE149,"-")</f>
        <v>0</v>
      </c>
      <c r="AG143" s="82">
        <f t="shared" si="128"/>
        <v>0</v>
      </c>
      <c r="AH143" s="286"/>
      <c r="AI143" s="93">
        <f t="shared" si="122"/>
        <v>0</v>
      </c>
      <c r="AJ143" s="58">
        <f>IFERROR(AI143/AI149,"-")</f>
        <v>0</v>
      </c>
      <c r="AK143" s="82">
        <f t="shared" si="129"/>
        <v>0</v>
      </c>
    </row>
    <row r="144" spans="2:37" ht="13.5" customHeight="1">
      <c r="B144" s="280"/>
      <c r="C144" s="283"/>
      <c r="D144" s="57" t="s">
        <v>88</v>
      </c>
      <c r="E144" s="129" t="s">
        <v>77</v>
      </c>
      <c r="F144" s="286"/>
      <c r="G144" s="207">
        <v>0</v>
      </c>
      <c r="H144" s="58" t="str">
        <f>IFERROR(G144/G149,"-")</f>
        <v>-</v>
      </c>
      <c r="I144" s="72">
        <f t="shared" si="130"/>
        <v>0</v>
      </c>
      <c r="J144" s="286"/>
      <c r="K144" s="207">
        <v>0</v>
      </c>
      <c r="L144" s="58">
        <f>IFERROR(K144/K149,"-")</f>
        <v>0</v>
      </c>
      <c r="M144" s="82">
        <f t="shared" si="123"/>
        <v>0</v>
      </c>
      <c r="N144" s="286"/>
      <c r="O144" s="207">
        <v>1</v>
      </c>
      <c r="P144" s="58">
        <f>IFERROR(O144/O149,"-")</f>
        <v>2.7027027027027029E-2</v>
      </c>
      <c r="Q144" s="82">
        <f t="shared" si="124"/>
        <v>1.6702856188408218E-4</v>
      </c>
      <c r="R144" s="286"/>
      <c r="S144" s="207">
        <v>2</v>
      </c>
      <c r="T144" s="58">
        <f>IFERROR(S144/S149,"-")</f>
        <v>3.8461538461538464E-2</v>
      </c>
      <c r="U144" s="82">
        <f t="shared" si="125"/>
        <v>4.017677782241864E-4</v>
      </c>
      <c r="V144" s="286"/>
      <c r="W144" s="207">
        <v>1</v>
      </c>
      <c r="X144" s="58">
        <f>IFERROR(W144/W149,"-")</f>
        <v>3.4482758620689655E-2</v>
      </c>
      <c r="Y144" s="82">
        <f t="shared" si="126"/>
        <v>2.57201646090535E-4</v>
      </c>
      <c r="Z144" s="286"/>
      <c r="AA144" s="207">
        <v>2</v>
      </c>
      <c r="AB144" s="58">
        <f>IFERROR(AA144/AA149,"-")</f>
        <v>0.16666666666666666</v>
      </c>
      <c r="AC144" s="82">
        <f t="shared" si="127"/>
        <v>7.6569678407350692E-4</v>
      </c>
      <c r="AD144" s="286"/>
      <c r="AE144" s="207">
        <v>0</v>
      </c>
      <c r="AF144" s="58">
        <f>IFERROR(AE144/AE149,"-")</f>
        <v>0</v>
      </c>
      <c r="AG144" s="82">
        <f t="shared" si="128"/>
        <v>0</v>
      </c>
      <c r="AH144" s="286"/>
      <c r="AI144" s="93">
        <f t="shared" si="122"/>
        <v>6</v>
      </c>
      <c r="AJ144" s="58">
        <f>IFERROR(AI144/AI149,"-")</f>
        <v>4.3478260869565216E-2</v>
      </c>
      <c r="AK144" s="82">
        <f t="shared" si="129"/>
        <v>3.1756113051762465E-4</v>
      </c>
    </row>
    <row r="145" spans="2:37" ht="13.5" customHeight="1">
      <c r="B145" s="280"/>
      <c r="C145" s="283"/>
      <c r="D145" s="57" t="s">
        <v>89</v>
      </c>
      <c r="E145" s="129" t="s">
        <v>78</v>
      </c>
      <c r="F145" s="286"/>
      <c r="G145" s="207">
        <v>0</v>
      </c>
      <c r="H145" s="58" t="str">
        <f>IFERROR(G145/G149,"-")</f>
        <v>-</v>
      </c>
      <c r="I145" s="72">
        <f t="shared" si="130"/>
        <v>0</v>
      </c>
      <c r="J145" s="286"/>
      <c r="K145" s="207">
        <v>1</v>
      </c>
      <c r="L145" s="58">
        <f>IFERROR(K145/K149,"-")</f>
        <v>0.16666666666666666</v>
      </c>
      <c r="M145" s="82">
        <f t="shared" si="123"/>
        <v>1.2987012987012988E-2</v>
      </c>
      <c r="N145" s="286"/>
      <c r="O145" s="207">
        <v>3</v>
      </c>
      <c r="P145" s="58">
        <f>IFERROR(O145/O149,"-")</f>
        <v>8.1081081081081086E-2</v>
      </c>
      <c r="Q145" s="82">
        <f t="shared" si="124"/>
        <v>5.0108568565224653E-4</v>
      </c>
      <c r="R145" s="286"/>
      <c r="S145" s="207">
        <v>4</v>
      </c>
      <c r="T145" s="58">
        <f>IFERROR(S145/S149,"-")</f>
        <v>7.6923076923076927E-2</v>
      </c>
      <c r="U145" s="82">
        <f t="shared" si="125"/>
        <v>8.0353555644837281E-4</v>
      </c>
      <c r="V145" s="286"/>
      <c r="W145" s="207">
        <v>2</v>
      </c>
      <c r="X145" s="58">
        <f>IFERROR(W145/W149,"-")</f>
        <v>6.8965517241379309E-2</v>
      </c>
      <c r="Y145" s="82">
        <f t="shared" si="126"/>
        <v>5.1440329218107E-4</v>
      </c>
      <c r="Z145" s="286"/>
      <c r="AA145" s="207">
        <v>0</v>
      </c>
      <c r="AB145" s="58">
        <f>IFERROR(AA145/AA149,"-")</f>
        <v>0</v>
      </c>
      <c r="AC145" s="82">
        <f t="shared" si="127"/>
        <v>0</v>
      </c>
      <c r="AD145" s="286"/>
      <c r="AE145" s="207">
        <v>0</v>
      </c>
      <c r="AF145" s="58">
        <f>IFERROR(AE145/AE149,"-")</f>
        <v>0</v>
      </c>
      <c r="AG145" s="82">
        <f t="shared" si="128"/>
        <v>0</v>
      </c>
      <c r="AH145" s="286"/>
      <c r="AI145" s="93">
        <f t="shared" si="122"/>
        <v>10</v>
      </c>
      <c r="AJ145" s="58">
        <f>IFERROR(AI145/AI149,"-")</f>
        <v>7.2463768115942032E-2</v>
      </c>
      <c r="AK145" s="82">
        <f t="shared" si="129"/>
        <v>5.2926855086270772E-4</v>
      </c>
    </row>
    <row r="146" spans="2:37" ht="13.5" customHeight="1">
      <c r="B146" s="280"/>
      <c r="C146" s="283"/>
      <c r="D146" s="57" t="s">
        <v>90</v>
      </c>
      <c r="E146" s="129" t="s">
        <v>79</v>
      </c>
      <c r="F146" s="286"/>
      <c r="G146" s="207">
        <v>0</v>
      </c>
      <c r="H146" s="58" t="str">
        <f>IFERROR(G146/G149,"-")</f>
        <v>-</v>
      </c>
      <c r="I146" s="72">
        <f t="shared" si="130"/>
        <v>0</v>
      </c>
      <c r="J146" s="286"/>
      <c r="K146" s="207">
        <v>0</v>
      </c>
      <c r="L146" s="58">
        <f>IFERROR(K146/K149,"-")</f>
        <v>0</v>
      </c>
      <c r="M146" s="82">
        <f t="shared" si="123"/>
        <v>0</v>
      </c>
      <c r="N146" s="286"/>
      <c r="O146" s="207">
        <v>0</v>
      </c>
      <c r="P146" s="58">
        <f>IFERROR(O146/O149,"-")</f>
        <v>0</v>
      </c>
      <c r="Q146" s="82">
        <f t="shared" si="124"/>
        <v>0</v>
      </c>
      <c r="R146" s="286"/>
      <c r="S146" s="207">
        <v>0</v>
      </c>
      <c r="T146" s="58">
        <f>IFERROR(S146/S149,"-")</f>
        <v>0</v>
      </c>
      <c r="U146" s="82">
        <f t="shared" si="125"/>
        <v>0</v>
      </c>
      <c r="V146" s="286"/>
      <c r="W146" s="207">
        <v>1</v>
      </c>
      <c r="X146" s="58">
        <f>IFERROR(W146/W149,"-")</f>
        <v>3.4482758620689655E-2</v>
      </c>
      <c r="Y146" s="82">
        <f t="shared" si="126"/>
        <v>2.57201646090535E-4</v>
      </c>
      <c r="Z146" s="286"/>
      <c r="AA146" s="207">
        <v>0</v>
      </c>
      <c r="AB146" s="58">
        <f>IFERROR(AA146/AA149,"-")</f>
        <v>0</v>
      </c>
      <c r="AC146" s="82">
        <f t="shared" si="127"/>
        <v>0</v>
      </c>
      <c r="AD146" s="286"/>
      <c r="AE146" s="207">
        <v>0</v>
      </c>
      <c r="AF146" s="58">
        <f>IFERROR(AE146/AE149,"-")</f>
        <v>0</v>
      </c>
      <c r="AG146" s="82">
        <f t="shared" si="128"/>
        <v>0</v>
      </c>
      <c r="AH146" s="286"/>
      <c r="AI146" s="93">
        <f t="shared" si="122"/>
        <v>1</v>
      </c>
      <c r="AJ146" s="58">
        <f>IFERROR(AI146/AI149,"-")</f>
        <v>7.246376811594203E-3</v>
      </c>
      <c r="AK146" s="82">
        <f t="shared" si="129"/>
        <v>5.2926855086270773E-5</v>
      </c>
    </row>
    <row r="147" spans="2:37" ht="13.5" customHeight="1">
      <c r="B147" s="280"/>
      <c r="C147" s="283"/>
      <c r="D147" s="57" t="s">
        <v>91</v>
      </c>
      <c r="E147" s="129" t="s">
        <v>80</v>
      </c>
      <c r="F147" s="286"/>
      <c r="G147" s="207">
        <v>0</v>
      </c>
      <c r="H147" s="58" t="str">
        <f>IFERROR(G147/G149,"-")</f>
        <v>-</v>
      </c>
      <c r="I147" s="72">
        <f t="shared" si="130"/>
        <v>0</v>
      </c>
      <c r="J147" s="286"/>
      <c r="K147" s="207">
        <v>0</v>
      </c>
      <c r="L147" s="58">
        <f>IFERROR(K147/K149,"-")</f>
        <v>0</v>
      </c>
      <c r="M147" s="82">
        <f t="shared" si="123"/>
        <v>0</v>
      </c>
      <c r="N147" s="286"/>
      <c r="O147" s="207">
        <v>0</v>
      </c>
      <c r="P147" s="58">
        <f>IFERROR(O147/O149,"-")</f>
        <v>0</v>
      </c>
      <c r="Q147" s="82">
        <f t="shared" si="124"/>
        <v>0</v>
      </c>
      <c r="R147" s="286"/>
      <c r="S147" s="207">
        <v>1</v>
      </c>
      <c r="T147" s="58">
        <f>IFERROR(S147/S149,"-")</f>
        <v>1.9230769230769232E-2</v>
      </c>
      <c r="U147" s="82">
        <f t="shared" si="125"/>
        <v>2.008838891120932E-4</v>
      </c>
      <c r="V147" s="286"/>
      <c r="W147" s="207">
        <v>0</v>
      </c>
      <c r="X147" s="58">
        <f>IFERROR(W147/W149,"-")</f>
        <v>0</v>
      </c>
      <c r="Y147" s="82">
        <f t="shared" si="126"/>
        <v>0</v>
      </c>
      <c r="Z147" s="286"/>
      <c r="AA147" s="207">
        <v>0</v>
      </c>
      <c r="AB147" s="58">
        <f>IFERROR(AA147/AA149,"-")</f>
        <v>0</v>
      </c>
      <c r="AC147" s="82">
        <f t="shared" si="127"/>
        <v>0</v>
      </c>
      <c r="AD147" s="286"/>
      <c r="AE147" s="207">
        <v>0</v>
      </c>
      <c r="AF147" s="58">
        <f>IFERROR(AE147/AE149,"-")</f>
        <v>0</v>
      </c>
      <c r="AG147" s="82">
        <f t="shared" si="128"/>
        <v>0</v>
      </c>
      <c r="AH147" s="286"/>
      <c r="AI147" s="93">
        <f t="shared" si="122"/>
        <v>1</v>
      </c>
      <c r="AJ147" s="58">
        <f>IFERROR(AI147/AI149,"-")</f>
        <v>7.246376811594203E-3</v>
      </c>
      <c r="AK147" s="82">
        <f t="shared" si="129"/>
        <v>5.2926855086270773E-5</v>
      </c>
    </row>
    <row r="148" spans="2:37" ht="13.5" customHeight="1">
      <c r="B148" s="280"/>
      <c r="C148" s="283"/>
      <c r="D148" s="59" t="s">
        <v>92</v>
      </c>
      <c r="E148" s="130" t="s">
        <v>95</v>
      </c>
      <c r="F148" s="287"/>
      <c r="G148" s="208">
        <v>0</v>
      </c>
      <c r="H148" s="60" t="str">
        <f>IFERROR(G148/G149,"-")</f>
        <v>-</v>
      </c>
      <c r="I148" s="72">
        <f t="shared" si="130"/>
        <v>0</v>
      </c>
      <c r="J148" s="287"/>
      <c r="K148" s="208">
        <v>1</v>
      </c>
      <c r="L148" s="60">
        <f>IFERROR(K148/K149,"-")</f>
        <v>0.16666666666666666</v>
      </c>
      <c r="M148" s="83">
        <f t="shared" si="123"/>
        <v>1.2987012987012988E-2</v>
      </c>
      <c r="N148" s="287"/>
      <c r="O148" s="208">
        <v>9</v>
      </c>
      <c r="P148" s="60">
        <f>IFERROR(O148/O149,"-")</f>
        <v>0.24324324324324326</v>
      </c>
      <c r="Q148" s="83">
        <f t="shared" si="124"/>
        <v>1.5032570569567397E-3</v>
      </c>
      <c r="R148" s="287"/>
      <c r="S148" s="208">
        <v>15</v>
      </c>
      <c r="T148" s="60">
        <f>IFERROR(S148/S149,"-")</f>
        <v>0.28846153846153844</v>
      </c>
      <c r="U148" s="83">
        <f t="shared" si="125"/>
        <v>3.013258336681398E-3</v>
      </c>
      <c r="V148" s="287"/>
      <c r="W148" s="208">
        <v>9</v>
      </c>
      <c r="X148" s="60">
        <f>IFERROR(W148/W149,"-")</f>
        <v>0.31034482758620691</v>
      </c>
      <c r="Y148" s="83">
        <f t="shared" si="126"/>
        <v>2.3148148148148147E-3</v>
      </c>
      <c r="Z148" s="287"/>
      <c r="AA148" s="208">
        <v>4</v>
      </c>
      <c r="AB148" s="60">
        <f>IFERROR(AA148/AA149,"-")</f>
        <v>0.33333333333333331</v>
      </c>
      <c r="AC148" s="83">
        <f t="shared" si="127"/>
        <v>1.5313935681470138E-3</v>
      </c>
      <c r="AD148" s="287"/>
      <c r="AE148" s="208">
        <v>0</v>
      </c>
      <c r="AF148" s="60">
        <f>IFERROR(AE148/AE149,"-")</f>
        <v>0</v>
      </c>
      <c r="AG148" s="83">
        <f t="shared" si="128"/>
        <v>0</v>
      </c>
      <c r="AH148" s="287"/>
      <c r="AI148" s="94">
        <f t="shared" si="122"/>
        <v>38</v>
      </c>
      <c r="AJ148" s="60">
        <f>IFERROR(AI148/AI149,"-")</f>
        <v>0.27536231884057971</v>
      </c>
      <c r="AK148" s="83">
        <f t="shared" si="129"/>
        <v>2.0112204932782895E-3</v>
      </c>
    </row>
    <row r="149" spans="2:37" ht="13.5" customHeight="1">
      <c r="B149" s="281"/>
      <c r="C149" s="284"/>
      <c r="D149" s="61" t="s">
        <v>94</v>
      </c>
      <c r="E149" s="62"/>
      <c r="F149" s="209" t="s">
        <v>143</v>
      </c>
      <c r="G149" s="71">
        <f>SUM(G141:G148)</f>
        <v>0</v>
      </c>
      <c r="H149" s="63" t="s">
        <v>93</v>
      </c>
      <c r="I149" s="75">
        <f>IFERROR(G149/$AO$21,"-")</f>
        <v>0</v>
      </c>
      <c r="J149" s="209" t="s">
        <v>143</v>
      </c>
      <c r="K149" s="71">
        <f>SUM(K141:K148)</f>
        <v>6</v>
      </c>
      <c r="L149" s="210" t="s">
        <v>143</v>
      </c>
      <c r="M149" s="75">
        <f t="shared" si="123"/>
        <v>7.792207792207792E-2</v>
      </c>
      <c r="N149" s="209" t="s">
        <v>143</v>
      </c>
      <c r="O149" s="71">
        <f>SUM(O141:O148)</f>
        <v>37</v>
      </c>
      <c r="P149" s="210" t="s">
        <v>143</v>
      </c>
      <c r="Q149" s="75">
        <f t="shared" si="124"/>
        <v>6.1800567897110402E-3</v>
      </c>
      <c r="R149" s="209" t="s">
        <v>143</v>
      </c>
      <c r="S149" s="71">
        <f>SUM(S141:S148)</f>
        <v>52</v>
      </c>
      <c r="T149" s="210" t="s">
        <v>143</v>
      </c>
      <c r="U149" s="75">
        <f t="shared" si="125"/>
        <v>1.0445962233828847E-2</v>
      </c>
      <c r="V149" s="209" t="s">
        <v>143</v>
      </c>
      <c r="W149" s="71">
        <f>SUM(W141:W148)</f>
        <v>29</v>
      </c>
      <c r="X149" s="210" t="s">
        <v>143</v>
      </c>
      <c r="Y149" s="75">
        <f t="shared" si="126"/>
        <v>7.4588477366255143E-3</v>
      </c>
      <c r="Z149" s="209" t="s">
        <v>143</v>
      </c>
      <c r="AA149" s="71">
        <f>SUM(AA141:AA148)</f>
        <v>12</v>
      </c>
      <c r="AB149" s="210" t="s">
        <v>143</v>
      </c>
      <c r="AC149" s="75">
        <f t="shared" si="127"/>
        <v>4.5941807044410417E-3</v>
      </c>
      <c r="AD149" s="209" t="s">
        <v>143</v>
      </c>
      <c r="AE149" s="71">
        <f>SUM(AE141:AE148)</f>
        <v>2</v>
      </c>
      <c r="AF149" s="210" t="s">
        <v>143</v>
      </c>
      <c r="AG149" s="75">
        <f t="shared" si="128"/>
        <v>1.5015015015015015E-3</v>
      </c>
      <c r="AH149" s="209" t="s">
        <v>143</v>
      </c>
      <c r="AI149" s="71">
        <f t="shared" si="122"/>
        <v>138</v>
      </c>
      <c r="AJ149" s="210" t="s">
        <v>143</v>
      </c>
      <c r="AK149" s="75">
        <f t="shared" si="129"/>
        <v>7.3039060019053671E-3</v>
      </c>
    </row>
    <row r="150" spans="2:37" ht="13.5" customHeight="1">
      <c r="B150" s="279">
        <v>17</v>
      </c>
      <c r="C150" s="282" t="s">
        <v>155</v>
      </c>
      <c r="D150" s="55" t="s">
        <v>85</v>
      </c>
      <c r="E150" s="128" t="s">
        <v>74</v>
      </c>
      <c r="F150" s="293">
        <f>AO22</f>
        <v>50</v>
      </c>
      <c r="G150" s="206">
        <v>1</v>
      </c>
      <c r="H150" s="56">
        <f>IFERROR(G150/G158,"-")</f>
        <v>0.1111111111111111</v>
      </c>
      <c r="I150" s="72">
        <f>IFERROR(G150/$AO$22,"-")</f>
        <v>0.02</v>
      </c>
      <c r="J150" s="293">
        <f>AP22</f>
        <v>136</v>
      </c>
      <c r="K150" s="206">
        <v>0</v>
      </c>
      <c r="L150" s="56">
        <f>IFERROR(K150/K158,"-")</f>
        <v>0</v>
      </c>
      <c r="M150" s="72">
        <f t="shared" ref="M150:M158" si="131">IFERROR(K150/$AP$22,"-")</f>
        <v>0</v>
      </c>
      <c r="N150" s="293">
        <f>AQ22</f>
        <v>8606</v>
      </c>
      <c r="O150" s="206">
        <v>1</v>
      </c>
      <c r="P150" s="56">
        <f>IFERROR(O150/O158,"-")</f>
        <v>1.7543859649122806E-2</v>
      </c>
      <c r="Q150" s="72">
        <f t="shared" ref="Q150:Q158" si="132">IFERROR(O150/$AQ$22,"-")</f>
        <v>1.1619800139437602E-4</v>
      </c>
      <c r="R150" s="293">
        <f>AR22</f>
        <v>7124</v>
      </c>
      <c r="S150" s="206">
        <v>0</v>
      </c>
      <c r="T150" s="56">
        <f>IFERROR(S150/S158,"-")</f>
        <v>0</v>
      </c>
      <c r="U150" s="72">
        <f t="shared" ref="U150:U158" si="133">IFERROR(S150/$AR$22,"-")</f>
        <v>0</v>
      </c>
      <c r="V150" s="293">
        <f>AS22</f>
        <v>5509</v>
      </c>
      <c r="W150" s="206">
        <v>0</v>
      </c>
      <c r="X150" s="56">
        <f>IFERROR(W150/W158,"-")</f>
        <v>0</v>
      </c>
      <c r="Y150" s="72">
        <f t="shared" ref="Y150:Y158" si="134">IFERROR(W150/$AS$22,"-")</f>
        <v>0</v>
      </c>
      <c r="Z150" s="293">
        <f>AT22</f>
        <v>3473</v>
      </c>
      <c r="AA150" s="206">
        <v>0</v>
      </c>
      <c r="AB150" s="56">
        <f>IFERROR(AA150/AA158,"-")</f>
        <v>0</v>
      </c>
      <c r="AC150" s="72">
        <f t="shared" ref="AC150:AC158" si="135">IFERROR(AA150/$AT$22,"-")</f>
        <v>0</v>
      </c>
      <c r="AD150" s="293">
        <f>AU22</f>
        <v>1709</v>
      </c>
      <c r="AE150" s="206">
        <v>0</v>
      </c>
      <c r="AF150" s="56">
        <f>IFERROR(AE150/AE158,"-")</f>
        <v>0</v>
      </c>
      <c r="AG150" s="72">
        <f t="shared" ref="AG150:AG158" si="136">IFERROR(AE150/$AU$22,"-")</f>
        <v>0</v>
      </c>
      <c r="AH150" s="293">
        <f>AV22</f>
        <v>26607</v>
      </c>
      <c r="AI150" s="92">
        <f t="shared" si="122"/>
        <v>2</v>
      </c>
      <c r="AJ150" s="56">
        <f>IFERROR(AI150/AI158,"-")</f>
        <v>0.01</v>
      </c>
      <c r="AK150" s="72">
        <f t="shared" ref="AK150:AK158" si="137">IFERROR(AI150/$AV$22,"-")</f>
        <v>7.5168188822490327E-5</v>
      </c>
    </row>
    <row r="151" spans="2:37" ht="13.5" customHeight="1">
      <c r="B151" s="280"/>
      <c r="C151" s="283"/>
      <c r="D151" s="57" t="s">
        <v>86</v>
      </c>
      <c r="E151" s="129" t="s">
        <v>75</v>
      </c>
      <c r="F151" s="286"/>
      <c r="G151" s="207">
        <v>6</v>
      </c>
      <c r="H151" s="58">
        <f>IFERROR(G151/G158,"-")</f>
        <v>0.66666666666666663</v>
      </c>
      <c r="I151" s="72">
        <f t="shared" ref="I151:I157" si="138">IFERROR(G151/$AO$22,"-")</f>
        <v>0.12</v>
      </c>
      <c r="J151" s="286"/>
      <c r="K151" s="207">
        <v>10</v>
      </c>
      <c r="L151" s="58">
        <f>IFERROR(K151/K158,"-")</f>
        <v>0.7142857142857143</v>
      </c>
      <c r="M151" s="82">
        <f t="shared" si="131"/>
        <v>7.3529411764705885E-2</v>
      </c>
      <c r="N151" s="286"/>
      <c r="O151" s="207">
        <v>38</v>
      </c>
      <c r="P151" s="58">
        <f>IFERROR(O151/O158,"-")</f>
        <v>0.66666666666666663</v>
      </c>
      <c r="Q151" s="82">
        <f t="shared" si="132"/>
        <v>4.4155240529862886E-3</v>
      </c>
      <c r="R151" s="286"/>
      <c r="S151" s="207">
        <v>29</v>
      </c>
      <c r="T151" s="58">
        <f>IFERROR(S151/S158,"-")</f>
        <v>0.59183673469387754</v>
      </c>
      <c r="U151" s="82">
        <f t="shared" si="133"/>
        <v>4.0707467714766986E-3</v>
      </c>
      <c r="V151" s="286"/>
      <c r="W151" s="207">
        <v>29</v>
      </c>
      <c r="X151" s="58">
        <f>IFERROR(W151/W158,"-")</f>
        <v>0.56862745098039214</v>
      </c>
      <c r="Y151" s="82">
        <f t="shared" si="134"/>
        <v>5.2641132691958617E-3</v>
      </c>
      <c r="Z151" s="286"/>
      <c r="AA151" s="207">
        <v>13</v>
      </c>
      <c r="AB151" s="58">
        <f>IFERROR(AA151/AA158,"-")</f>
        <v>0.72222222222222221</v>
      </c>
      <c r="AC151" s="82">
        <f t="shared" si="135"/>
        <v>3.7431615318168731E-3</v>
      </c>
      <c r="AD151" s="286"/>
      <c r="AE151" s="207">
        <v>0</v>
      </c>
      <c r="AF151" s="58">
        <f>IFERROR(AE151/AE158,"-")</f>
        <v>0</v>
      </c>
      <c r="AG151" s="82">
        <f t="shared" si="136"/>
        <v>0</v>
      </c>
      <c r="AH151" s="286"/>
      <c r="AI151" s="93">
        <f t="shared" si="122"/>
        <v>125</v>
      </c>
      <c r="AJ151" s="58">
        <f>IFERROR(AI151/AI158,"-")</f>
        <v>0.625</v>
      </c>
      <c r="AK151" s="82">
        <f t="shared" si="137"/>
        <v>4.6980118014056452E-3</v>
      </c>
    </row>
    <row r="152" spans="2:37" ht="13.5" customHeight="1">
      <c r="B152" s="280"/>
      <c r="C152" s="283"/>
      <c r="D152" s="57" t="s">
        <v>87</v>
      </c>
      <c r="E152" s="129" t="s">
        <v>76</v>
      </c>
      <c r="F152" s="286"/>
      <c r="G152" s="207">
        <v>0</v>
      </c>
      <c r="H152" s="58">
        <f>IFERROR(G152/G158,"-")</f>
        <v>0</v>
      </c>
      <c r="I152" s="72">
        <f t="shared" si="138"/>
        <v>0</v>
      </c>
      <c r="J152" s="286"/>
      <c r="K152" s="207">
        <v>0</v>
      </c>
      <c r="L152" s="58">
        <f>IFERROR(K152/K158,"-")</f>
        <v>0</v>
      </c>
      <c r="M152" s="82">
        <f t="shared" si="131"/>
        <v>0</v>
      </c>
      <c r="N152" s="286"/>
      <c r="O152" s="207">
        <v>0</v>
      </c>
      <c r="P152" s="58">
        <f>IFERROR(O152/O158,"-")</f>
        <v>0</v>
      </c>
      <c r="Q152" s="82">
        <f t="shared" si="132"/>
        <v>0</v>
      </c>
      <c r="R152" s="286"/>
      <c r="S152" s="207">
        <v>0</v>
      </c>
      <c r="T152" s="58">
        <f>IFERROR(S152/S158,"-")</f>
        <v>0</v>
      </c>
      <c r="U152" s="82">
        <f t="shared" si="133"/>
        <v>0</v>
      </c>
      <c r="V152" s="286"/>
      <c r="W152" s="207">
        <v>0</v>
      </c>
      <c r="X152" s="58">
        <f>IFERROR(W152/W158,"-")</f>
        <v>0</v>
      </c>
      <c r="Y152" s="82">
        <f t="shared" si="134"/>
        <v>0</v>
      </c>
      <c r="Z152" s="286"/>
      <c r="AA152" s="207">
        <v>0</v>
      </c>
      <c r="AB152" s="58">
        <f>IFERROR(AA152/AA158,"-")</f>
        <v>0</v>
      </c>
      <c r="AC152" s="82">
        <f t="shared" si="135"/>
        <v>0</v>
      </c>
      <c r="AD152" s="286"/>
      <c r="AE152" s="207">
        <v>0</v>
      </c>
      <c r="AF152" s="58">
        <f>IFERROR(AE152/AE158,"-")</f>
        <v>0</v>
      </c>
      <c r="AG152" s="82">
        <f t="shared" si="136"/>
        <v>0</v>
      </c>
      <c r="AH152" s="286"/>
      <c r="AI152" s="93">
        <f t="shared" si="122"/>
        <v>0</v>
      </c>
      <c r="AJ152" s="58">
        <f>IFERROR(AI152/AI158,"-")</f>
        <v>0</v>
      </c>
      <c r="AK152" s="82">
        <f t="shared" si="137"/>
        <v>0</v>
      </c>
    </row>
    <row r="153" spans="2:37" ht="13.5" customHeight="1">
      <c r="B153" s="280"/>
      <c r="C153" s="283"/>
      <c r="D153" s="57" t="s">
        <v>88</v>
      </c>
      <c r="E153" s="129" t="s">
        <v>77</v>
      </c>
      <c r="F153" s="286"/>
      <c r="G153" s="207">
        <v>0</v>
      </c>
      <c r="H153" s="58">
        <f>IFERROR(G153/G158,"-")</f>
        <v>0</v>
      </c>
      <c r="I153" s="72">
        <f t="shared" si="138"/>
        <v>0</v>
      </c>
      <c r="J153" s="286"/>
      <c r="K153" s="207">
        <v>0</v>
      </c>
      <c r="L153" s="58">
        <f>IFERROR(K153/K158,"-")</f>
        <v>0</v>
      </c>
      <c r="M153" s="82">
        <f t="shared" si="131"/>
        <v>0</v>
      </c>
      <c r="N153" s="286"/>
      <c r="O153" s="207">
        <v>3</v>
      </c>
      <c r="P153" s="58">
        <f>IFERROR(O153/O158,"-")</f>
        <v>5.2631578947368418E-2</v>
      </c>
      <c r="Q153" s="82">
        <f t="shared" si="132"/>
        <v>3.4859400418312805E-4</v>
      </c>
      <c r="R153" s="286"/>
      <c r="S153" s="207">
        <v>2</v>
      </c>
      <c r="T153" s="58">
        <f>IFERROR(S153/S158,"-")</f>
        <v>4.0816326530612242E-2</v>
      </c>
      <c r="U153" s="82">
        <f t="shared" si="133"/>
        <v>2.8074115665356543E-4</v>
      </c>
      <c r="V153" s="286"/>
      <c r="W153" s="207">
        <v>4</v>
      </c>
      <c r="X153" s="58">
        <f>IFERROR(W153/W158,"-")</f>
        <v>7.8431372549019607E-2</v>
      </c>
      <c r="Y153" s="82">
        <f t="shared" si="134"/>
        <v>7.2608458885460158E-4</v>
      </c>
      <c r="Z153" s="286"/>
      <c r="AA153" s="207">
        <v>0</v>
      </c>
      <c r="AB153" s="58">
        <f>IFERROR(AA153/AA158,"-")</f>
        <v>0</v>
      </c>
      <c r="AC153" s="82">
        <f t="shared" si="135"/>
        <v>0</v>
      </c>
      <c r="AD153" s="286"/>
      <c r="AE153" s="207">
        <v>0</v>
      </c>
      <c r="AF153" s="58">
        <f>IFERROR(AE153/AE158,"-")</f>
        <v>0</v>
      </c>
      <c r="AG153" s="82">
        <f t="shared" si="136"/>
        <v>0</v>
      </c>
      <c r="AH153" s="286"/>
      <c r="AI153" s="93">
        <f t="shared" si="122"/>
        <v>9</v>
      </c>
      <c r="AJ153" s="58">
        <f>IFERROR(AI153/AI158,"-")</f>
        <v>4.4999999999999998E-2</v>
      </c>
      <c r="AK153" s="82">
        <f t="shared" si="137"/>
        <v>3.3825684970120647E-4</v>
      </c>
    </row>
    <row r="154" spans="2:37" ht="13.5" customHeight="1">
      <c r="B154" s="280"/>
      <c r="C154" s="283"/>
      <c r="D154" s="57" t="s">
        <v>89</v>
      </c>
      <c r="E154" s="129" t="s">
        <v>78</v>
      </c>
      <c r="F154" s="286"/>
      <c r="G154" s="207">
        <v>0</v>
      </c>
      <c r="H154" s="58">
        <f>IFERROR(G154/G158,"-")</f>
        <v>0</v>
      </c>
      <c r="I154" s="72">
        <f t="shared" si="138"/>
        <v>0</v>
      </c>
      <c r="J154" s="286"/>
      <c r="K154" s="207">
        <v>0</v>
      </c>
      <c r="L154" s="58">
        <f>IFERROR(K154/K158,"-")</f>
        <v>0</v>
      </c>
      <c r="M154" s="82">
        <f t="shared" si="131"/>
        <v>0</v>
      </c>
      <c r="N154" s="286"/>
      <c r="O154" s="207">
        <v>2</v>
      </c>
      <c r="P154" s="58">
        <f>IFERROR(O154/O158,"-")</f>
        <v>3.5087719298245612E-2</v>
      </c>
      <c r="Q154" s="82">
        <f t="shared" si="132"/>
        <v>2.3239600278875203E-4</v>
      </c>
      <c r="R154" s="286"/>
      <c r="S154" s="207">
        <v>3</v>
      </c>
      <c r="T154" s="58">
        <f>IFERROR(S154/S158,"-")</f>
        <v>6.1224489795918366E-2</v>
      </c>
      <c r="U154" s="82">
        <f t="shared" si="133"/>
        <v>4.2111173498034812E-4</v>
      </c>
      <c r="V154" s="286"/>
      <c r="W154" s="207">
        <v>5</v>
      </c>
      <c r="X154" s="58">
        <f>IFERROR(W154/W158,"-")</f>
        <v>9.8039215686274508E-2</v>
      </c>
      <c r="Y154" s="82">
        <f t="shared" si="134"/>
        <v>9.0760573606825194E-4</v>
      </c>
      <c r="Z154" s="286"/>
      <c r="AA154" s="207">
        <v>1</v>
      </c>
      <c r="AB154" s="58">
        <f>IFERROR(AA154/AA158,"-")</f>
        <v>5.5555555555555552E-2</v>
      </c>
      <c r="AC154" s="82">
        <f t="shared" si="135"/>
        <v>2.8793550244745177E-4</v>
      </c>
      <c r="AD154" s="286"/>
      <c r="AE154" s="207">
        <v>1</v>
      </c>
      <c r="AF154" s="58">
        <f>IFERROR(AE154/AE158,"-")</f>
        <v>0.5</v>
      </c>
      <c r="AG154" s="82">
        <f t="shared" si="136"/>
        <v>5.8513750731421885E-4</v>
      </c>
      <c r="AH154" s="286"/>
      <c r="AI154" s="93">
        <f t="shared" si="122"/>
        <v>12</v>
      </c>
      <c r="AJ154" s="58">
        <f>IFERROR(AI154/AI158,"-")</f>
        <v>0.06</v>
      </c>
      <c r="AK154" s="82">
        <f t="shared" si="137"/>
        <v>4.5100913293494191E-4</v>
      </c>
    </row>
    <row r="155" spans="2:37" ht="13.5" customHeight="1">
      <c r="B155" s="280"/>
      <c r="C155" s="283"/>
      <c r="D155" s="57" t="s">
        <v>90</v>
      </c>
      <c r="E155" s="129" t="s">
        <v>79</v>
      </c>
      <c r="F155" s="286"/>
      <c r="G155" s="207">
        <v>0</v>
      </c>
      <c r="H155" s="58">
        <f>IFERROR(G155/G158,"-")</f>
        <v>0</v>
      </c>
      <c r="I155" s="72">
        <f t="shared" si="138"/>
        <v>0</v>
      </c>
      <c r="J155" s="286"/>
      <c r="K155" s="207">
        <v>0</v>
      </c>
      <c r="L155" s="58">
        <f>IFERROR(K155/K158,"-")</f>
        <v>0</v>
      </c>
      <c r="M155" s="82">
        <f t="shared" si="131"/>
        <v>0</v>
      </c>
      <c r="N155" s="286"/>
      <c r="O155" s="207">
        <v>0</v>
      </c>
      <c r="P155" s="58">
        <f>IFERROR(O155/O158,"-")</f>
        <v>0</v>
      </c>
      <c r="Q155" s="82">
        <f t="shared" si="132"/>
        <v>0</v>
      </c>
      <c r="R155" s="286"/>
      <c r="S155" s="207">
        <v>0</v>
      </c>
      <c r="T155" s="58">
        <f>IFERROR(S155/S158,"-")</f>
        <v>0</v>
      </c>
      <c r="U155" s="82">
        <f t="shared" si="133"/>
        <v>0</v>
      </c>
      <c r="V155" s="286"/>
      <c r="W155" s="207">
        <v>0</v>
      </c>
      <c r="X155" s="58">
        <f>IFERROR(W155/W158,"-")</f>
        <v>0</v>
      </c>
      <c r="Y155" s="82">
        <f t="shared" si="134"/>
        <v>0</v>
      </c>
      <c r="Z155" s="286"/>
      <c r="AA155" s="207">
        <v>0</v>
      </c>
      <c r="AB155" s="58">
        <f>IFERROR(AA155/AA158,"-")</f>
        <v>0</v>
      </c>
      <c r="AC155" s="82">
        <f t="shared" si="135"/>
        <v>0</v>
      </c>
      <c r="AD155" s="286"/>
      <c r="AE155" s="207">
        <v>0</v>
      </c>
      <c r="AF155" s="58">
        <f>IFERROR(AE155/AE158,"-")</f>
        <v>0</v>
      </c>
      <c r="AG155" s="82">
        <f t="shared" si="136"/>
        <v>0</v>
      </c>
      <c r="AH155" s="286"/>
      <c r="AI155" s="93">
        <f t="shared" si="122"/>
        <v>0</v>
      </c>
      <c r="AJ155" s="58">
        <f>IFERROR(AI155/AI158,"-")</f>
        <v>0</v>
      </c>
      <c r="AK155" s="82">
        <f t="shared" si="137"/>
        <v>0</v>
      </c>
    </row>
    <row r="156" spans="2:37" ht="13.5" customHeight="1">
      <c r="B156" s="280"/>
      <c r="C156" s="283"/>
      <c r="D156" s="57" t="s">
        <v>91</v>
      </c>
      <c r="E156" s="129" t="s">
        <v>80</v>
      </c>
      <c r="F156" s="286"/>
      <c r="G156" s="207">
        <v>0</v>
      </c>
      <c r="H156" s="58">
        <f>IFERROR(G156/G158,"-")</f>
        <v>0</v>
      </c>
      <c r="I156" s="72">
        <f t="shared" si="138"/>
        <v>0</v>
      </c>
      <c r="J156" s="286"/>
      <c r="K156" s="207">
        <v>0</v>
      </c>
      <c r="L156" s="58">
        <f>IFERROR(K156/K158,"-")</f>
        <v>0</v>
      </c>
      <c r="M156" s="82">
        <f t="shared" si="131"/>
        <v>0</v>
      </c>
      <c r="N156" s="286"/>
      <c r="O156" s="207">
        <v>0</v>
      </c>
      <c r="P156" s="58">
        <f>IFERROR(O156/O158,"-")</f>
        <v>0</v>
      </c>
      <c r="Q156" s="82">
        <f t="shared" si="132"/>
        <v>0</v>
      </c>
      <c r="R156" s="286"/>
      <c r="S156" s="207">
        <v>0</v>
      </c>
      <c r="T156" s="58">
        <f>IFERROR(S156/S158,"-")</f>
        <v>0</v>
      </c>
      <c r="U156" s="82">
        <f t="shared" si="133"/>
        <v>0</v>
      </c>
      <c r="V156" s="286"/>
      <c r="W156" s="207">
        <v>0</v>
      </c>
      <c r="X156" s="58">
        <f>IFERROR(W156/W158,"-")</f>
        <v>0</v>
      </c>
      <c r="Y156" s="82">
        <f t="shared" si="134"/>
        <v>0</v>
      </c>
      <c r="Z156" s="286"/>
      <c r="AA156" s="207">
        <v>0</v>
      </c>
      <c r="AB156" s="58">
        <f>IFERROR(AA156/AA158,"-")</f>
        <v>0</v>
      </c>
      <c r="AC156" s="82">
        <f t="shared" si="135"/>
        <v>0</v>
      </c>
      <c r="AD156" s="286"/>
      <c r="AE156" s="207">
        <v>0</v>
      </c>
      <c r="AF156" s="58">
        <f>IFERROR(AE156/AE158,"-")</f>
        <v>0</v>
      </c>
      <c r="AG156" s="82">
        <f t="shared" si="136"/>
        <v>0</v>
      </c>
      <c r="AH156" s="286"/>
      <c r="AI156" s="93">
        <f t="shared" si="122"/>
        <v>0</v>
      </c>
      <c r="AJ156" s="58">
        <f>IFERROR(AI156/AI158,"-")</f>
        <v>0</v>
      </c>
      <c r="AK156" s="82">
        <f t="shared" si="137"/>
        <v>0</v>
      </c>
    </row>
    <row r="157" spans="2:37" ht="13.5" customHeight="1">
      <c r="B157" s="280"/>
      <c r="C157" s="283"/>
      <c r="D157" s="59" t="s">
        <v>92</v>
      </c>
      <c r="E157" s="130" t="s">
        <v>95</v>
      </c>
      <c r="F157" s="287"/>
      <c r="G157" s="208">
        <v>2</v>
      </c>
      <c r="H157" s="60">
        <f>IFERROR(G157/G158,"-")</f>
        <v>0.22222222222222221</v>
      </c>
      <c r="I157" s="72">
        <f t="shared" si="138"/>
        <v>0.04</v>
      </c>
      <c r="J157" s="287"/>
      <c r="K157" s="208">
        <v>4</v>
      </c>
      <c r="L157" s="60">
        <f>IFERROR(K157/K158,"-")</f>
        <v>0.2857142857142857</v>
      </c>
      <c r="M157" s="83">
        <f t="shared" si="131"/>
        <v>2.9411764705882353E-2</v>
      </c>
      <c r="N157" s="287"/>
      <c r="O157" s="208">
        <v>13</v>
      </c>
      <c r="P157" s="60">
        <f>IFERROR(O157/O158,"-")</f>
        <v>0.22807017543859648</v>
      </c>
      <c r="Q157" s="83">
        <f t="shared" si="132"/>
        <v>1.5105740181268882E-3</v>
      </c>
      <c r="R157" s="287"/>
      <c r="S157" s="208">
        <v>15</v>
      </c>
      <c r="T157" s="60">
        <f>IFERROR(S157/S158,"-")</f>
        <v>0.30612244897959184</v>
      </c>
      <c r="U157" s="83">
        <f t="shared" si="133"/>
        <v>2.1055586749017404E-3</v>
      </c>
      <c r="V157" s="287"/>
      <c r="W157" s="208">
        <v>13</v>
      </c>
      <c r="X157" s="60">
        <f>IFERROR(W157/W158,"-")</f>
        <v>0.25490196078431371</v>
      </c>
      <c r="Y157" s="83">
        <f t="shared" si="134"/>
        <v>2.359774913777455E-3</v>
      </c>
      <c r="Z157" s="287"/>
      <c r="AA157" s="208">
        <v>4</v>
      </c>
      <c r="AB157" s="60">
        <f>IFERROR(AA157/AA158,"-")</f>
        <v>0.22222222222222221</v>
      </c>
      <c r="AC157" s="83">
        <f t="shared" si="135"/>
        <v>1.1517420097898071E-3</v>
      </c>
      <c r="AD157" s="287"/>
      <c r="AE157" s="208">
        <v>1</v>
      </c>
      <c r="AF157" s="60">
        <f>IFERROR(AE157/AE158,"-")</f>
        <v>0.5</v>
      </c>
      <c r="AG157" s="83">
        <f t="shared" si="136"/>
        <v>5.8513750731421885E-4</v>
      </c>
      <c r="AH157" s="287"/>
      <c r="AI157" s="94">
        <f t="shared" si="122"/>
        <v>52</v>
      </c>
      <c r="AJ157" s="60">
        <f>IFERROR(AI157/AI158,"-")</f>
        <v>0.26</v>
      </c>
      <c r="AK157" s="83">
        <f t="shared" si="137"/>
        <v>1.9543729093847483E-3</v>
      </c>
    </row>
    <row r="158" spans="2:37" ht="13.5" customHeight="1">
      <c r="B158" s="281"/>
      <c r="C158" s="284"/>
      <c r="D158" s="61" t="s">
        <v>94</v>
      </c>
      <c r="E158" s="62"/>
      <c r="F158" s="209" t="s">
        <v>143</v>
      </c>
      <c r="G158" s="71">
        <f>SUM(G150:G157)</f>
        <v>9</v>
      </c>
      <c r="H158" s="63" t="s">
        <v>93</v>
      </c>
      <c r="I158" s="75">
        <f>IFERROR(G158/$AO$22,"-")</f>
        <v>0.18</v>
      </c>
      <c r="J158" s="209" t="s">
        <v>143</v>
      </c>
      <c r="K158" s="71">
        <f>SUM(K150:K157)</f>
        <v>14</v>
      </c>
      <c r="L158" s="210" t="s">
        <v>143</v>
      </c>
      <c r="M158" s="75">
        <f t="shared" si="131"/>
        <v>0.10294117647058823</v>
      </c>
      <c r="N158" s="209" t="s">
        <v>143</v>
      </c>
      <c r="O158" s="71">
        <f>SUM(O150:O157)</f>
        <v>57</v>
      </c>
      <c r="P158" s="210" t="s">
        <v>143</v>
      </c>
      <c r="Q158" s="75">
        <f t="shared" si="132"/>
        <v>6.6232860794794334E-3</v>
      </c>
      <c r="R158" s="209" t="s">
        <v>143</v>
      </c>
      <c r="S158" s="71">
        <f>SUM(S150:S157)</f>
        <v>49</v>
      </c>
      <c r="T158" s="210" t="s">
        <v>143</v>
      </c>
      <c r="U158" s="75">
        <f t="shared" si="133"/>
        <v>6.878158338012353E-3</v>
      </c>
      <c r="V158" s="209" t="s">
        <v>143</v>
      </c>
      <c r="W158" s="71">
        <f>SUM(W150:W157)</f>
        <v>51</v>
      </c>
      <c r="X158" s="210" t="s">
        <v>143</v>
      </c>
      <c r="Y158" s="75">
        <f t="shared" si="134"/>
        <v>9.2575785078961702E-3</v>
      </c>
      <c r="Z158" s="209" t="s">
        <v>143</v>
      </c>
      <c r="AA158" s="71">
        <f>SUM(AA150:AA157)</f>
        <v>18</v>
      </c>
      <c r="AB158" s="210" t="s">
        <v>143</v>
      </c>
      <c r="AC158" s="75">
        <f t="shared" si="135"/>
        <v>5.1828390440541317E-3</v>
      </c>
      <c r="AD158" s="209" t="s">
        <v>143</v>
      </c>
      <c r="AE158" s="71">
        <f>SUM(AE150:AE157)</f>
        <v>2</v>
      </c>
      <c r="AF158" s="210" t="s">
        <v>143</v>
      </c>
      <c r="AG158" s="75">
        <f t="shared" si="136"/>
        <v>1.1702750146284377E-3</v>
      </c>
      <c r="AH158" s="209" t="s">
        <v>143</v>
      </c>
      <c r="AI158" s="71">
        <f t="shared" si="122"/>
        <v>200</v>
      </c>
      <c r="AJ158" s="210" t="s">
        <v>143</v>
      </c>
      <c r="AK158" s="75">
        <f t="shared" si="137"/>
        <v>7.5168188822490323E-3</v>
      </c>
    </row>
    <row r="159" spans="2:37" ht="13.5" customHeight="1">
      <c r="B159" s="279">
        <v>18</v>
      </c>
      <c r="C159" s="282" t="s">
        <v>66</v>
      </c>
      <c r="D159" s="55" t="s">
        <v>85</v>
      </c>
      <c r="E159" s="128" t="s">
        <v>74</v>
      </c>
      <c r="F159" s="293">
        <f>AO23</f>
        <v>30</v>
      </c>
      <c r="G159" s="206">
        <v>0</v>
      </c>
      <c r="H159" s="56">
        <f>IFERROR(G159/G167,"-")</f>
        <v>0</v>
      </c>
      <c r="I159" s="72">
        <f>IFERROR(G159/$AO$23,"-")</f>
        <v>0</v>
      </c>
      <c r="J159" s="293">
        <f>AP23</f>
        <v>88</v>
      </c>
      <c r="K159" s="206">
        <v>0</v>
      </c>
      <c r="L159" s="56">
        <f>IFERROR(K159/K167,"-")</f>
        <v>0</v>
      </c>
      <c r="M159" s="72">
        <f t="shared" ref="M159:M167" si="139">IFERROR(K159/$AP$23,"-")</f>
        <v>0</v>
      </c>
      <c r="N159" s="293">
        <f>AQ23</f>
        <v>7458</v>
      </c>
      <c r="O159" s="206">
        <v>0</v>
      </c>
      <c r="P159" s="56">
        <f>IFERROR(O159/O167,"-")</f>
        <v>0</v>
      </c>
      <c r="Q159" s="72">
        <f t="shared" ref="Q159:Q167" si="140">IFERROR(O159/$AQ$23,"-")</f>
        <v>0</v>
      </c>
      <c r="R159" s="293">
        <f>AR23</f>
        <v>6538</v>
      </c>
      <c r="S159" s="206">
        <v>0</v>
      </c>
      <c r="T159" s="56">
        <f>IFERROR(S159/S167,"-")</f>
        <v>0</v>
      </c>
      <c r="U159" s="72">
        <f t="shared" ref="U159:U167" si="141">IFERROR(S159/$AR$23,"-")</f>
        <v>0</v>
      </c>
      <c r="V159" s="293">
        <f>AS23</f>
        <v>5061</v>
      </c>
      <c r="W159" s="206">
        <v>0</v>
      </c>
      <c r="X159" s="56">
        <f>IFERROR(W159/W167,"-")</f>
        <v>0</v>
      </c>
      <c r="Y159" s="72">
        <f t="shared" ref="Y159:Y167" si="142">IFERROR(W159/$AS$23,"-")</f>
        <v>0</v>
      </c>
      <c r="Z159" s="293">
        <f>AT23</f>
        <v>3094</v>
      </c>
      <c r="AA159" s="206">
        <v>0</v>
      </c>
      <c r="AB159" s="56">
        <f>IFERROR(AA159/AA167,"-")</f>
        <v>0</v>
      </c>
      <c r="AC159" s="72">
        <f t="shared" ref="AC159:AC167" si="143">IFERROR(AA159/$AT$23,"-")</f>
        <v>0</v>
      </c>
      <c r="AD159" s="293">
        <f>AU23</f>
        <v>1497</v>
      </c>
      <c r="AE159" s="206">
        <v>0</v>
      </c>
      <c r="AF159" s="56">
        <f>IFERROR(AE159/AE167,"-")</f>
        <v>0</v>
      </c>
      <c r="AG159" s="72">
        <f t="shared" ref="AG159:AG167" si="144">IFERROR(AE159/$AU$23,"-")</f>
        <v>0</v>
      </c>
      <c r="AH159" s="293">
        <f>AV23</f>
        <v>23766</v>
      </c>
      <c r="AI159" s="92">
        <f t="shared" si="122"/>
        <v>0</v>
      </c>
      <c r="AJ159" s="56">
        <f>IFERROR(AI159/AI167,"-")</f>
        <v>0</v>
      </c>
      <c r="AK159" s="72">
        <f t="shared" ref="AK159:AK167" si="145">IFERROR(AI159/$AV$23,"-")</f>
        <v>0</v>
      </c>
    </row>
    <row r="160" spans="2:37" ht="13.5" customHeight="1">
      <c r="B160" s="280"/>
      <c r="C160" s="283"/>
      <c r="D160" s="57" t="s">
        <v>86</v>
      </c>
      <c r="E160" s="129" t="s">
        <v>75</v>
      </c>
      <c r="F160" s="286"/>
      <c r="G160" s="207">
        <v>3</v>
      </c>
      <c r="H160" s="58">
        <f>IFERROR(G160/G167,"-")</f>
        <v>0.75</v>
      </c>
      <c r="I160" s="72">
        <f t="shared" ref="I160:I166" si="146">IFERROR(G160/$AO$23,"-")</f>
        <v>0.1</v>
      </c>
      <c r="J160" s="286"/>
      <c r="K160" s="207">
        <v>5</v>
      </c>
      <c r="L160" s="58">
        <f>IFERROR(K160/K167,"-")</f>
        <v>0.625</v>
      </c>
      <c r="M160" s="82">
        <f t="shared" si="139"/>
        <v>5.6818181818181816E-2</v>
      </c>
      <c r="N160" s="286"/>
      <c r="O160" s="207">
        <v>55</v>
      </c>
      <c r="P160" s="58">
        <f>IFERROR(O160/O167,"-")</f>
        <v>0.69620253164556967</v>
      </c>
      <c r="Q160" s="82">
        <f t="shared" si="140"/>
        <v>7.3746312684365781E-3</v>
      </c>
      <c r="R160" s="286"/>
      <c r="S160" s="207">
        <v>38</v>
      </c>
      <c r="T160" s="58">
        <f>IFERROR(S160/S167,"-")</f>
        <v>0.69090909090909092</v>
      </c>
      <c r="U160" s="82">
        <f t="shared" si="141"/>
        <v>5.8121749770572041E-3</v>
      </c>
      <c r="V160" s="286"/>
      <c r="W160" s="207">
        <v>37</v>
      </c>
      <c r="X160" s="58">
        <f>IFERROR(W160/W167,"-")</f>
        <v>0.68518518518518523</v>
      </c>
      <c r="Y160" s="82">
        <f t="shared" si="142"/>
        <v>7.3108081406836594E-3</v>
      </c>
      <c r="Z160" s="286"/>
      <c r="AA160" s="207">
        <v>12</v>
      </c>
      <c r="AB160" s="58">
        <f>IFERROR(AA160/AA167,"-")</f>
        <v>0.63157894736842102</v>
      </c>
      <c r="AC160" s="82">
        <f t="shared" si="143"/>
        <v>3.8784744667097609E-3</v>
      </c>
      <c r="AD160" s="286"/>
      <c r="AE160" s="207">
        <v>1</v>
      </c>
      <c r="AF160" s="58">
        <f>IFERROR(AE160/AE167,"-")</f>
        <v>0.5</v>
      </c>
      <c r="AG160" s="82">
        <f t="shared" si="144"/>
        <v>6.680026720106881E-4</v>
      </c>
      <c r="AH160" s="286"/>
      <c r="AI160" s="93">
        <f t="shared" si="122"/>
        <v>151</v>
      </c>
      <c r="AJ160" s="58">
        <f>IFERROR(AI160/AI167,"-")</f>
        <v>0.68325791855203621</v>
      </c>
      <c r="AK160" s="82">
        <f t="shared" si="145"/>
        <v>6.3536144071362453E-3</v>
      </c>
    </row>
    <row r="161" spans="2:37" ht="13.5" customHeight="1">
      <c r="B161" s="280"/>
      <c r="C161" s="283"/>
      <c r="D161" s="57" t="s">
        <v>87</v>
      </c>
      <c r="E161" s="129" t="s">
        <v>76</v>
      </c>
      <c r="F161" s="286"/>
      <c r="G161" s="207">
        <v>0</v>
      </c>
      <c r="H161" s="58">
        <f>IFERROR(G161/G167,"-")</f>
        <v>0</v>
      </c>
      <c r="I161" s="72">
        <f t="shared" si="146"/>
        <v>0</v>
      </c>
      <c r="J161" s="286"/>
      <c r="K161" s="207">
        <v>0</v>
      </c>
      <c r="L161" s="58">
        <f>IFERROR(K161/K167,"-")</f>
        <v>0</v>
      </c>
      <c r="M161" s="82">
        <f t="shared" si="139"/>
        <v>0</v>
      </c>
      <c r="N161" s="286"/>
      <c r="O161" s="207">
        <v>1</v>
      </c>
      <c r="P161" s="58">
        <f>IFERROR(O161/O167,"-")</f>
        <v>1.2658227848101266E-2</v>
      </c>
      <c r="Q161" s="82">
        <f t="shared" si="140"/>
        <v>1.3408420488066506E-4</v>
      </c>
      <c r="R161" s="286"/>
      <c r="S161" s="207">
        <v>0</v>
      </c>
      <c r="T161" s="58">
        <f>IFERROR(S161/S167,"-")</f>
        <v>0</v>
      </c>
      <c r="U161" s="82">
        <f t="shared" si="141"/>
        <v>0</v>
      </c>
      <c r="V161" s="286"/>
      <c r="W161" s="207">
        <v>0</v>
      </c>
      <c r="X161" s="58">
        <f>IFERROR(W161/W167,"-")</f>
        <v>0</v>
      </c>
      <c r="Y161" s="82">
        <f t="shared" si="142"/>
        <v>0</v>
      </c>
      <c r="Z161" s="286"/>
      <c r="AA161" s="207">
        <v>0</v>
      </c>
      <c r="AB161" s="58">
        <f>IFERROR(AA161/AA167,"-")</f>
        <v>0</v>
      </c>
      <c r="AC161" s="82">
        <f t="shared" si="143"/>
        <v>0</v>
      </c>
      <c r="AD161" s="286"/>
      <c r="AE161" s="207">
        <v>0</v>
      </c>
      <c r="AF161" s="58">
        <f>IFERROR(AE161/AE167,"-")</f>
        <v>0</v>
      </c>
      <c r="AG161" s="82">
        <f t="shared" si="144"/>
        <v>0</v>
      </c>
      <c r="AH161" s="286"/>
      <c r="AI161" s="93">
        <f t="shared" si="122"/>
        <v>1</v>
      </c>
      <c r="AJ161" s="58">
        <f>IFERROR(AI161/AI167,"-")</f>
        <v>4.5248868778280547E-3</v>
      </c>
      <c r="AK161" s="82">
        <f t="shared" si="145"/>
        <v>4.2076916603551294E-5</v>
      </c>
    </row>
    <row r="162" spans="2:37" ht="13.5" customHeight="1">
      <c r="B162" s="280"/>
      <c r="C162" s="283"/>
      <c r="D162" s="57" t="s">
        <v>88</v>
      </c>
      <c r="E162" s="129" t="s">
        <v>77</v>
      </c>
      <c r="F162" s="286"/>
      <c r="G162" s="207">
        <v>0</v>
      </c>
      <c r="H162" s="58">
        <f>IFERROR(G162/G167,"-")</f>
        <v>0</v>
      </c>
      <c r="I162" s="72">
        <f t="shared" si="146"/>
        <v>0</v>
      </c>
      <c r="J162" s="286"/>
      <c r="K162" s="207">
        <v>0</v>
      </c>
      <c r="L162" s="58">
        <f>IFERROR(K162/K167,"-")</f>
        <v>0</v>
      </c>
      <c r="M162" s="82">
        <f t="shared" si="139"/>
        <v>0</v>
      </c>
      <c r="N162" s="286"/>
      <c r="O162" s="207">
        <v>2</v>
      </c>
      <c r="P162" s="58">
        <f>IFERROR(O162/O167,"-")</f>
        <v>2.5316455696202531E-2</v>
      </c>
      <c r="Q162" s="82">
        <f t="shared" si="140"/>
        <v>2.6816840976133012E-4</v>
      </c>
      <c r="R162" s="286"/>
      <c r="S162" s="207">
        <v>1</v>
      </c>
      <c r="T162" s="58">
        <f>IFERROR(S162/S167,"-")</f>
        <v>1.8181818181818181E-2</v>
      </c>
      <c r="U162" s="82">
        <f t="shared" si="141"/>
        <v>1.5295197308045274E-4</v>
      </c>
      <c r="V162" s="286"/>
      <c r="W162" s="207">
        <v>4</v>
      </c>
      <c r="X162" s="58">
        <f>IFERROR(W162/W167,"-")</f>
        <v>7.407407407407407E-2</v>
      </c>
      <c r="Y162" s="82">
        <f t="shared" si="142"/>
        <v>7.9035763683066589E-4</v>
      </c>
      <c r="Z162" s="286"/>
      <c r="AA162" s="207">
        <v>1</v>
      </c>
      <c r="AB162" s="58">
        <f>IFERROR(AA162/AA167,"-")</f>
        <v>5.2631578947368418E-2</v>
      </c>
      <c r="AC162" s="82">
        <f t="shared" si="143"/>
        <v>3.2320620555914673E-4</v>
      </c>
      <c r="AD162" s="286"/>
      <c r="AE162" s="207">
        <v>0</v>
      </c>
      <c r="AF162" s="58">
        <f>IFERROR(AE162/AE167,"-")</f>
        <v>0</v>
      </c>
      <c r="AG162" s="82">
        <f t="shared" si="144"/>
        <v>0</v>
      </c>
      <c r="AH162" s="286"/>
      <c r="AI162" s="93">
        <f t="shared" si="122"/>
        <v>8</v>
      </c>
      <c r="AJ162" s="58">
        <f>IFERROR(AI162/AI167,"-")</f>
        <v>3.6199095022624438E-2</v>
      </c>
      <c r="AK162" s="82">
        <f t="shared" si="145"/>
        <v>3.3661533282841036E-4</v>
      </c>
    </row>
    <row r="163" spans="2:37" ht="13.5" customHeight="1">
      <c r="B163" s="280"/>
      <c r="C163" s="283"/>
      <c r="D163" s="57" t="s">
        <v>89</v>
      </c>
      <c r="E163" s="129" t="s">
        <v>78</v>
      </c>
      <c r="F163" s="286"/>
      <c r="G163" s="207">
        <v>0</v>
      </c>
      <c r="H163" s="58">
        <f>IFERROR(G163/G167,"-")</f>
        <v>0</v>
      </c>
      <c r="I163" s="72">
        <f t="shared" si="146"/>
        <v>0</v>
      </c>
      <c r="J163" s="286"/>
      <c r="K163" s="207">
        <v>0</v>
      </c>
      <c r="L163" s="58">
        <f>IFERROR(K163/K167,"-")</f>
        <v>0</v>
      </c>
      <c r="M163" s="82">
        <f t="shared" si="139"/>
        <v>0</v>
      </c>
      <c r="N163" s="286"/>
      <c r="O163" s="207">
        <v>5</v>
      </c>
      <c r="P163" s="58">
        <f>IFERROR(O163/O167,"-")</f>
        <v>6.3291139240506333E-2</v>
      </c>
      <c r="Q163" s="82">
        <f t="shared" si="140"/>
        <v>6.7042102440332532E-4</v>
      </c>
      <c r="R163" s="286"/>
      <c r="S163" s="207">
        <v>3</v>
      </c>
      <c r="T163" s="58">
        <f>IFERROR(S163/S167,"-")</f>
        <v>5.4545454545454543E-2</v>
      </c>
      <c r="U163" s="82">
        <f t="shared" si="141"/>
        <v>4.588559192413582E-4</v>
      </c>
      <c r="V163" s="286"/>
      <c r="W163" s="207">
        <v>1</v>
      </c>
      <c r="X163" s="58">
        <f>IFERROR(W163/W167,"-")</f>
        <v>1.8518518518518517E-2</v>
      </c>
      <c r="Y163" s="82">
        <f t="shared" si="142"/>
        <v>1.9758940920766647E-4</v>
      </c>
      <c r="Z163" s="286"/>
      <c r="AA163" s="207">
        <v>0</v>
      </c>
      <c r="AB163" s="58">
        <f>IFERROR(AA163/AA167,"-")</f>
        <v>0</v>
      </c>
      <c r="AC163" s="82">
        <f t="shared" si="143"/>
        <v>0</v>
      </c>
      <c r="AD163" s="286"/>
      <c r="AE163" s="207">
        <v>0</v>
      </c>
      <c r="AF163" s="58">
        <f>IFERROR(AE163/AE167,"-")</f>
        <v>0</v>
      </c>
      <c r="AG163" s="82">
        <f t="shared" si="144"/>
        <v>0</v>
      </c>
      <c r="AH163" s="286"/>
      <c r="AI163" s="93">
        <f t="shared" si="122"/>
        <v>9</v>
      </c>
      <c r="AJ163" s="58">
        <f>IFERROR(AI163/AI167,"-")</f>
        <v>4.072398190045249E-2</v>
      </c>
      <c r="AK163" s="82">
        <f t="shared" si="145"/>
        <v>3.786922494319616E-4</v>
      </c>
    </row>
    <row r="164" spans="2:37" ht="13.5" customHeight="1">
      <c r="B164" s="280"/>
      <c r="C164" s="283"/>
      <c r="D164" s="57" t="s">
        <v>90</v>
      </c>
      <c r="E164" s="129" t="s">
        <v>79</v>
      </c>
      <c r="F164" s="286"/>
      <c r="G164" s="207">
        <v>0</v>
      </c>
      <c r="H164" s="58">
        <f>IFERROR(G164/G167,"-")</f>
        <v>0</v>
      </c>
      <c r="I164" s="72">
        <f t="shared" si="146"/>
        <v>0</v>
      </c>
      <c r="J164" s="286"/>
      <c r="K164" s="207">
        <v>0</v>
      </c>
      <c r="L164" s="58">
        <f>IFERROR(K164/K167,"-")</f>
        <v>0</v>
      </c>
      <c r="M164" s="82">
        <f t="shared" si="139"/>
        <v>0</v>
      </c>
      <c r="N164" s="286"/>
      <c r="O164" s="207">
        <v>0</v>
      </c>
      <c r="P164" s="58">
        <f>IFERROR(O164/O167,"-")</f>
        <v>0</v>
      </c>
      <c r="Q164" s="82">
        <f t="shared" si="140"/>
        <v>0</v>
      </c>
      <c r="R164" s="286"/>
      <c r="S164" s="207">
        <v>0</v>
      </c>
      <c r="T164" s="58">
        <f>IFERROR(S164/S167,"-")</f>
        <v>0</v>
      </c>
      <c r="U164" s="82">
        <f t="shared" si="141"/>
        <v>0</v>
      </c>
      <c r="V164" s="286"/>
      <c r="W164" s="207">
        <v>0</v>
      </c>
      <c r="X164" s="58">
        <f>IFERROR(W164/W167,"-")</f>
        <v>0</v>
      </c>
      <c r="Y164" s="82">
        <f t="shared" si="142"/>
        <v>0</v>
      </c>
      <c r="Z164" s="286"/>
      <c r="AA164" s="207">
        <v>0</v>
      </c>
      <c r="AB164" s="58">
        <f>IFERROR(AA164/AA167,"-")</f>
        <v>0</v>
      </c>
      <c r="AC164" s="82">
        <f t="shared" si="143"/>
        <v>0</v>
      </c>
      <c r="AD164" s="286"/>
      <c r="AE164" s="207">
        <v>0</v>
      </c>
      <c r="AF164" s="58">
        <f>IFERROR(AE164/AE167,"-")</f>
        <v>0</v>
      </c>
      <c r="AG164" s="82">
        <f t="shared" si="144"/>
        <v>0</v>
      </c>
      <c r="AH164" s="286"/>
      <c r="AI164" s="93">
        <f t="shared" si="122"/>
        <v>0</v>
      </c>
      <c r="AJ164" s="58">
        <f>IFERROR(AI164/AI167,"-")</f>
        <v>0</v>
      </c>
      <c r="AK164" s="82">
        <f t="shared" si="145"/>
        <v>0</v>
      </c>
    </row>
    <row r="165" spans="2:37" ht="13.5" customHeight="1">
      <c r="B165" s="280"/>
      <c r="C165" s="283"/>
      <c r="D165" s="57" t="s">
        <v>91</v>
      </c>
      <c r="E165" s="129" t="s">
        <v>80</v>
      </c>
      <c r="F165" s="286"/>
      <c r="G165" s="207">
        <v>0</v>
      </c>
      <c r="H165" s="58">
        <f>IFERROR(G165/G167,"-")</f>
        <v>0</v>
      </c>
      <c r="I165" s="72">
        <f t="shared" si="146"/>
        <v>0</v>
      </c>
      <c r="J165" s="286"/>
      <c r="K165" s="207">
        <v>0</v>
      </c>
      <c r="L165" s="58">
        <f>IFERROR(K165/K167,"-")</f>
        <v>0</v>
      </c>
      <c r="M165" s="82">
        <f t="shared" si="139"/>
        <v>0</v>
      </c>
      <c r="N165" s="286"/>
      <c r="O165" s="207">
        <v>0</v>
      </c>
      <c r="P165" s="58">
        <f>IFERROR(O165/O167,"-")</f>
        <v>0</v>
      </c>
      <c r="Q165" s="82">
        <f t="shared" si="140"/>
        <v>0</v>
      </c>
      <c r="R165" s="286"/>
      <c r="S165" s="207">
        <v>0</v>
      </c>
      <c r="T165" s="58">
        <f>IFERROR(S165/S167,"-")</f>
        <v>0</v>
      </c>
      <c r="U165" s="82">
        <f t="shared" si="141"/>
        <v>0</v>
      </c>
      <c r="V165" s="286"/>
      <c r="W165" s="207">
        <v>0</v>
      </c>
      <c r="X165" s="58">
        <f>IFERROR(W165/W167,"-")</f>
        <v>0</v>
      </c>
      <c r="Y165" s="82">
        <f t="shared" si="142"/>
        <v>0</v>
      </c>
      <c r="Z165" s="286"/>
      <c r="AA165" s="207">
        <v>0</v>
      </c>
      <c r="AB165" s="58">
        <f>IFERROR(AA165/AA167,"-")</f>
        <v>0</v>
      </c>
      <c r="AC165" s="82">
        <f t="shared" si="143"/>
        <v>0</v>
      </c>
      <c r="AD165" s="286"/>
      <c r="AE165" s="207">
        <v>0</v>
      </c>
      <c r="AF165" s="58">
        <f>IFERROR(AE165/AE167,"-")</f>
        <v>0</v>
      </c>
      <c r="AG165" s="82">
        <f t="shared" si="144"/>
        <v>0</v>
      </c>
      <c r="AH165" s="286"/>
      <c r="AI165" s="93">
        <f t="shared" si="122"/>
        <v>0</v>
      </c>
      <c r="AJ165" s="58">
        <f>IFERROR(AI165/AI167,"-")</f>
        <v>0</v>
      </c>
      <c r="AK165" s="82">
        <f t="shared" si="145"/>
        <v>0</v>
      </c>
    </row>
    <row r="166" spans="2:37" ht="13.5" customHeight="1">
      <c r="B166" s="280"/>
      <c r="C166" s="283"/>
      <c r="D166" s="59" t="s">
        <v>92</v>
      </c>
      <c r="E166" s="130" t="s">
        <v>95</v>
      </c>
      <c r="F166" s="287"/>
      <c r="G166" s="208">
        <v>1</v>
      </c>
      <c r="H166" s="60">
        <f>IFERROR(G166/G167,"-")</f>
        <v>0.25</v>
      </c>
      <c r="I166" s="72">
        <f t="shared" si="146"/>
        <v>3.3333333333333333E-2</v>
      </c>
      <c r="J166" s="287"/>
      <c r="K166" s="208">
        <v>3</v>
      </c>
      <c r="L166" s="60">
        <f>IFERROR(K166/K167,"-")</f>
        <v>0.375</v>
      </c>
      <c r="M166" s="83">
        <f t="shared" si="139"/>
        <v>3.4090909090909088E-2</v>
      </c>
      <c r="N166" s="287"/>
      <c r="O166" s="208">
        <v>16</v>
      </c>
      <c r="P166" s="60">
        <f>IFERROR(O166/O167,"-")</f>
        <v>0.20253164556962025</v>
      </c>
      <c r="Q166" s="83">
        <f t="shared" si="140"/>
        <v>2.1453472780906409E-3</v>
      </c>
      <c r="R166" s="287"/>
      <c r="S166" s="208">
        <v>13</v>
      </c>
      <c r="T166" s="60">
        <f>IFERROR(S166/S167,"-")</f>
        <v>0.23636363636363636</v>
      </c>
      <c r="U166" s="83">
        <f t="shared" si="141"/>
        <v>1.9883756500458857E-3</v>
      </c>
      <c r="V166" s="287"/>
      <c r="W166" s="208">
        <v>12</v>
      </c>
      <c r="X166" s="60">
        <f>IFERROR(W166/W167,"-")</f>
        <v>0.22222222222222221</v>
      </c>
      <c r="Y166" s="83">
        <f t="shared" si="142"/>
        <v>2.3710729104919974E-3</v>
      </c>
      <c r="Z166" s="287"/>
      <c r="AA166" s="208">
        <v>6</v>
      </c>
      <c r="AB166" s="60">
        <f>IFERROR(AA166/AA167,"-")</f>
        <v>0.31578947368421051</v>
      </c>
      <c r="AC166" s="83">
        <f t="shared" si="143"/>
        <v>1.9392372333548805E-3</v>
      </c>
      <c r="AD166" s="287"/>
      <c r="AE166" s="208">
        <v>1</v>
      </c>
      <c r="AF166" s="60">
        <f>IFERROR(AE166/AE167,"-")</f>
        <v>0.5</v>
      </c>
      <c r="AG166" s="83">
        <f t="shared" si="144"/>
        <v>6.680026720106881E-4</v>
      </c>
      <c r="AH166" s="287"/>
      <c r="AI166" s="94">
        <f t="shared" si="122"/>
        <v>52</v>
      </c>
      <c r="AJ166" s="60">
        <f>IFERROR(AI166/AI167,"-")</f>
        <v>0.23529411764705882</v>
      </c>
      <c r="AK166" s="83">
        <f t="shared" si="145"/>
        <v>2.187999663384667E-3</v>
      </c>
    </row>
    <row r="167" spans="2:37" ht="13.5" customHeight="1">
      <c r="B167" s="281"/>
      <c r="C167" s="284"/>
      <c r="D167" s="61" t="s">
        <v>94</v>
      </c>
      <c r="E167" s="62"/>
      <c r="F167" s="209" t="s">
        <v>143</v>
      </c>
      <c r="G167" s="71">
        <f>SUM(G159:G166)</f>
        <v>4</v>
      </c>
      <c r="H167" s="63" t="s">
        <v>93</v>
      </c>
      <c r="I167" s="75">
        <f>IFERROR(G167/$AO$23,"-")</f>
        <v>0.13333333333333333</v>
      </c>
      <c r="J167" s="209" t="s">
        <v>143</v>
      </c>
      <c r="K167" s="71">
        <f>SUM(K159:K166)</f>
        <v>8</v>
      </c>
      <c r="L167" s="210" t="s">
        <v>143</v>
      </c>
      <c r="M167" s="75">
        <f t="shared" si="139"/>
        <v>9.0909090909090912E-2</v>
      </c>
      <c r="N167" s="209" t="s">
        <v>143</v>
      </c>
      <c r="O167" s="71">
        <f>SUM(O159:O166)</f>
        <v>79</v>
      </c>
      <c r="P167" s="210" t="s">
        <v>143</v>
      </c>
      <c r="Q167" s="75">
        <f t="shared" si="140"/>
        <v>1.0592652185572539E-2</v>
      </c>
      <c r="R167" s="209" t="s">
        <v>143</v>
      </c>
      <c r="S167" s="71">
        <f>SUM(S159:S166)</f>
        <v>55</v>
      </c>
      <c r="T167" s="210" t="s">
        <v>143</v>
      </c>
      <c r="U167" s="75">
        <f t="shared" si="141"/>
        <v>8.4123585194249006E-3</v>
      </c>
      <c r="V167" s="209" t="s">
        <v>143</v>
      </c>
      <c r="W167" s="71">
        <f>SUM(W159:W166)</f>
        <v>54</v>
      </c>
      <c r="X167" s="210" t="s">
        <v>143</v>
      </c>
      <c r="Y167" s="75">
        <f t="shared" si="142"/>
        <v>1.066982809721399E-2</v>
      </c>
      <c r="Z167" s="209" t="s">
        <v>143</v>
      </c>
      <c r="AA167" s="71">
        <f>SUM(AA159:AA166)</f>
        <v>19</v>
      </c>
      <c r="AB167" s="210" t="s">
        <v>143</v>
      </c>
      <c r="AC167" s="75">
        <f t="shared" si="143"/>
        <v>6.1409179056237878E-3</v>
      </c>
      <c r="AD167" s="209" t="s">
        <v>143</v>
      </c>
      <c r="AE167" s="71">
        <f>SUM(AE159:AE166)</f>
        <v>2</v>
      </c>
      <c r="AF167" s="210" t="s">
        <v>143</v>
      </c>
      <c r="AG167" s="75">
        <f t="shared" si="144"/>
        <v>1.3360053440213762E-3</v>
      </c>
      <c r="AH167" s="209" t="s">
        <v>143</v>
      </c>
      <c r="AI167" s="71">
        <f t="shared" si="122"/>
        <v>221</v>
      </c>
      <c r="AJ167" s="210" t="s">
        <v>143</v>
      </c>
      <c r="AK167" s="75">
        <f t="shared" si="145"/>
        <v>9.2989985693848354E-3</v>
      </c>
    </row>
    <row r="168" spans="2:37" ht="13.5" customHeight="1">
      <c r="B168" s="279">
        <v>19</v>
      </c>
      <c r="C168" s="282" t="s">
        <v>156</v>
      </c>
      <c r="D168" s="55" t="s">
        <v>85</v>
      </c>
      <c r="E168" s="128" t="s">
        <v>74</v>
      </c>
      <c r="F168" s="293">
        <f>AO24</f>
        <v>34</v>
      </c>
      <c r="G168" s="206">
        <v>0</v>
      </c>
      <c r="H168" s="56">
        <f>IFERROR(G168/G176,"-")</f>
        <v>0</v>
      </c>
      <c r="I168" s="72">
        <f>IFERROR(G168/$AO$24,"-")</f>
        <v>0</v>
      </c>
      <c r="J168" s="293">
        <f>AP24</f>
        <v>116</v>
      </c>
      <c r="K168" s="206">
        <v>0</v>
      </c>
      <c r="L168" s="56">
        <f>IFERROR(K168/K176,"-")</f>
        <v>0</v>
      </c>
      <c r="M168" s="72">
        <f t="shared" ref="M168:M176" si="147">IFERROR(K168/$AP$24,"-")</f>
        <v>0</v>
      </c>
      <c r="N168" s="293">
        <f>AQ24</f>
        <v>5434</v>
      </c>
      <c r="O168" s="206">
        <v>1</v>
      </c>
      <c r="P168" s="56">
        <f>IFERROR(O168/O176,"-")</f>
        <v>2.3255813953488372E-2</v>
      </c>
      <c r="Q168" s="72">
        <f t="shared" ref="Q168:Q176" si="148">IFERROR(O168/$AQ$24,"-")</f>
        <v>1.840264998159735E-4</v>
      </c>
      <c r="R168" s="293">
        <f>AR24</f>
        <v>4478</v>
      </c>
      <c r="S168" s="206">
        <v>0</v>
      </c>
      <c r="T168" s="56">
        <f>IFERROR(S168/S176,"-")</f>
        <v>0</v>
      </c>
      <c r="U168" s="72">
        <f t="shared" ref="U168:U176" si="149">IFERROR(S168/$AR$24,"-")</f>
        <v>0</v>
      </c>
      <c r="V168" s="293">
        <f>AS24</f>
        <v>3373</v>
      </c>
      <c r="W168" s="206">
        <v>0</v>
      </c>
      <c r="X168" s="56">
        <f>IFERROR(W168/W176,"-")</f>
        <v>0</v>
      </c>
      <c r="Y168" s="72">
        <f t="shared" ref="Y168:Y176" si="150">IFERROR(W168/$AS$24,"-")</f>
        <v>0</v>
      </c>
      <c r="Z168" s="293">
        <f>AT24</f>
        <v>1980</v>
      </c>
      <c r="AA168" s="206">
        <v>0</v>
      </c>
      <c r="AB168" s="56">
        <f>IFERROR(AA168/AA176,"-")</f>
        <v>0</v>
      </c>
      <c r="AC168" s="72">
        <f t="shared" ref="AC168:AC176" si="151">IFERROR(AA168/$AT$24,"-")</f>
        <v>0</v>
      </c>
      <c r="AD168" s="293">
        <f>AU24</f>
        <v>960</v>
      </c>
      <c r="AE168" s="206">
        <v>0</v>
      </c>
      <c r="AF168" s="56">
        <f>IFERROR(AE168/AE176,"-")</f>
        <v>0</v>
      </c>
      <c r="AG168" s="72">
        <f t="shared" ref="AG168:AG176" si="152">IFERROR(AE168/$AU$24,"-")</f>
        <v>0</v>
      </c>
      <c r="AH168" s="293">
        <f>AV24</f>
        <v>16375</v>
      </c>
      <c r="AI168" s="92">
        <f t="shared" si="122"/>
        <v>1</v>
      </c>
      <c r="AJ168" s="56">
        <f>IFERROR(AI168/AI176,"-")</f>
        <v>7.0422535211267607E-3</v>
      </c>
      <c r="AK168" s="72">
        <f t="shared" ref="AK168:AK176" si="153">IFERROR(AI168/$AV$24,"-")</f>
        <v>6.1068702290076332E-5</v>
      </c>
    </row>
    <row r="169" spans="2:37" ht="13.5" customHeight="1">
      <c r="B169" s="280"/>
      <c r="C169" s="283"/>
      <c r="D169" s="57" t="s">
        <v>86</v>
      </c>
      <c r="E169" s="129" t="s">
        <v>75</v>
      </c>
      <c r="F169" s="286"/>
      <c r="G169" s="207">
        <v>2</v>
      </c>
      <c r="H169" s="58">
        <f>IFERROR(G169/G176,"-")</f>
        <v>0.66666666666666663</v>
      </c>
      <c r="I169" s="72">
        <f t="shared" ref="I169:I175" si="154">IFERROR(G169/$AO$24,"-")</f>
        <v>5.8823529411764705E-2</v>
      </c>
      <c r="J169" s="286"/>
      <c r="K169" s="207">
        <v>6</v>
      </c>
      <c r="L169" s="58">
        <f>IFERROR(K169/K176,"-")</f>
        <v>0.66666666666666663</v>
      </c>
      <c r="M169" s="82">
        <f t="shared" si="147"/>
        <v>5.1724137931034482E-2</v>
      </c>
      <c r="N169" s="286"/>
      <c r="O169" s="207">
        <v>31</v>
      </c>
      <c r="P169" s="58">
        <f>IFERROR(O169/O176,"-")</f>
        <v>0.72093023255813948</v>
      </c>
      <c r="Q169" s="82">
        <f t="shared" si="148"/>
        <v>5.7048214942951782E-3</v>
      </c>
      <c r="R169" s="286"/>
      <c r="S169" s="207">
        <v>30</v>
      </c>
      <c r="T169" s="58">
        <f>IFERROR(S169/S176,"-")</f>
        <v>0.78947368421052633</v>
      </c>
      <c r="U169" s="82">
        <f t="shared" si="149"/>
        <v>6.6994193836534171E-3</v>
      </c>
      <c r="V169" s="286"/>
      <c r="W169" s="207">
        <v>25</v>
      </c>
      <c r="X169" s="58">
        <f>IFERROR(W169/W176,"-")</f>
        <v>0.67567567567567566</v>
      </c>
      <c r="Y169" s="82">
        <f t="shared" si="150"/>
        <v>7.4117995849392231E-3</v>
      </c>
      <c r="Z169" s="286"/>
      <c r="AA169" s="207">
        <v>8</v>
      </c>
      <c r="AB169" s="58">
        <f>IFERROR(AA169/AA176,"-")</f>
        <v>0.72727272727272729</v>
      </c>
      <c r="AC169" s="82">
        <f t="shared" si="151"/>
        <v>4.0404040404040404E-3</v>
      </c>
      <c r="AD169" s="286"/>
      <c r="AE169" s="207">
        <v>0</v>
      </c>
      <c r="AF169" s="58">
        <f>IFERROR(AE169/AE176,"-")</f>
        <v>0</v>
      </c>
      <c r="AG169" s="82">
        <f t="shared" si="152"/>
        <v>0</v>
      </c>
      <c r="AH169" s="286"/>
      <c r="AI169" s="93">
        <f t="shared" si="122"/>
        <v>102</v>
      </c>
      <c r="AJ169" s="58">
        <f>IFERROR(AI169/AI176,"-")</f>
        <v>0.71830985915492962</v>
      </c>
      <c r="AK169" s="82">
        <f t="shared" si="153"/>
        <v>6.2290076335877863E-3</v>
      </c>
    </row>
    <row r="170" spans="2:37" ht="13.5" customHeight="1">
      <c r="B170" s="280"/>
      <c r="C170" s="283"/>
      <c r="D170" s="57" t="s">
        <v>87</v>
      </c>
      <c r="E170" s="129" t="s">
        <v>76</v>
      </c>
      <c r="F170" s="286"/>
      <c r="G170" s="207">
        <v>0</v>
      </c>
      <c r="H170" s="58">
        <f>IFERROR(G170/G176,"-")</f>
        <v>0</v>
      </c>
      <c r="I170" s="72">
        <f t="shared" si="154"/>
        <v>0</v>
      </c>
      <c r="J170" s="286"/>
      <c r="K170" s="207">
        <v>0</v>
      </c>
      <c r="L170" s="58">
        <f>IFERROR(K170/K176,"-")</f>
        <v>0</v>
      </c>
      <c r="M170" s="82">
        <f t="shared" si="147"/>
        <v>0</v>
      </c>
      <c r="N170" s="286"/>
      <c r="O170" s="207">
        <v>0</v>
      </c>
      <c r="P170" s="58">
        <f>IFERROR(O170/O176,"-")</f>
        <v>0</v>
      </c>
      <c r="Q170" s="82">
        <f t="shared" si="148"/>
        <v>0</v>
      </c>
      <c r="R170" s="286"/>
      <c r="S170" s="207">
        <v>0</v>
      </c>
      <c r="T170" s="58">
        <f>IFERROR(S170/S176,"-")</f>
        <v>0</v>
      </c>
      <c r="U170" s="82">
        <f t="shared" si="149"/>
        <v>0</v>
      </c>
      <c r="V170" s="286"/>
      <c r="W170" s="207">
        <v>0</v>
      </c>
      <c r="X170" s="58">
        <f>IFERROR(W170/W176,"-")</f>
        <v>0</v>
      </c>
      <c r="Y170" s="82">
        <f t="shared" si="150"/>
        <v>0</v>
      </c>
      <c r="Z170" s="286"/>
      <c r="AA170" s="207">
        <v>0</v>
      </c>
      <c r="AB170" s="58">
        <f>IFERROR(AA170/AA176,"-")</f>
        <v>0</v>
      </c>
      <c r="AC170" s="82">
        <f t="shared" si="151"/>
        <v>0</v>
      </c>
      <c r="AD170" s="286"/>
      <c r="AE170" s="207">
        <v>0</v>
      </c>
      <c r="AF170" s="58">
        <f>IFERROR(AE170/AE176,"-")</f>
        <v>0</v>
      </c>
      <c r="AG170" s="82">
        <f t="shared" si="152"/>
        <v>0</v>
      </c>
      <c r="AH170" s="286"/>
      <c r="AI170" s="93">
        <f t="shared" si="122"/>
        <v>0</v>
      </c>
      <c r="AJ170" s="58">
        <f>IFERROR(AI170/AI176,"-")</f>
        <v>0</v>
      </c>
      <c r="AK170" s="82">
        <f t="shared" si="153"/>
        <v>0</v>
      </c>
    </row>
    <row r="171" spans="2:37" ht="13.5" customHeight="1">
      <c r="B171" s="280"/>
      <c r="C171" s="283"/>
      <c r="D171" s="57" t="s">
        <v>88</v>
      </c>
      <c r="E171" s="129" t="s">
        <v>77</v>
      </c>
      <c r="F171" s="286"/>
      <c r="G171" s="207">
        <v>0</v>
      </c>
      <c r="H171" s="58">
        <f>IFERROR(G171/G176,"-")</f>
        <v>0</v>
      </c>
      <c r="I171" s="72">
        <f t="shared" si="154"/>
        <v>0</v>
      </c>
      <c r="J171" s="286"/>
      <c r="K171" s="207">
        <v>0</v>
      </c>
      <c r="L171" s="58">
        <f>IFERROR(K171/K176,"-")</f>
        <v>0</v>
      </c>
      <c r="M171" s="82">
        <f t="shared" si="147"/>
        <v>0</v>
      </c>
      <c r="N171" s="286"/>
      <c r="O171" s="207">
        <v>4</v>
      </c>
      <c r="P171" s="58">
        <f>IFERROR(O171/O176,"-")</f>
        <v>9.3023255813953487E-2</v>
      </c>
      <c r="Q171" s="82">
        <f t="shared" si="148"/>
        <v>7.3610599926389399E-4</v>
      </c>
      <c r="R171" s="286"/>
      <c r="S171" s="207">
        <v>0</v>
      </c>
      <c r="T171" s="58">
        <f>IFERROR(S171/S176,"-")</f>
        <v>0</v>
      </c>
      <c r="U171" s="82">
        <f t="shared" si="149"/>
        <v>0</v>
      </c>
      <c r="V171" s="286"/>
      <c r="W171" s="207">
        <v>1</v>
      </c>
      <c r="X171" s="58">
        <f>IFERROR(W171/W176,"-")</f>
        <v>2.7027027027027029E-2</v>
      </c>
      <c r="Y171" s="82">
        <f t="shared" si="150"/>
        <v>2.9647198339756892E-4</v>
      </c>
      <c r="Z171" s="286"/>
      <c r="AA171" s="207">
        <v>1</v>
      </c>
      <c r="AB171" s="58">
        <f>IFERROR(AA171/AA176,"-")</f>
        <v>9.0909090909090912E-2</v>
      </c>
      <c r="AC171" s="82">
        <f t="shared" si="151"/>
        <v>5.0505050505050505E-4</v>
      </c>
      <c r="AD171" s="286"/>
      <c r="AE171" s="207">
        <v>0</v>
      </c>
      <c r="AF171" s="58">
        <f>IFERROR(AE171/AE176,"-")</f>
        <v>0</v>
      </c>
      <c r="AG171" s="82">
        <f t="shared" si="152"/>
        <v>0</v>
      </c>
      <c r="AH171" s="286"/>
      <c r="AI171" s="93">
        <f t="shared" si="122"/>
        <v>6</v>
      </c>
      <c r="AJ171" s="58">
        <f>IFERROR(AI171/AI176,"-")</f>
        <v>4.2253521126760563E-2</v>
      </c>
      <c r="AK171" s="82">
        <f t="shared" si="153"/>
        <v>3.6641221374045799E-4</v>
      </c>
    </row>
    <row r="172" spans="2:37" ht="13.5" customHeight="1">
      <c r="B172" s="280"/>
      <c r="C172" s="283"/>
      <c r="D172" s="57" t="s">
        <v>89</v>
      </c>
      <c r="E172" s="129" t="s">
        <v>78</v>
      </c>
      <c r="F172" s="286"/>
      <c r="G172" s="207">
        <v>0</v>
      </c>
      <c r="H172" s="58">
        <f>IFERROR(G172/G176,"-")</f>
        <v>0</v>
      </c>
      <c r="I172" s="72">
        <f t="shared" si="154"/>
        <v>0</v>
      </c>
      <c r="J172" s="286"/>
      <c r="K172" s="207">
        <v>1</v>
      </c>
      <c r="L172" s="58">
        <f>IFERROR(K172/K176,"-")</f>
        <v>0.1111111111111111</v>
      </c>
      <c r="M172" s="82">
        <f t="shared" si="147"/>
        <v>8.6206896551724137E-3</v>
      </c>
      <c r="N172" s="286"/>
      <c r="O172" s="207">
        <v>3</v>
      </c>
      <c r="P172" s="58">
        <f>IFERROR(O172/O176,"-")</f>
        <v>6.9767441860465115E-2</v>
      </c>
      <c r="Q172" s="82">
        <f t="shared" si="148"/>
        <v>5.5207949944792055E-4</v>
      </c>
      <c r="R172" s="286"/>
      <c r="S172" s="207">
        <v>1</v>
      </c>
      <c r="T172" s="58">
        <f>IFERROR(S172/S176,"-")</f>
        <v>2.6315789473684209E-2</v>
      </c>
      <c r="U172" s="82">
        <f t="shared" si="149"/>
        <v>2.2331397945511388E-4</v>
      </c>
      <c r="V172" s="286"/>
      <c r="W172" s="207">
        <v>2</v>
      </c>
      <c r="X172" s="58">
        <f>IFERROR(W172/W176,"-")</f>
        <v>5.4054054054054057E-2</v>
      </c>
      <c r="Y172" s="82">
        <f t="shared" si="150"/>
        <v>5.9294396679513783E-4</v>
      </c>
      <c r="Z172" s="286"/>
      <c r="AA172" s="207">
        <v>0</v>
      </c>
      <c r="AB172" s="58">
        <f>IFERROR(AA172/AA176,"-")</f>
        <v>0</v>
      </c>
      <c r="AC172" s="82">
        <f t="shared" si="151"/>
        <v>0</v>
      </c>
      <c r="AD172" s="286"/>
      <c r="AE172" s="207">
        <v>0</v>
      </c>
      <c r="AF172" s="58">
        <f>IFERROR(AE172/AE176,"-")</f>
        <v>0</v>
      </c>
      <c r="AG172" s="82">
        <f t="shared" si="152"/>
        <v>0</v>
      </c>
      <c r="AH172" s="286"/>
      <c r="AI172" s="93">
        <f t="shared" si="122"/>
        <v>7</v>
      </c>
      <c r="AJ172" s="58">
        <f>IFERROR(AI172/AI176,"-")</f>
        <v>4.9295774647887321E-2</v>
      </c>
      <c r="AK172" s="82">
        <f t="shared" si="153"/>
        <v>4.2748091603053435E-4</v>
      </c>
    </row>
    <row r="173" spans="2:37" ht="13.5" customHeight="1">
      <c r="B173" s="280"/>
      <c r="C173" s="283"/>
      <c r="D173" s="57" t="s">
        <v>90</v>
      </c>
      <c r="E173" s="129" t="s">
        <v>79</v>
      </c>
      <c r="F173" s="286"/>
      <c r="G173" s="207">
        <v>0</v>
      </c>
      <c r="H173" s="58">
        <f>IFERROR(G173/G176,"-")</f>
        <v>0</v>
      </c>
      <c r="I173" s="72">
        <f t="shared" si="154"/>
        <v>0</v>
      </c>
      <c r="J173" s="286"/>
      <c r="K173" s="207">
        <v>0</v>
      </c>
      <c r="L173" s="58">
        <f>IFERROR(K173/K176,"-")</f>
        <v>0</v>
      </c>
      <c r="M173" s="82">
        <f t="shared" si="147"/>
        <v>0</v>
      </c>
      <c r="N173" s="286"/>
      <c r="O173" s="207">
        <v>0</v>
      </c>
      <c r="P173" s="58">
        <f>IFERROR(O173/O176,"-")</f>
        <v>0</v>
      </c>
      <c r="Q173" s="82">
        <f t="shared" si="148"/>
        <v>0</v>
      </c>
      <c r="R173" s="286"/>
      <c r="S173" s="207">
        <v>0</v>
      </c>
      <c r="T173" s="58">
        <f>IFERROR(S173/S176,"-")</f>
        <v>0</v>
      </c>
      <c r="U173" s="82">
        <f t="shared" si="149"/>
        <v>0</v>
      </c>
      <c r="V173" s="286"/>
      <c r="W173" s="207">
        <v>0</v>
      </c>
      <c r="X173" s="58">
        <f>IFERROR(W173/W176,"-")</f>
        <v>0</v>
      </c>
      <c r="Y173" s="82">
        <f t="shared" si="150"/>
        <v>0</v>
      </c>
      <c r="Z173" s="286"/>
      <c r="AA173" s="207">
        <v>0</v>
      </c>
      <c r="AB173" s="58">
        <f>IFERROR(AA173/AA176,"-")</f>
        <v>0</v>
      </c>
      <c r="AC173" s="82">
        <f t="shared" si="151"/>
        <v>0</v>
      </c>
      <c r="AD173" s="286"/>
      <c r="AE173" s="207">
        <v>0</v>
      </c>
      <c r="AF173" s="58">
        <f>IFERROR(AE173/AE176,"-")</f>
        <v>0</v>
      </c>
      <c r="AG173" s="82">
        <f t="shared" si="152"/>
        <v>0</v>
      </c>
      <c r="AH173" s="286"/>
      <c r="AI173" s="93">
        <f t="shared" si="122"/>
        <v>0</v>
      </c>
      <c r="AJ173" s="58">
        <f>IFERROR(AI173/AI176,"-")</f>
        <v>0</v>
      </c>
      <c r="AK173" s="82">
        <f t="shared" si="153"/>
        <v>0</v>
      </c>
    </row>
    <row r="174" spans="2:37" ht="13.5" customHeight="1">
      <c r="B174" s="280"/>
      <c r="C174" s="283"/>
      <c r="D174" s="57" t="s">
        <v>91</v>
      </c>
      <c r="E174" s="129" t="s">
        <v>80</v>
      </c>
      <c r="F174" s="286"/>
      <c r="G174" s="207">
        <v>0</v>
      </c>
      <c r="H174" s="58">
        <f>IFERROR(G174/G176,"-")</f>
        <v>0</v>
      </c>
      <c r="I174" s="72">
        <f t="shared" si="154"/>
        <v>0</v>
      </c>
      <c r="J174" s="286"/>
      <c r="K174" s="207">
        <v>0</v>
      </c>
      <c r="L174" s="58">
        <f>IFERROR(K174/K176,"-")</f>
        <v>0</v>
      </c>
      <c r="M174" s="82">
        <f t="shared" si="147"/>
        <v>0</v>
      </c>
      <c r="N174" s="286"/>
      <c r="O174" s="207">
        <v>0</v>
      </c>
      <c r="P174" s="58">
        <f>IFERROR(O174/O176,"-")</f>
        <v>0</v>
      </c>
      <c r="Q174" s="82">
        <f t="shared" si="148"/>
        <v>0</v>
      </c>
      <c r="R174" s="286"/>
      <c r="S174" s="207">
        <v>0</v>
      </c>
      <c r="T174" s="58">
        <f>IFERROR(S174/S176,"-")</f>
        <v>0</v>
      </c>
      <c r="U174" s="82">
        <f t="shared" si="149"/>
        <v>0</v>
      </c>
      <c r="V174" s="286"/>
      <c r="W174" s="207">
        <v>0</v>
      </c>
      <c r="X174" s="58">
        <f>IFERROR(W174/W176,"-")</f>
        <v>0</v>
      </c>
      <c r="Y174" s="82">
        <f t="shared" si="150"/>
        <v>0</v>
      </c>
      <c r="Z174" s="286"/>
      <c r="AA174" s="207">
        <v>0</v>
      </c>
      <c r="AB174" s="58">
        <f>IFERROR(AA174/AA176,"-")</f>
        <v>0</v>
      </c>
      <c r="AC174" s="82">
        <f t="shared" si="151"/>
        <v>0</v>
      </c>
      <c r="AD174" s="286"/>
      <c r="AE174" s="207">
        <v>0</v>
      </c>
      <c r="AF174" s="58">
        <f>IFERROR(AE174/AE176,"-")</f>
        <v>0</v>
      </c>
      <c r="AG174" s="82">
        <f t="shared" si="152"/>
        <v>0</v>
      </c>
      <c r="AH174" s="286"/>
      <c r="AI174" s="93">
        <f t="shared" si="122"/>
        <v>0</v>
      </c>
      <c r="AJ174" s="58">
        <f>IFERROR(AI174/AI176,"-")</f>
        <v>0</v>
      </c>
      <c r="AK174" s="82">
        <f t="shared" si="153"/>
        <v>0</v>
      </c>
    </row>
    <row r="175" spans="2:37" ht="13.5" customHeight="1">
      <c r="B175" s="280"/>
      <c r="C175" s="283"/>
      <c r="D175" s="59" t="s">
        <v>92</v>
      </c>
      <c r="E175" s="130" t="s">
        <v>95</v>
      </c>
      <c r="F175" s="287"/>
      <c r="G175" s="208">
        <v>1</v>
      </c>
      <c r="H175" s="60">
        <f>IFERROR(G175/G176,"-")</f>
        <v>0.33333333333333331</v>
      </c>
      <c r="I175" s="72">
        <f t="shared" si="154"/>
        <v>2.9411764705882353E-2</v>
      </c>
      <c r="J175" s="287"/>
      <c r="K175" s="208">
        <v>2</v>
      </c>
      <c r="L175" s="60">
        <f>IFERROR(K175/K176,"-")</f>
        <v>0.22222222222222221</v>
      </c>
      <c r="M175" s="83">
        <f t="shared" si="147"/>
        <v>1.7241379310344827E-2</v>
      </c>
      <c r="N175" s="287"/>
      <c r="O175" s="208">
        <v>4</v>
      </c>
      <c r="P175" s="60">
        <f>IFERROR(O175/O176,"-")</f>
        <v>9.3023255813953487E-2</v>
      </c>
      <c r="Q175" s="83">
        <f t="shared" si="148"/>
        <v>7.3610599926389399E-4</v>
      </c>
      <c r="R175" s="287"/>
      <c r="S175" s="208">
        <v>7</v>
      </c>
      <c r="T175" s="60">
        <f>IFERROR(S175/S176,"-")</f>
        <v>0.18421052631578946</v>
      </c>
      <c r="U175" s="83">
        <f t="shared" si="149"/>
        <v>1.5631978561857973E-3</v>
      </c>
      <c r="V175" s="287"/>
      <c r="W175" s="208">
        <v>9</v>
      </c>
      <c r="X175" s="60">
        <f>IFERROR(W175/W176,"-")</f>
        <v>0.24324324324324326</v>
      </c>
      <c r="Y175" s="83">
        <f t="shared" si="150"/>
        <v>2.6682478505781204E-3</v>
      </c>
      <c r="Z175" s="287"/>
      <c r="AA175" s="208">
        <v>2</v>
      </c>
      <c r="AB175" s="60">
        <f>IFERROR(AA175/AA176,"-")</f>
        <v>0.18181818181818182</v>
      </c>
      <c r="AC175" s="83">
        <f t="shared" si="151"/>
        <v>1.0101010101010101E-3</v>
      </c>
      <c r="AD175" s="287"/>
      <c r="AE175" s="208">
        <v>1</v>
      </c>
      <c r="AF175" s="60">
        <f>IFERROR(AE175/AE176,"-")</f>
        <v>1</v>
      </c>
      <c r="AG175" s="83">
        <f t="shared" si="152"/>
        <v>1.0416666666666667E-3</v>
      </c>
      <c r="AH175" s="287"/>
      <c r="AI175" s="94">
        <f t="shared" si="122"/>
        <v>26</v>
      </c>
      <c r="AJ175" s="60">
        <f>IFERROR(AI175/AI176,"-")</f>
        <v>0.18309859154929578</v>
      </c>
      <c r="AK175" s="83">
        <f t="shared" si="153"/>
        <v>1.5877862595419848E-3</v>
      </c>
    </row>
    <row r="176" spans="2:37" ht="13.5" customHeight="1">
      <c r="B176" s="281"/>
      <c r="C176" s="284"/>
      <c r="D176" s="61" t="s">
        <v>94</v>
      </c>
      <c r="E176" s="62"/>
      <c r="F176" s="209" t="s">
        <v>143</v>
      </c>
      <c r="G176" s="71">
        <f>SUM(G168:G175)</f>
        <v>3</v>
      </c>
      <c r="H176" s="63" t="s">
        <v>93</v>
      </c>
      <c r="I176" s="75">
        <f>IFERROR(G176/$AO$24,"-")</f>
        <v>8.8235294117647065E-2</v>
      </c>
      <c r="J176" s="209" t="s">
        <v>143</v>
      </c>
      <c r="K176" s="71">
        <f>SUM(K168:K175)</f>
        <v>9</v>
      </c>
      <c r="L176" s="210" t="s">
        <v>143</v>
      </c>
      <c r="M176" s="75">
        <f t="shared" si="147"/>
        <v>7.7586206896551727E-2</v>
      </c>
      <c r="N176" s="209" t="s">
        <v>143</v>
      </c>
      <c r="O176" s="71">
        <f>SUM(O168:O175)</f>
        <v>43</v>
      </c>
      <c r="P176" s="210" t="s">
        <v>143</v>
      </c>
      <c r="Q176" s="75">
        <f t="shared" si="148"/>
        <v>7.9131394920868604E-3</v>
      </c>
      <c r="R176" s="209" t="s">
        <v>143</v>
      </c>
      <c r="S176" s="71">
        <f>SUM(S168:S175)</f>
        <v>38</v>
      </c>
      <c r="T176" s="210" t="s">
        <v>143</v>
      </c>
      <c r="U176" s="75">
        <f t="shared" si="149"/>
        <v>8.4859312192943279E-3</v>
      </c>
      <c r="V176" s="209" t="s">
        <v>143</v>
      </c>
      <c r="W176" s="71">
        <f>SUM(W168:W175)</f>
        <v>37</v>
      </c>
      <c r="X176" s="210" t="s">
        <v>143</v>
      </c>
      <c r="Y176" s="75">
        <f t="shared" si="150"/>
        <v>1.0969463385710051E-2</v>
      </c>
      <c r="Z176" s="209" t="s">
        <v>143</v>
      </c>
      <c r="AA176" s="71">
        <f>SUM(AA168:AA175)</f>
        <v>11</v>
      </c>
      <c r="AB176" s="210" t="s">
        <v>143</v>
      </c>
      <c r="AC176" s="75">
        <f t="shared" si="151"/>
        <v>5.5555555555555558E-3</v>
      </c>
      <c r="AD176" s="209" t="s">
        <v>143</v>
      </c>
      <c r="AE176" s="71">
        <f>SUM(AE168:AE175)</f>
        <v>1</v>
      </c>
      <c r="AF176" s="210" t="s">
        <v>143</v>
      </c>
      <c r="AG176" s="75">
        <f t="shared" si="152"/>
        <v>1.0416666666666667E-3</v>
      </c>
      <c r="AH176" s="209" t="s">
        <v>143</v>
      </c>
      <c r="AI176" s="71">
        <f t="shared" si="122"/>
        <v>142</v>
      </c>
      <c r="AJ176" s="210" t="s">
        <v>143</v>
      </c>
      <c r="AK176" s="75">
        <f t="shared" si="153"/>
        <v>8.6717557251908394E-3</v>
      </c>
    </row>
    <row r="177" spans="2:37" ht="13.5" customHeight="1">
      <c r="B177" s="279">
        <v>20</v>
      </c>
      <c r="C177" s="282" t="s">
        <v>157</v>
      </c>
      <c r="D177" s="55" t="s">
        <v>85</v>
      </c>
      <c r="E177" s="128" t="s">
        <v>74</v>
      </c>
      <c r="F177" s="293">
        <f>AO25</f>
        <v>39</v>
      </c>
      <c r="G177" s="206">
        <v>0</v>
      </c>
      <c r="H177" s="56">
        <f>IFERROR(G177/G185,"-")</f>
        <v>0</v>
      </c>
      <c r="I177" s="72">
        <f>IFERROR(G177/$AO$25,"-")</f>
        <v>0</v>
      </c>
      <c r="J177" s="293">
        <f>AP25</f>
        <v>123</v>
      </c>
      <c r="K177" s="206">
        <v>0</v>
      </c>
      <c r="L177" s="56">
        <f>IFERROR(K177/K185,"-")</f>
        <v>0</v>
      </c>
      <c r="M177" s="72">
        <f t="shared" ref="M177:M185" si="155">IFERROR(K177/$AP$25,"-")</f>
        <v>0</v>
      </c>
      <c r="N177" s="293">
        <f>AQ25</f>
        <v>9199</v>
      </c>
      <c r="O177" s="206">
        <v>1</v>
      </c>
      <c r="P177" s="56">
        <f>IFERROR(O177/O185,"-")</f>
        <v>1.0638297872340425E-2</v>
      </c>
      <c r="Q177" s="72">
        <f t="shared" ref="Q177:Q185" si="156">IFERROR(O177/$AQ$25,"-")</f>
        <v>1.0870746820306555E-4</v>
      </c>
      <c r="R177" s="293">
        <f>AR25</f>
        <v>7259</v>
      </c>
      <c r="S177" s="206">
        <v>0</v>
      </c>
      <c r="T177" s="56">
        <f>IFERROR(S177/S185,"-")</f>
        <v>0</v>
      </c>
      <c r="U177" s="72">
        <f t="shared" ref="U177:U185" si="157">IFERROR(S177/$AR$25,"-")</f>
        <v>0</v>
      </c>
      <c r="V177" s="293">
        <f>AS25</f>
        <v>5032</v>
      </c>
      <c r="W177" s="206">
        <v>0</v>
      </c>
      <c r="X177" s="56">
        <f>IFERROR(W177/W185,"-")</f>
        <v>0</v>
      </c>
      <c r="Y177" s="72">
        <f t="shared" ref="Y177:Y185" si="158">IFERROR(W177/$AS$25,"-")</f>
        <v>0</v>
      </c>
      <c r="Z177" s="293">
        <f>AT25</f>
        <v>2940</v>
      </c>
      <c r="AA177" s="206">
        <v>0</v>
      </c>
      <c r="AB177" s="56">
        <f>IFERROR(AA177/AA185,"-")</f>
        <v>0</v>
      </c>
      <c r="AC177" s="72">
        <f t="shared" ref="AC177:AC185" si="159">IFERROR(AA177/$AT$25,"-")</f>
        <v>0</v>
      </c>
      <c r="AD177" s="293">
        <f>AU25</f>
        <v>1317</v>
      </c>
      <c r="AE177" s="206">
        <v>0</v>
      </c>
      <c r="AF177" s="56">
        <f>IFERROR(AE177/AE185,"-")</f>
        <v>0</v>
      </c>
      <c r="AG177" s="72">
        <f t="shared" ref="AG177:AG185" si="160">IFERROR(AE177/$AU$25,"-")</f>
        <v>0</v>
      </c>
      <c r="AH177" s="293">
        <f>AV25</f>
        <v>25909</v>
      </c>
      <c r="AI177" s="92">
        <f t="shared" si="122"/>
        <v>1</v>
      </c>
      <c r="AJ177" s="56">
        <f>IFERROR(AI177/AI185,"-")</f>
        <v>4.1322314049586778E-3</v>
      </c>
      <c r="AK177" s="72">
        <f t="shared" ref="AK177:AK185" si="161">IFERROR(AI177/$AV$25,"-")</f>
        <v>3.859662665483037E-5</v>
      </c>
    </row>
    <row r="178" spans="2:37" ht="13.5" customHeight="1">
      <c r="B178" s="280"/>
      <c r="C178" s="283"/>
      <c r="D178" s="57" t="s">
        <v>86</v>
      </c>
      <c r="E178" s="129" t="s">
        <v>75</v>
      </c>
      <c r="F178" s="286"/>
      <c r="G178" s="207">
        <v>5</v>
      </c>
      <c r="H178" s="58">
        <f>IFERROR(G178/G185,"-")</f>
        <v>0.625</v>
      </c>
      <c r="I178" s="72">
        <f t="shared" ref="I178:I184" si="162">IFERROR(G178/$AO$25,"-")</f>
        <v>0.12820512820512819</v>
      </c>
      <c r="J178" s="286"/>
      <c r="K178" s="207">
        <v>5</v>
      </c>
      <c r="L178" s="58">
        <f>IFERROR(K178/K185,"-")</f>
        <v>0.41666666666666669</v>
      </c>
      <c r="M178" s="82">
        <f t="shared" si="155"/>
        <v>4.065040650406504E-2</v>
      </c>
      <c r="N178" s="286"/>
      <c r="O178" s="207">
        <v>60</v>
      </c>
      <c r="P178" s="58">
        <f>IFERROR(O178/O185,"-")</f>
        <v>0.63829787234042556</v>
      </c>
      <c r="Q178" s="82">
        <f t="shared" si="156"/>
        <v>6.5224480921839334E-3</v>
      </c>
      <c r="R178" s="286"/>
      <c r="S178" s="207">
        <v>52</v>
      </c>
      <c r="T178" s="58">
        <f>IFERROR(S178/S185,"-")</f>
        <v>0.76470588235294112</v>
      </c>
      <c r="U178" s="82">
        <f t="shared" si="157"/>
        <v>7.1635211461633834E-3</v>
      </c>
      <c r="V178" s="286"/>
      <c r="W178" s="207">
        <v>26</v>
      </c>
      <c r="X178" s="58">
        <f>IFERROR(W178/W185,"-")</f>
        <v>0.70270270270270274</v>
      </c>
      <c r="Y178" s="82">
        <f t="shared" si="158"/>
        <v>5.1669316375198724E-3</v>
      </c>
      <c r="Z178" s="286"/>
      <c r="AA178" s="207">
        <v>9</v>
      </c>
      <c r="AB178" s="58">
        <f>IFERROR(AA178/AA185,"-")</f>
        <v>0.45</v>
      </c>
      <c r="AC178" s="82">
        <f t="shared" si="159"/>
        <v>3.0612244897959182E-3</v>
      </c>
      <c r="AD178" s="286"/>
      <c r="AE178" s="207">
        <v>2</v>
      </c>
      <c r="AF178" s="58">
        <f>IFERROR(AE178/AE185,"-")</f>
        <v>0.66666666666666663</v>
      </c>
      <c r="AG178" s="82">
        <f t="shared" si="160"/>
        <v>1.5186028853454822E-3</v>
      </c>
      <c r="AH178" s="286"/>
      <c r="AI178" s="93">
        <f t="shared" si="122"/>
        <v>159</v>
      </c>
      <c r="AJ178" s="58">
        <f>IFERROR(AI178/AI185,"-")</f>
        <v>0.65702479338842978</v>
      </c>
      <c r="AK178" s="82">
        <f t="shared" si="161"/>
        <v>6.1368636381180282E-3</v>
      </c>
    </row>
    <row r="179" spans="2:37" ht="13.5" customHeight="1">
      <c r="B179" s="280"/>
      <c r="C179" s="283"/>
      <c r="D179" s="57" t="s">
        <v>87</v>
      </c>
      <c r="E179" s="129" t="s">
        <v>76</v>
      </c>
      <c r="F179" s="286"/>
      <c r="G179" s="207">
        <v>1</v>
      </c>
      <c r="H179" s="58">
        <f>IFERROR(G179/G185,"-")</f>
        <v>0.125</v>
      </c>
      <c r="I179" s="72">
        <f t="shared" si="162"/>
        <v>2.564102564102564E-2</v>
      </c>
      <c r="J179" s="286"/>
      <c r="K179" s="207">
        <v>0</v>
      </c>
      <c r="L179" s="58">
        <f>IFERROR(K179/K185,"-")</f>
        <v>0</v>
      </c>
      <c r="M179" s="82">
        <f t="shared" si="155"/>
        <v>0</v>
      </c>
      <c r="N179" s="286"/>
      <c r="O179" s="207">
        <v>0</v>
      </c>
      <c r="P179" s="58">
        <f>IFERROR(O179/O185,"-")</f>
        <v>0</v>
      </c>
      <c r="Q179" s="82">
        <f t="shared" si="156"/>
        <v>0</v>
      </c>
      <c r="R179" s="286"/>
      <c r="S179" s="207">
        <v>0</v>
      </c>
      <c r="T179" s="58">
        <f>IFERROR(S179/S185,"-")</f>
        <v>0</v>
      </c>
      <c r="U179" s="82">
        <f t="shared" si="157"/>
        <v>0</v>
      </c>
      <c r="V179" s="286"/>
      <c r="W179" s="207">
        <v>0</v>
      </c>
      <c r="X179" s="58">
        <f>IFERROR(W179/W185,"-")</f>
        <v>0</v>
      </c>
      <c r="Y179" s="82">
        <f t="shared" si="158"/>
        <v>0</v>
      </c>
      <c r="Z179" s="286"/>
      <c r="AA179" s="207">
        <v>0</v>
      </c>
      <c r="AB179" s="58">
        <f>IFERROR(AA179/AA185,"-")</f>
        <v>0</v>
      </c>
      <c r="AC179" s="82">
        <f t="shared" si="159"/>
        <v>0</v>
      </c>
      <c r="AD179" s="286"/>
      <c r="AE179" s="207">
        <v>0</v>
      </c>
      <c r="AF179" s="58">
        <f>IFERROR(AE179/AE185,"-")</f>
        <v>0</v>
      </c>
      <c r="AG179" s="82">
        <f t="shared" si="160"/>
        <v>0</v>
      </c>
      <c r="AH179" s="286"/>
      <c r="AI179" s="93">
        <f t="shared" si="122"/>
        <v>1</v>
      </c>
      <c r="AJ179" s="58">
        <f>IFERROR(AI179/AI185,"-")</f>
        <v>4.1322314049586778E-3</v>
      </c>
      <c r="AK179" s="82">
        <f t="shared" si="161"/>
        <v>3.859662665483037E-5</v>
      </c>
    </row>
    <row r="180" spans="2:37" ht="13.5" customHeight="1">
      <c r="B180" s="280"/>
      <c r="C180" s="283"/>
      <c r="D180" s="57" t="s">
        <v>88</v>
      </c>
      <c r="E180" s="129" t="s">
        <v>77</v>
      </c>
      <c r="F180" s="286"/>
      <c r="G180" s="207">
        <v>0</v>
      </c>
      <c r="H180" s="58">
        <f>IFERROR(G180/G185,"-")</f>
        <v>0</v>
      </c>
      <c r="I180" s="72">
        <f t="shared" si="162"/>
        <v>0</v>
      </c>
      <c r="J180" s="286"/>
      <c r="K180" s="207">
        <v>1</v>
      </c>
      <c r="L180" s="58">
        <f>IFERROR(K180/K185,"-")</f>
        <v>8.3333333333333329E-2</v>
      </c>
      <c r="M180" s="82">
        <f t="shared" si="155"/>
        <v>8.130081300813009E-3</v>
      </c>
      <c r="N180" s="286"/>
      <c r="O180" s="207">
        <v>4</v>
      </c>
      <c r="P180" s="58">
        <f>IFERROR(O180/O185,"-")</f>
        <v>4.2553191489361701E-2</v>
      </c>
      <c r="Q180" s="82">
        <f t="shared" si="156"/>
        <v>4.3482987281226221E-4</v>
      </c>
      <c r="R180" s="286"/>
      <c r="S180" s="207">
        <v>3</v>
      </c>
      <c r="T180" s="58">
        <f>IFERROR(S180/S185,"-")</f>
        <v>4.4117647058823532E-2</v>
      </c>
      <c r="U180" s="82">
        <f t="shared" si="157"/>
        <v>4.1328006612481057E-4</v>
      </c>
      <c r="V180" s="286"/>
      <c r="W180" s="207">
        <v>0</v>
      </c>
      <c r="X180" s="58">
        <f>IFERROR(W180/W185,"-")</f>
        <v>0</v>
      </c>
      <c r="Y180" s="82">
        <f t="shared" si="158"/>
        <v>0</v>
      </c>
      <c r="Z180" s="286"/>
      <c r="AA180" s="207">
        <v>3</v>
      </c>
      <c r="AB180" s="58">
        <f>IFERROR(AA180/AA185,"-")</f>
        <v>0.15</v>
      </c>
      <c r="AC180" s="82">
        <f t="shared" si="159"/>
        <v>1.0204081632653062E-3</v>
      </c>
      <c r="AD180" s="286"/>
      <c r="AE180" s="207">
        <v>0</v>
      </c>
      <c r="AF180" s="58">
        <f>IFERROR(AE180/AE185,"-")</f>
        <v>0</v>
      </c>
      <c r="AG180" s="82">
        <f t="shared" si="160"/>
        <v>0</v>
      </c>
      <c r="AH180" s="286"/>
      <c r="AI180" s="93">
        <f t="shared" si="122"/>
        <v>11</v>
      </c>
      <c r="AJ180" s="58">
        <f>IFERROR(AI180/AI185,"-")</f>
        <v>4.5454545454545456E-2</v>
      </c>
      <c r="AK180" s="82">
        <f t="shared" si="161"/>
        <v>4.2456289320313403E-4</v>
      </c>
    </row>
    <row r="181" spans="2:37" ht="13.5" customHeight="1">
      <c r="B181" s="280"/>
      <c r="C181" s="283"/>
      <c r="D181" s="57" t="s">
        <v>89</v>
      </c>
      <c r="E181" s="129" t="s">
        <v>78</v>
      </c>
      <c r="F181" s="286"/>
      <c r="G181" s="207">
        <v>1</v>
      </c>
      <c r="H181" s="58">
        <f>IFERROR(G181/G185,"-")</f>
        <v>0.125</v>
      </c>
      <c r="I181" s="72">
        <f t="shared" si="162"/>
        <v>2.564102564102564E-2</v>
      </c>
      <c r="J181" s="286"/>
      <c r="K181" s="207">
        <v>0</v>
      </c>
      <c r="L181" s="58">
        <f>IFERROR(K181/K185,"-")</f>
        <v>0</v>
      </c>
      <c r="M181" s="82">
        <f t="shared" si="155"/>
        <v>0</v>
      </c>
      <c r="N181" s="286"/>
      <c r="O181" s="207">
        <v>7</v>
      </c>
      <c r="P181" s="58">
        <f>IFERROR(O181/O185,"-")</f>
        <v>7.4468085106382975E-2</v>
      </c>
      <c r="Q181" s="82">
        <f t="shared" si="156"/>
        <v>7.6095227742145881E-4</v>
      </c>
      <c r="R181" s="286"/>
      <c r="S181" s="207">
        <v>3</v>
      </c>
      <c r="T181" s="58">
        <f>IFERROR(S181/S185,"-")</f>
        <v>4.4117647058823532E-2</v>
      </c>
      <c r="U181" s="82">
        <f t="shared" si="157"/>
        <v>4.1328006612481057E-4</v>
      </c>
      <c r="V181" s="286"/>
      <c r="W181" s="207">
        <v>3</v>
      </c>
      <c r="X181" s="58">
        <f>IFERROR(W181/W185,"-")</f>
        <v>8.1081081081081086E-2</v>
      </c>
      <c r="Y181" s="82">
        <f t="shared" si="158"/>
        <v>5.9618441971383144E-4</v>
      </c>
      <c r="Z181" s="286"/>
      <c r="AA181" s="207">
        <v>1</v>
      </c>
      <c r="AB181" s="58">
        <f>IFERROR(AA181/AA185,"-")</f>
        <v>0.05</v>
      </c>
      <c r="AC181" s="82">
        <f t="shared" si="159"/>
        <v>3.4013605442176868E-4</v>
      </c>
      <c r="AD181" s="286"/>
      <c r="AE181" s="207">
        <v>0</v>
      </c>
      <c r="AF181" s="58">
        <f>IFERROR(AE181/AE185,"-")</f>
        <v>0</v>
      </c>
      <c r="AG181" s="82">
        <f t="shared" si="160"/>
        <v>0</v>
      </c>
      <c r="AH181" s="286"/>
      <c r="AI181" s="93">
        <f t="shared" si="122"/>
        <v>15</v>
      </c>
      <c r="AJ181" s="58">
        <f>IFERROR(AI181/AI185,"-")</f>
        <v>6.1983471074380167E-2</v>
      </c>
      <c r="AK181" s="82">
        <f t="shared" si="161"/>
        <v>5.7894939982245557E-4</v>
      </c>
    </row>
    <row r="182" spans="2:37" ht="13.5" customHeight="1">
      <c r="B182" s="280"/>
      <c r="C182" s="283"/>
      <c r="D182" s="57" t="s">
        <v>90</v>
      </c>
      <c r="E182" s="129" t="s">
        <v>79</v>
      </c>
      <c r="F182" s="286"/>
      <c r="G182" s="207">
        <v>0</v>
      </c>
      <c r="H182" s="58">
        <f>IFERROR(G182/G185,"-")</f>
        <v>0</v>
      </c>
      <c r="I182" s="72">
        <f t="shared" si="162"/>
        <v>0</v>
      </c>
      <c r="J182" s="286"/>
      <c r="K182" s="207">
        <v>0</v>
      </c>
      <c r="L182" s="58">
        <f>IFERROR(K182/K185,"-")</f>
        <v>0</v>
      </c>
      <c r="M182" s="82">
        <f t="shared" si="155"/>
        <v>0</v>
      </c>
      <c r="N182" s="286"/>
      <c r="O182" s="207">
        <v>0</v>
      </c>
      <c r="P182" s="58">
        <f>IFERROR(O182/O185,"-")</f>
        <v>0</v>
      </c>
      <c r="Q182" s="82">
        <f t="shared" si="156"/>
        <v>0</v>
      </c>
      <c r="R182" s="286"/>
      <c r="S182" s="207">
        <v>0</v>
      </c>
      <c r="T182" s="58">
        <f>IFERROR(S182/S185,"-")</f>
        <v>0</v>
      </c>
      <c r="U182" s="82">
        <f t="shared" si="157"/>
        <v>0</v>
      </c>
      <c r="V182" s="286"/>
      <c r="W182" s="207">
        <v>0</v>
      </c>
      <c r="X182" s="58">
        <f>IFERROR(W182/W185,"-")</f>
        <v>0</v>
      </c>
      <c r="Y182" s="82">
        <f t="shared" si="158"/>
        <v>0</v>
      </c>
      <c r="Z182" s="286"/>
      <c r="AA182" s="207">
        <v>1</v>
      </c>
      <c r="AB182" s="58">
        <f>IFERROR(AA182/AA185,"-")</f>
        <v>0.05</v>
      </c>
      <c r="AC182" s="82">
        <f t="shared" si="159"/>
        <v>3.4013605442176868E-4</v>
      </c>
      <c r="AD182" s="286"/>
      <c r="AE182" s="207">
        <v>0</v>
      </c>
      <c r="AF182" s="58">
        <f>IFERROR(AE182/AE185,"-")</f>
        <v>0</v>
      </c>
      <c r="AG182" s="82">
        <f t="shared" si="160"/>
        <v>0</v>
      </c>
      <c r="AH182" s="286"/>
      <c r="AI182" s="93">
        <f t="shared" si="122"/>
        <v>1</v>
      </c>
      <c r="AJ182" s="58">
        <f>IFERROR(AI182/AI185,"-")</f>
        <v>4.1322314049586778E-3</v>
      </c>
      <c r="AK182" s="82">
        <f t="shared" si="161"/>
        <v>3.859662665483037E-5</v>
      </c>
    </row>
    <row r="183" spans="2:37" ht="13.5" customHeight="1">
      <c r="B183" s="280"/>
      <c r="C183" s="283"/>
      <c r="D183" s="57" t="s">
        <v>91</v>
      </c>
      <c r="E183" s="129" t="s">
        <v>80</v>
      </c>
      <c r="F183" s="286"/>
      <c r="G183" s="207">
        <v>0</v>
      </c>
      <c r="H183" s="58">
        <f>IFERROR(G183/G185,"-")</f>
        <v>0</v>
      </c>
      <c r="I183" s="72">
        <f t="shared" si="162"/>
        <v>0</v>
      </c>
      <c r="J183" s="286"/>
      <c r="K183" s="207">
        <v>0</v>
      </c>
      <c r="L183" s="58">
        <f>IFERROR(K183/K185,"-")</f>
        <v>0</v>
      </c>
      <c r="M183" s="82">
        <f t="shared" si="155"/>
        <v>0</v>
      </c>
      <c r="N183" s="286"/>
      <c r="O183" s="207">
        <v>1</v>
      </c>
      <c r="P183" s="58">
        <f>IFERROR(O183/O185,"-")</f>
        <v>1.0638297872340425E-2</v>
      </c>
      <c r="Q183" s="82">
        <f t="shared" si="156"/>
        <v>1.0870746820306555E-4</v>
      </c>
      <c r="R183" s="286"/>
      <c r="S183" s="207">
        <v>0</v>
      </c>
      <c r="T183" s="58">
        <f>IFERROR(S183/S185,"-")</f>
        <v>0</v>
      </c>
      <c r="U183" s="82">
        <f t="shared" si="157"/>
        <v>0</v>
      </c>
      <c r="V183" s="286"/>
      <c r="W183" s="207">
        <v>0</v>
      </c>
      <c r="X183" s="58">
        <f>IFERROR(W183/W185,"-")</f>
        <v>0</v>
      </c>
      <c r="Y183" s="82">
        <f t="shared" si="158"/>
        <v>0</v>
      </c>
      <c r="Z183" s="286"/>
      <c r="AA183" s="207">
        <v>0</v>
      </c>
      <c r="AB183" s="58">
        <f>IFERROR(AA183/AA185,"-")</f>
        <v>0</v>
      </c>
      <c r="AC183" s="82">
        <f t="shared" si="159"/>
        <v>0</v>
      </c>
      <c r="AD183" s="286"/>
      <c r="AE183" s="207">
        <v>0</v>
      </c>
      <c r="AF183" s="58">
        <f>IFERROR(AE183/AE185,"-")</f>
        <v>0</v>
      </c>
      <c r="AG183" s="82">
        <f t="shared" si="160"/>
        <v>0</v>
      </c>
      <c r="AH183" s="286"/>
      <c r="AI183" s="93">
        <f t="shared" si="122"/>
        <v>1</v>
      </c>
      <c r="AJ183" s="58">
        <f>IFERROR(AI183/AI185,"-")</f>
        <v>4.1322314049586778E-3</v>
      </c>
      <c r="AK183" s="82">
        <f t="shared" si="161"/>
        <v>3.859662665483037E-5</v>
      </c>
    </row>
    <row r="184" spans="2:37" ht="13.5" customHeight="1">
      <c r="B184" s="280"/>
      <c r="C184" s="283"/>
      <c r="D184" s="59" t="s">
        <v>92</v>
      </c>
      <c r="E184" s="130" t="s">
        <v>95</v>
      </c>
      <c r="F184" s="287"/>
      <c r="G184" s="208">
        <v>1</v>
      </c>
      <c r="H184" s="60">
        <f>IFERROR(G184/G185,"-")</f>
        <v>0.125</v>
      </c>
      <c r="I184" s="72">
        <f t="shared" si="162"/>
        <v>2.564102564102564E-2</v>
      </c>
      <c r="J184" s="287"/>
      <c r="K184" s="208">
        <v>6</v>
      </c>
      <c r="L184" s="60">
        <f>IFERROR(K184/K185,"-")</f>
        <v>0.5</v>
      </c>
      <c r="M184" s="83">
        <f t="shared" si="155"/>
        <v>4.878048780487805E-2</v>
      </c>
      <c r="N184" s="287"/>
      <c r="O184" s="208">
        <v>21</v>
      </c>
      <c r="P184" s="60">
        <f>IFERROR(O184/O185,"-")</f>
        <v>0.22340425531914893</v>
      </c>
      <c r="Q184" s="83">
        <f t="shared" si="156"/>
        <v>2.2828568322643765E-3</v>
      </c>
      <c r="R184" s="287"/>
      <c r="S184" s="208">
        <v>10</v>
      </c>
      <c r="T184" s="60">
        <f>IFERROR(S184/S185,"-")</f>
        <v>0.14705882352941177</v>
      </c>
      <c r="U184" s="83">
        <f t="shared" si="157"/>
        <v>1.3776002204160353E-3</v>
      </c>
      <c r="V184" s="287"/>
      <c r="W184" s="208">
        <v>8</v>
      </c>
      <c r="X184" s="60">
        <f>IFERROR(W184/W185,"-")</f>
        <v>0.21621621621621623</v>
      </c>
      <c r="Y184" s="83">
        <f t="shared" si="158"/>
        <v>1.589825119236884E-3</v>
      </c>
      <c r="Z184" s="287"/>
      <c r="AA184" s="208">
        <v>6</v>
      </c>
      <c r="AB184" s="60">
        <f>IFERROR(AA184/AA185,"-")</f>
        <v>0.3</v>
      </c>
      <c r="AC184" s="83">
        <f t="shared" si="159"/>
        <v>2.0408163265306124E-3</v>
      </c>
      <c r="AD184" s="287"/>
      <c r="AE184" s="208">
        <v>1</v>
      </c>
      <c r="AF184" s="60">
        <f>IFERROR(AE184/AE185,"-")</f>
        <v>0.33333333333333331</v>
      </c>
      <c r="AG184" s="83">
        <f t="shared" si="160"/>
        <v>7.5930144267274111E-4</v>
      </c>
      <c r="AH184" s="287"/>
      <c r="AI184" s="94">
        <f t="shared" si="122"/>
        <v>53</v>
      </c>
      <c r="AJ184" s="60">
        <f>IFERROR(AI184/AI185,"-")</f>
        <v>0.21900826446280991</v>
      </c>
      <c r="AK184" s="83">
        <f t="shared" si="161"/>
        <v>2.0456212127060096E-3</v>
      </c>
    </row>
    <row r="185" spans="2:37" ht="13.5" customHeight="1">
      <c r="B185" s="281"/>
      <c r="C185" s="284"/>
      <c r="D185" s="61" t="s">
        <v>94</v>
      </c>
      <c r="E185" s="62"/>
      <c r="F185" s="209" t="s">
        <v>143</v>
      </c>
      <c r="G185" s="71">
        <f>SUM(G177:G184)</f>
        <v>8</v>
      </c>
      <c r="H185" s="63" t="s">
        <v>93</v>
      </c>
      <c r="I185" s="75">
        <f>IFERROR(G185/$AO$25,"-")</f>
        <v>0.20512820512820512</v>
      </c>
      <c r="J185" s="209" t="s">
        <v>143</v>
      </c>
      <c r="K185" s="71">
        <f>SUM(K177:K184)</f>
        <v>12</v>
      </c>
      <c r="L185" s="210" t="s">
        <v>143</v>
      </c>
      <c r="M185" s="75">
        <f t="shared" si="155"/>
        <v>9.7560975609756101E-2</v>
      </c>
      <c r="N185" s="209" t="s">
        <v>143</v>
      </c>
      <c r="O185" s="71">
        <f>SUM(O177:O184)</f>
        <v>94</v>
      </c>
      <c r="P185" s="210" t="s">
        <v>143</v>
      </c>
      <c r="Q185" s="75">
        <f t="shared" si="156"/>
        <v>1.0218502011088162E-2</v>
      </c>
      <c r="R185" s="209" t="s">
        <v>143</v>
      </c>
      <c r="S185" s="71">
        <f>SUM(S177:S184)</f>
        <v>68</v>
      </c>
      <c r="T185" s="210" t="s">
        <v>143</v>
      </c>
      <c r="U185" s="75">
        <f t="shared" si="157"/>
        <v>9.3676814988290398E-3</v>
      </c>
      <c r="V185" s="209" t="s">
        <v>143</v>
      </c>
      <c r="W185" s="71">
        <f>SUM(W177:W184)</f>
        <v>37</v>
      </c>
      <c r="X185" s="210" t="s">
        <v>143</v>
      </c>
      <c r="Y185" s="75">
        <f t="shared" si="158"/>
        <v>7.3529411764705881E-3</v>
      </c>
      <c r="Z185" s="209" t="s">
        <v>143</v>
      </c>
      <c r="AA185" s="71">
        <f>SUM(AA177:AA184)</f>
        <v>20</v>
      </c>
      <c r="AB185" s="210" t="s">
        <v>143</v>
      </c>
      <c r="AC185" s="75">
        <f t="shared" si="159"/>
        <v>6.8027210884353739E-3</v>
      </c>
      <c r="AD185" s="209" t="s">
        <v>143</v>
      </c>
      <c r="AE185" s="71">
        <f>SUM(AE177:AE184)</f>
        <v>3</v>
      </c>
      <c r="AF185" s="210" t="s">
        <v>143</v>
      </c>
      <c r="AG185" s="75">
        <f t="shared" si="160"/>
        <v>2.2779043280182231E-3</v>
      </c>
      <c r="AH185" s="209" t="s">
        <v>143</v>
      </c>
      <c r="AI185" s="71">
        <f t="shared" si="122"/>
        <v>242</v>
      </c>
      <c r="AJ185" s="210" t="s">
        <v>143</v>
      </c>
      <c r="AK185" s="75">
        <f t="shared" si="161"/>
        <v>9.3403836504689485E-3</v>
      </c>
    </row>
    <row r="186" spans="2:37" ht="13.5" customHeight="1">
      <c r="B186" s="279">
        <v>21</v>
      </c>
      <c r="C186" s="282" t="s">
        <v>158</v>
      </c>
      <c r="D186" s="55" t="s">
        <v>85</v>
      </c>
      <c r="E186" s="128" t="s">
        <v>74</v>
      </c>
      <c r="F186" s="293">
        <f>AO26</f>
        <v>39</v>
      </c>
      <c r="G186" s="206">
        <v>0</v>
      </c>
      <c r="H186" s="56">
        <f>IFERROR(G186/G194,"-")</f>
        <v>0</v>
      </c>
      <c r="I186" s="72">
        <f>IFERROR(G186/$AO$26,"-")</f>
        <v>0</v>
      </c>
      <c r="J186" s="293">
        <f>AP26</f>
        <v>85</v>
      </c>
      <c r="K186" s="206">
        <v>0</v>
      </c>
      <c r="L186" s="56">
        <f>IFERROR(K186/K194,"-")</f>
        <v>0</v>
      </c>
      <c r="M186" s="72">
        <f t="shared" ref="M186:M194" si="163">IFERROR(K186/$AP$26,"-")</f>
        <v>0</v>
      </c>
      <c r="N186" s="293">
        <f>AQ26</f>
        <v>5540</v>
      </c>
      <c r="O186" s="206">
        <v>0</v>
      </c>
      <c r="P186" s="56">
        <f>IFERROR(O186/O194,"-")</f>
        <v>0</v>
      </c>
      <c r="Q186" s="72">
        <f t="shared" ref="Q186:Q194" si="164">IFERROR(O186/$AQ$26,"-")</f>
        <v>0</v>
      </c>
      <c r="R186" s="293">
        <f>AR26</f>
        <v>4887</v>
      </c>
      <c r="S186" s="206">
        <v>0</v>
      </c>
      <c r="T186" s="56">
        <f>IFERROR(S186/S194,"-")</f>
        <v>0</v>
      </c>
      <c r="U186" s="72">
        <f t="shared" ref="U186:U194" si="165">IFERROR(S186/$AR$26,"-")</f>
        <v>0</v>
      </c>
      <c r="V186" s="293">
        <f>AS26</f>
        <v>3582</v>
      </c>
      <c r="W186" s="206">
        <v>0</v>
      </c>
      <c r="X186" s="56">
        <f>IFERROR(W186/W194,"-")</f>
        <v>0</v>
      </c>
      <c r="Y186" s="72">
        <f t="shared" ref="Y186:Y194" si="166">IFERROR(W186/$AS$26,"-")</f>
        <v>0</v>
      </c>
      <c r="Z186" s="293">
        <f>AT26</f>
        <v>1962</v>
      </c>
      <c r="AA186" s="206">
        <v>0</v>
      </c>
      <c r="AB186" s="56">
        <f>IFERROR(AA186/AA194,"-")</f>
        <v>0</v>
      </c>
      <c r="AC186" s="72">
        <f t="shared" ref="AC186:AC194" si="167">IFERROR(AA186/$AT$26,"-")</f>
        <v>0</v>
      </c>
      <c r="AD186" s="293">
        <f>AU26</f>
        <v>737</v>
      </c>
      <c r="AE186" s="206">
        <v>0</v>
      </c>
      <c r="AF186" s="56">
        <f>IFERROR(AE186/AE194,"-")</f>
        <v>0</v>
      </c>
      <c r="AG186" s="72">
        <f t="shared" ref="AG186:AG194" si="168">IFERROR(AE186/$AU$26,"-")</f>
        <v>0</v>
      </c>
      <c r="AH186" s="293">
        <f>AV26</f>
        <v>16832</v>
      </c>
      <c r="AI186" s="92">
        <f t="shared" si="122"/>
        <v>0</v>
      </c>
      <c r="AJ186" s="56">
        <f>IFERROR(AI186/AI194,"-")</f>
        <v>0</v>
      </c>
      <c r="AK186" s="72">
        <f t="shared" ref="AK186:AK194" si="169">IFERROR(AI186/$AV$26,"-")</f>
        <v>0</v>
      </c>
    </row>
    <row r="187" spans="2:37" ht="13.5" customHeight="1">
      <c r="B187" s="280"/>
      <c r="C187" s="283"/>
      <c r="D187" s="57" t="s">
        <v>86</v>
      </c>
      <c r="E187" s="129" t="s">
        <v>75</v>
      </c>
      <c r="F187" s="286"/>
      <c r="G187" s="207">
        <v>1</v>
      </c>
      <c r="H187" s="58">
        <f>IFERROR(G187/G194,"-")</f>
        <v>0.5</v>
      </c>
      <c r="I187" s="72">
        <f t="shared" ref="I187:I193" si="170">IFERROR(G187/$AO$26,"-")</f>
        <v>2.564102564102564E-2</v>
      </c>
      <c r="J187" s="286"/>
      <c r="K187" s="207">
        <v>10</v>
      </c>
      <c r="L187" s="58">
        <f>IFERROR(K187/K194,"-")</f>
        <v>1</v>
      </c>
      <c r="M187" s="82">
        <f t="shared" si="163"/>
        <v>0.11764705882352941</v>
      </c>
      <c r="N187" s="286"/>
      <c r="O187" s="207">
        <v>29</v>
      </c>
      <c r="P187" s="58">
        <f>IFERROR(O187/O194,"-")</f>
        <v>0.67441860465116277</v>
      </c>
      <c r="Q187" s="82">
        <f t="shared" si="164"/>
        <v>5.2346570397111911E-3</v>
      </c>
      <c r="R187" s="286"/>
      <c r="S187" s="207">
        <v>22</v>
      </c>
      <c r="T187" s="58">
        <f>IFERROR(S187/S194,"-")</f>
        <v>0.5641025641025641</v>
      </c>
      <c r="U187" s="82">
        <f t="shared" si="165"/>
        <v>4.501739308369143E-3</v>
      </c>
      <c r="V187" s="286"/>
      <c r="W187" s="207">
        <v>24</v>
      </c>
      <c r="X187" s="58">
        <f>IFERROR(W187/W194,"-")</f>
        <v>0.61538461538461542</v>
      </c>
      <c r="Y187" s="82">
        <f t="shared" si="166"/>
        <v>6.7001675041876048E-3</v>
      </c>
      <c r="Z187" s="286"/>
      <c r="AA187" s="207">
        <v>9</v>
      </c>
      <c r="AB187" s="58">
        <f>IFERROR(AA187/AA194,"-")</f>
        <v>0.9</v>
      </c>
      <c r="AC187" s="82">
        <f t="shared" si="167"/>
        <v>4.5871559633027525E-3</v>
      </c>
      <c r="AD187" s="286"/>
      <c r="AE187" s="207">
        <v>1</v>
      </c>
      <c r="AF187" s="58">
        <f>IFERROR(AE187/AE194,"-")</f>
        <v>0.5</v>
      </c>
      <c r="AG187" s="82">
        <f t="shared" si="168"/>
        <v>1.3568521031207597E-3</v>
      </c>
      <c r="AH187" s="286"/>
      <c r="AI187" s="93">
        <f t="shared" si="122"/>
        <v>96</v>
      </c>
      <c r="AJ187" s="58">
        <f>IFERROR(AI187/AI194,"-")</f>
        <v>0.66206896551724137</v>
      </c>
      <c r="AK187" s="82">
        <f t="shared" si="169"/>
        <v>5.7034220532319393E-3</v>
      </c>
    </row>
    <row r="188" spans="2:37" ht="13.5" customHeight="1">
      <c r="B188" s="280"/>
      <c r="C188" s="283"/>
      <c r="D188" s="57" t="s">
        <v>87</v>
      </c>
      <c r="E188" s="129" t="s">
        <v>76</v>
      </c>
      <c r="F188" s="286"/>
      <c r="G188" s="207">
        <v>0</v>
      </c>
      <c r="H188" s="58">
        <f>IFERROR(G188/G194,"-")</f>
        <v>0</v>
      </c>
      <c r="I188" s="72">
        <f t="shared" si="170"/>
        <v>0</v>
      </c>
      <c r="J188" s="286"/>
      <c r="K188" s="207">
        <v>0</v>
      </c>
      <c r="L188" s="58">
        <f>IFERROR(K188/K194,"-")</f>
        <v>0</v>
      </c>
      <c r="M188" s="82">
        <f t="shared" si="163"/>
        <v>0</v>
      </c>
      <c r="N188" s="286"/>
      <c r="O188" s="207">
        <v>0</v>
      </c>
      <c r="P188" s="58">
        <f>IFERROR(O188/O194,"-")</f>
        <v>0</v>
      </c>
      <c r="Q188" s="82">
        <f t="shared" si="164"/>
        <v>0</v>
      </c>
      <c r="R188" s="286"/>
      <c r="S188" s="207">
        <v>0</v>
      </c>
      <c r="T188" s="58">
        <f>IFERROR(S188/S194,"-")</f>
        <v>0</v>
      </c>
      <c r="U188" s="82">
        <f t="shared" si="165"/>
        <v>0</v>
      </c>
      <c r="V188" s="286"/>
      <c r="W188" s="207">
        <v>0</v>
      </c>
      <c r="X188" s="58">
        <f>IFERROR(W188/W194,"-")</f>
        <v>0</v>
      </c>
      <c r="Y188" s="82">
        <f t="shared" si="166"/>
        <v>0</v>
      </c>
      <c r="Z188" s="286"/>
      <c r="AA188" s="207">
        <v>0</v>
      </c>
      <c r="AB188" s="58">
        <f>IFERROR(AA188/AA194,"-")</f>
        <v>0</v>
      </c>
      <c r="AC188" s="82">
        <f t="shared" si="167"/>
        <v>0</v>
      </c>
      <c r="AD188" s="286"/>
      <c r="AE188" s="207">
        <v>0</v>
      </c>
      <c r="AF188" s="58">
        <f>IFERROR(AE188/AE194,"-")</f>
        <v>0</v>
      </c>
      <c r="AG188" s="82">
        <f t="shared" si="168"/>
        <v>0</v>
      </c>
      <c r="AH188" s="286"/>
      <c r="AI188" s="93">
        <f t="shared" si="122"/>
        <v>0</v>
      </c>
      <c r="AJ188" s="58">
        <f>IFERROR(AI188/AI194,"-")</f>
        <v>0</v>
      </c>
      <c r="AK188" s="82">
        <f t="shared" si="169"/>
        <v>0</v>
      </c>
    </row>
    <row r="189" spans="2:37" ht="13.5" customHeight="1">
      <c r="B189" s="280"/>
      <c r="C189" s="283"/>
      <c r="D189" s="57" t="s">
        <v>88</v>
      </c>
      <c r="E189" s="129" t="s">
        <v>77</v>
      </c>
      <c r="F189" s="286"/>
      <c r="G189" s="207">
        <v>0</v>
      </c>
      <c r="H189" s="58">
        <f>IFERROR(G189/G194,"-")</f>
        <v>0</v>
      </c>
      <c r="I189" s="72">
        <f t="shared" si="170"/>
        <v>0</v>
      </c>
      <c r="J189" s="286"/>
      <c r="K189" s="207">
        <v>0</v>
      </c>
      <c r="L189" s="58">
        <f>IFERROR(K189/K194,"-")</f>
        <v>0</v>
      </c>
      <c r="M189" s="82">
        <f t="shared" si="163"/>
        <v>0</v>
      </c>
      <c r="N189" s="286"/>
      <c r="O189" s="207">
        <v>6</v>
      </c>
      <c r="P189" s="58">
        <f>IFERROR(O189/O194,"-")</f>
        <v>0.13953488372093023</v>
      </c>
      <c r="Q189" s="82">
        <f t="shared" si="164"/>
        <v>1.0830324909747292E-3</v>
      </c>
      <c r="R189" s="286"/>
      <c r="S189" s="207">
        <v>2</v>
      </c>
      <c r="T189" s="58">
        <f>IFERROR(S189/S194,"-")</f>
        <v>5.128205128205128E-2</v>
      </c>
      <c r="U189" s="82">
        <f t="shared" si="165"/>
        <v>4.0924902803355842E-4</v>
      </c>
      <c r="V189" s="286"/>
      <c r="W189" s="207">
        <v>0</v>
      </c>
      <c r="X189" s="58">
        <f>IFERROR(W189/W194,"-")</f>
        <v>0</v>
      </c>
      <c r="Y189" s="82">
        <f t="shared" si="166"/>
        <v>0</v>
      </c>
      <c r="Z189" s="286"/>
      <c r="AA189" s="207">
        <v>0</v>
      </c>
      <c r="AB189" s="58">
        <f>IFERROR(AA189/AA194,"-")</f>
        <v>0</v>
      </c>
      <c r="AC189" s="82">
        <f t="shared" si="167"/>
        <v>0</v>
      </c>
      <c r="AD189" s="286"/>
      <c r="AE189" s="207">
        <v>0</v>
      </c>
      <c r="AF189" s="58">
        <f>IFERROR(AE189/AE194,"-")</f>
        <v>0</v>
      </c>
      <c r="AG189" s="82">
        <f t="shared" si="168"/>
        <v>0</v>
      </c>
      <c r="AH189" s="286"/>
      <c r="AI189" s="93">
        <f t="shared" si="122"/>
        <v>8</v>
      </c>
      <c r="AJ189" s="58">
        <f>IFERROR(AI189/AI194,"-")</f>
        <v>5.5172413793103448E-2</v>
      </c>
      <c r="AK189" s="82">
        <f t="shared" si="169"/>
        <v>4.7528517110266159E-4</v>
      </c>
    </row>
    <row r="190" spans="2:37" ht="13.5" customHeight="1">
      <c r="B190" s="280"/>
      <c r="C190" s="283"/>
      <c r="D190" s="57" t="s">
        <v>89</v>
      </c>
      <c r="E190" s="129" t="s">
        <v>78</v>
      </c>
      <c r="F190" s="286"/>
      <c r="G190" s="207">
        <v>0</v>
      </c>
      <c r="H190" s="58">
        <f>IFERROR(G190/G194,"-")</f>
        <v>0</v>
      </c>
      <c r="I190" s="72">
        <f t="shared" si="170"/>
        <v>0</v>
      </c>
      <c r="J190" s="286"/>
      <c r="K190" s="207">
        <v>0</v>
      </c>
      <c r="L190" s="58">
        <f>IFERROR(K190/K194,"-")</f>
        <v>0</v>
      </c>
      <c r="M190" s="82">
        <f t="shared" si="163"/>
        <v>0</v>
      </c>
      <c r="N190" s="286"/>
      <c r="O190" s="207">
        <v>2</v>
      </c>
      <c r="P190" s="58">
        <f>IFERROR(O190/O194,"-")</f>
        <v>4.6511627906976744E-2</v>
      </c>
      <c r="Q190" s="82">
        <f t="shared" si="164"/>
        <v>3.6101083032490973E-4</v>
      </c>
      <c r="R190" s="286"/>
      <c r="S190" s="207">
        <v>7</v>
      </c>
      <c r="T190" s="58">
        <f>IFERROR(S190/S194,"-")</f>
        <v>0.17948717948717949</v>
      </c>
      <c r="U190" s="82">
        <f t="shared" si="165"/>
        <v>1.4323715981174544E-3</v>
      </c>
      <c r="V190" s="286"/>
      <c r="W190" s="207">
        <v>9</v>
      </c>
      <c r="X190" s="58">
        <f>IFERROR(W190/W194,"-")</f>
        <v>0.23076923076923078</v>
      </c>
      <c r="Y190" s="82">
        <f t="shared" si="166"/>
        <v>2.5125628140703518E-3</v>
      </c>
      <c r="Z190" s="286"/>
      <c r="AA190" s="207">
        <v>1</v>
      </c>
      <c r="AB190" s="58">
        <f>IFERROR(AA190/AA194,"-")</f>
        <v>0.1</v>
      </c>
      <c r="AC190" s="82">
        <f t="shared" si="167"/>
        <v>5.0968399592252807E-4</v>
      </c>
      <c r="AD190" s="286"/>
      <c r="AE190" s="207">
        <v>0</v>
      </c>
      <c r="AF190" s="58">
        <f>IFERROR(AE190/AE194,"-")</f>
        <v>0</v>
      </c>
      <c r="AG190" s="82">
        <f t="shared" si="168"/>
        <v>0</v>
      </c>
      <c r="AH190" s="286"/>
      <c r="AI190" s="93">
        <f t="shared" si="122"/>
        <v>19</v>
      </c>
      <c r="AJ190" s="58">
        <f>IFERROR(AI190/AI194,"-")</f>
        <v>0.1310344827586207</v>
      </c>
      <c r="AK190" s="82">
        <f t="shared" si="169"/>
        <v>1.1288022813688212E-3</v>
      </c>
    </row>
    <row r="191" spans="2:37" ht="13.5" customHeight="1">
      <c r="B191" s="280"/>
      <c r="C191" s="283"/>
      <c r="D191" s="57" t="s">
        <v>90</v>
      </c>
      <c r="E191" s="129" t="s">
        <v>79</v>
      </c>
      <c r="F191" s="286"/>
      <c r="G191" s="207">
        <v>0</v>
      </c>
      <c r="H191" s="58">
        <f>IFERROR(G191/G194,"-")</f>
        <v>0</v>
      </c>
      <c r="I191" s="72">
        <f t="shared" si="170"/>
        <v>0</v>
      </c>
      <c r="J191" s="286"/>
      <c r="K191" s="207">
        <v>0</v>
      </c>
      <c r="L191" s="58">
        <f>IFERROR(K191/K194,"-")</f>
        <v>0</v>
      </c>
      <c r="M191" s="82">
        <f t="shared" si="163"/>
        <v>0</v>
      </c>
      <c r="N191" s="286"/>
      <c r="O191" s="207">
        <v>0</v>
      </c>
      <c r="P191" s="58">
        <f>IFERROR(O191/O194,"-")</f>
        <v>0</v>
      </c>
      <c r="Q191" s="82">
        <f t="shared" si="164"/>
        <v>0</v>
      </c>
      <c r="R191" s="286"/>
      <c r="S191" s="207">
        <v>0</v>
      </c>
      <c r="T191" s="58">
        <f>IFERROR(S191/S194,"-")</f>
        <v>0</v>
      </c>
      <c r="U191" s="82">
        <f t="shared" si="165"/>
        <v>0</v>
      </c>
      <c r="V191" s="286"/>
      <c r="W191" s="207">
        <v>0</v>
      </c>
      <c r="X191" s="58">
        <f>IFERROR(W191/W194,"-")</f>
        <v>0</v>
      </c>
      <c r="Y191" s="82">
        <f t="shared" si="166"/>
        <v>0</v>
      </c>
      <c r="Z191" s="286"/>
      <c r="AA191" s="207">
        <v>0</v>
      </c>
      <c r="AB191" s="58">
        <f>IFERROR(AA191/AA194,"-")</f>
        <v>0</v>
      </c>
      <c r="AC191" s="82">
        <f t="shared" si="167"/>
        <v>0</v>
      </c>
      <c r="AD191" s="286"/>
      <c r="AE191" s="207">
        <v>0</v>
      </c>
      <c r="AF191" s="58">
        <f>IFERROR(AE191/AE194,"-")</f>
        <v>0</v>
      </c>
      <c r="AG191" s="82">
        <f t="shared" si="168"/>
        <v>0</v>
      </c>
      <c r="AH191" s="286"/>
      <c r="AI191" s="93">
        <f t="shared" si="122"/>
        <v>0</v>
      </c>
      <c r="AJ191" s="58">
        <f>IFERROR(AI191/AI194,"-")</f>
        <v>0</v>
      </c>
      <c r="AK191" s="82">
        <f t="shared" si="169"/>
        <v>0</v>
      </c>
    </row>
    <row r="192" spans="2:37" ht="13.5" customHeight="1">
      <c r="B192" s="280"/>
      <c r="C192" s="283"/>
      <c r="D192" s="57" t="s">
        <v>91</v>
      </c>
      <c r="E192" s="129" t="s">
        <v>80</v>
      </c>
      <c r="F192" s="286"/>
      <c r="G192" s="207">
        <v>0</v>
      </c>
      <c r="H192" s="58">
        <f>IFERROR(G192/G194,"-")</f>
        <v>0</v>
      </c>
      <c r="I192" s="72">
        <f t="shared" si="170"/>
        <v>0</v>
      </c>
      <c r="J192" s="286"/>
      <c r="K192" s="207">
        <v>0</v>
      </c>
      <c r="L192" s="58">
        <f>IFERROR(K192/K194,"-")</f>
        <v>0</v>
      </c>
      <c r="M192" s="82">
        <f t="shared" si="163"/>
        <v>0</v>
      </c>
      <c r="N192" s="286"/>
      <c r="O192" s="207">
        <v>0</v>
      </c>
      <c r="P192" s="58">
        <f>IFERROR(O192/O194,"-")</f>
        <v>0</v>
      </c>
      <c r="Q192" s="82">
        <f t="shared" si="164"/>
        <v>0</v>
      </c>
      <c r="R192" s="286"/>
      <c r="S192" s="207">
        <v>0</v>
      </c>
      <c r="T192" s="58">
        <f>IFERROR(S192/S194,"-")</f>
        <v>0</v>
      </c>
      <c r="U192" s="82">
        <f t="shared" si="165"/>
        <v>0</v>
      </c>
      <c r="V192" s="286"/>
      <c r="W192" s="207">
        <v>0</v>
      </c>
      <c r="X192" s="58">
        <f>IFERROR(W192/W194,"-")</f>
        <v>0</v>
      </c>
      <c r="Y192" s="82">
        <f t="shared" si="166"/>
        <v>0</v>
      </c>
      <c r="Z192" s="286"/>
      <c r="AA192" s="207">
        <v>0</v>
      </c>
      <c r="AB192" s="58">
        <f>IFERROR(AA192/AA194,"-")</f>
        <v>0</v>
      </c>
      <c r="AC192" s="82">
        <f t="shared" si="167"/>
        <v>0</v>
      </c>
      <c r="AD192" s="286"/>
      <c r="AE192" s="207">
        <v>0</v>
      </c>
      <c r="AF192" s="58">
        <f>IFERROR(AE192/AE194,"-")</f>
        <v>0</v>
      </c>
      <c r="AG192" s="82">
        <f t="shared" si="168"/>
        <v>0</v>
      </c>
      <c r="AH192" s="286"/>
      <c r="AI192" s="93">
        <f t="shared" si="122"/>
        <v>0</v>
      </c>
      <c r="AJ192" s="58">
        <f>IFERROR(AI192/AI194,"-")</f>
        <v>0</v>
      </c>
      <c r="AK192" s="82">
        <f t="shared" si="169"/>
        <v>0</v>
      </c>
    </row>
    <row r="193" spans="2:37" ht="13.5" customHeight="1">
      <c r="B193" s="280"/>
      <c r="C193" s="283"/>
      <c r="D193" s="59" t="s">
        <v>92</v>
      </c>
      <c r="E193" s="130" t="s">
        <v>95</v>
      </c>
      <c r="F193" s="287"/>
      <c r="G193" s="208">
        <v>1</v>
      </c>
      <c r="H193" s="60">
        <f>IFERROR(G193/G194,"-")</f>
        <v>0.5</v>
      </c>
      <c r="I193" s="72">
        <f t="shared" si="170"/>
        <v>2.564102564102564E-2</v>
      </c>
      <c r="J193" s="287"/>
      <c r="K193" s="208">
        <v>0</v>
      </c>
      <c r="L193" s="60">
        <f>IFERROR(K193/K194,"-")</f>
        <v>0</v>
      </c>
      <c r="M193" s="83">
        <f t="shared" si="163"/>
        <v>0</v>
      </c>
      <c r="N193" s="287"/>
      <c r="O193" s="208">
        <v>6</v>
      </c>
      <c r="P193" s="60">
        <f>IFERROR(O193/O194,"-")</f>
        <v>0.13953488372093023</v>
      </c>
      <c r="Q193" s="83">
        <f t="shared" si="164"/>
        <v>1.0830324909747292E-3</v>
      </c>
      <c r="R193" s="287"/>
      <c r="S193" s="208">
        <v>8</v>
      </c>
      <c r="T193" s="60">
        <f>IFERROR(S193/S194,"-")</f>
        <v>0.20512820512820512</v>
      </c>
      <c r="U193" s="83">
        <f t="shared" si="165"/>
        <v>1.6369961121342337E-3</v>
      </c>
      <c r="V193" s="287"/>
      <c r="W193" s="208">
        <v>6</v>
      </c>
      <c r="X193" s="60">
        <f>IFERROR(W193/W194,"-")</f>
        <v>0.15384615384615385</v>
      </c>
      <c r="Y193" s="83">
        <f t="shared" si="166"/>
        <v>1.6750418760469012E-3</v>
      </c>
      <c r="Z193" s="287"/>
      <c r="AA193" s="208">
        <v>0</v>
      </c>
      <c r="AB193" s="60">
        <f>IFERROR(AA193/AA194,"-")</f>
        <v>0</v>
      </c>
      <c r="AC193" s="83">
        <f t="shared" si="167"/>
        <v>0</v>
      </c>
      <c r="AD193" s="287"/>
      <c r="AE193" s="208">
        <v>1</v>
      </c>
      <c r="AF193" s="60">
        <f>IFERROR(AE193/AE194,"-")</f>
        <v>0.5</v>
      </c>
      <c r="AG193" s="83">
        <f t="shared" si="168"/>
        <v>1.3568521031207597E-3</v>
      </c>
      <c r="AH193" s="287"/>
      <c r="AI193" s="94">
        <f t="shared" si="122"/>
        <v>22</v>
      </c>
      <c r="AJ193" s="60">
        <f>IFERROR(AI193/AI194,"-")</f>
        <v>0.15172413793103448</v>
      </c>
      <c r="AK193" s="83">
        <f t="shared" si="169"/>
        <v>1.3070342205323193E-3</v>
      </c>
    </row>
    <row r="194" spans="2:37" ht="13.5" customHeight="1">
      <c r="B194" s="281"/>
      <c r="C194" s="284"/>
      <c r="D194" s="61" t="s">
        <v>94</v>
      </c>
      <c r="E194" s="62"/>
      <c r="F194" s="209" t="s">
        <v>143</v>
      </c>
      <c r="G194" s="71">
        <f>SUM(G186:G193)</f>
        <v>2</v>
      </c>
      <c r="H194" s="63" t="s">
        <v>93</v>
      </c>
      <c r="I194" s="75">
        <f>IFERROR(G194/$AO$26,"-")</f>
        <v>5.128205128205128E-2</v>
      </c>
      <c r="J194" s="209" t="s">
        <v>143</v>
      </c>
      <c r="K194" s="71">
        <f>SUM(K186:K193)</f>
        <v>10</v>
      </c>
      <c r="L194" s="210" t="s">
        <v>143</v>
      </c>
      <c r="M194" s="75">
        <f t="shared" si="163"/>
        <v>0.11764705882352941</v>
      </c>
      <c r="N194" s="209" t="s">
        <v>143</v>
      </c>
      <c r="O194" s="71">
        <f>SUM(O186:O193)</f>
        <v>43</v>
      </c>
      <c r="P194" s="210" t="s">
        <v>143</v>
      </c>
      <c r="Q194" s="75">
        <f t="shared" si="164"/>
        <v>7.7617328519855597E-3</v>
      </c>
      <c r="R194" s="209" t="s">
        <v>143</v>
      </c>
      <c r="S194" s="71">
        <f>SUM(S186:S193)</f>
        <v>39</v>
      </c>
      <c r="T194" s="210" t="s">
        <v>143</v>
      </c>
      <c r="U194" s="75">
        <f t="shared" si="165"/>
        <v>7.9803560466543896E-3</v>
      </c>
      <c r="V194" s="209" t="s">
        <v>143</v>
      </c>
      <c r="W194" s="71">
        <f>SUM(W186:W193)</f>
        <v>39</v>
      </c>
      <c r="X194" s="210" t="s">
        <v>143</v>
      </c>
      <c r="Y194" s="75">
        <f t="shared" si="166"/>
        <v>1.0887772194304857E-2</v>
      </c>
      <c r="Z194" s="209" t="s">
        <v>143</v>
      </c>
      <c r="AA194" s="71">
        <f>SUM(AA186:AA193)</f>
        <v>10</v>
      </c>
      <c r="AB194" s="210" t="s">
        <v>143</v>
      </c>
      <c r="AC194" s="75">
        <f t="shared" si="167"/>
        <v>5.0968399592252805E-3</v>
      </c>
      <c r="AD194" s="209" t="s">
        <v>143</v>
      </c>
      <c r="AE194" s="71">
        <f>SUM(AE186:AE193)</f>
        <v>2</v>
      </c>
      <c r="AF194" s="210" t="s">
        <v>143</v>
      </c>
      <c r="AG194" s="75">
        <f t="shared" si="168"/>
        <v>2.7137042062415195E-3</v>
      </c>
      <c r="AH194" s="209" t="s">
        <v>143</v>
      </c>
      <c r="AI194" s="71">
        <f t="shared" si="122"/>
        <v>145</v>
      </c>
      <c r="AJ194" s="210" t="s">
        <v>143</v>
      </c>
      <c r="AK194" s="75">
        <f t="shared" si="169"/>
        <v>8.6145437262357422E-3</v>
      </c>
    </row>
    <row r="195" spans="2:37" ht="13.5" customHeight="1">
      <c r="B195" s="279">
        <v>22</v>
      </c>
      <c r="C195" s="282" t="s">
        <v>70</v>
      </c>
      <c r="D195" s="55" t="s">
        <v>85</v>
      </c>
      <c r="E195" s="128" t="s">
        <v>74</v>
      </c>
      <c r="F195" s="293">
        <f>AO27</f>
        <v>41</v>
      </c>
      <c r="G195" s="206">
        <v>0</v>
      </c>
      <c r="H195" s="56">
        <f>IFERROR(G195/G203,"-")</f>
        <v>0</v>
      </c>
      <c r="I195" s="72">
        <f>IFERROR(G195/$AO$27,"-")</f>
        <v>0</v>
      </c>
      <c r="J195" s="293">
        <f>AP27</f>
        <v>94</v>
      </c>
      <c r="K195" s="206">
        <v>0</v>
      </c>
      <c r="L195" s="56">
        <f>IFERROR(K195/K203,"-")</f>
        <v>0</v>
      </c>
      <c r="M195" s="72">
        <f t="shared" ref="M195:M203" si="171">IFERROR(K195/$AP$27,"-")</f>
        <v>0</v>
      </c>
      <c r="N195" s="293">
        <f>AQ27</f>
        <v>8395</v>
      </c>
      <c r="O195" s="206">
        <v>0</v>
      </c>
      <c r="P195" s="56">
        <f>IFERROR(O195/O203,"-")</f>
        <v>0</v>
      </c>
      <c r="Q195" s="72">
        <f t="shared" ref="Q195:Q203" si="172">IFERROR(O195/$AQ$27,"-")</f>
        <v>0</v>
      </c>
      <c r="R195" s="293">
        <f>AR27</f>
        <v>6349</v>
      </c>
      <c r="S195" s="206">
        <v>0</v>
      </c>
      <c r="T195" s="56">
        <f>IFERROR(S195/S203,"-")</f>
        <v>0</v>
      </c>
      <c r="U195" s="72">
        <f t="shared" ref="U195:U203" si="173">IFERROR(S195/$AR$27,"-")</f>
        <v>0</v>
      </c>
      <c r="V195" s="293">
        <f>AS27</f>
        <v>4350</v>
      </c>
      <c r="W195" s="206">
        <v>0</v>
      </c>
      <c r="X195" s="56">
        <f>IFERROR(W195/W203,"-")</f>
        <v>0</v>
      </c>
      <c r="Y195" s="72">
        <f t="shared" ref="Y195:Y203" si="174">IFERROR(W195/$AS$27,"-")</f>
        <v>0</v>
      </c>
      <c r="Z195" s="293">
        <f>AT27</f>
        <v>2344</v>
      </c>
      <c r="AA195" s="206">
        <v>0</v>
      </c>
      <c r="AB195" s="56">
        <f>IFERROR(AA195/AA203,"-")</f>
        <v>0</v>
      </c>
      <c r="AC195" s="72">
        <f t="shared" ref="AC195:AC203" si="175">IFERROR(AA195/$AT$27,"-")</f>
        <v>0</v>
      </c>
      <c r="AD195" s="293">
        <f>AU27</f>
        <v>1084</v>
      </c>
      <c r="AE195" s="206">
        <v>0</v>
      </c>
      <c r="AF195" s="56">
        <f>IFERROR(AE195/AE203,"-")</f>
        <v>0</v>
      </c>
      <c r="AG195" s="72">
        <f t="shared" ref="AG195:AG203" si="176">IFERROR(AE195/$AU$27,"-")</f>
        <v>0</v>
      </c>
      <c r="AH195" s="293">
        <f>AV27</f>
        <v>22657</v>
      </c>
      <c r="AI195" s="92">
        <f t="shared" si="122"/>
        <v>0</v>
      </c>
      <c r="AJ195" s="56">
        <f>IFERROR(AI195/AI203,"-")</f>
        <v>0</v>
      </c>
      <c r="AK195" s="72">
        <f t="shared" ref="AK195:AK203" si="177">IFERROR(AI195/$AV$27,"-")</f>
        <v>0</v>
      </c>
    </row>
    <row r="196" spans="2:37" ht="13.5" customHeight="1">
      <c r="B196" s="280"/>
      <c r="C196" s="283"/>
      <c r="D196" s="57" t="s">
        <v>86</v>
      </c>
      <c r="E196" s="129" t="s">
        <v>75</v>
      </c>
      <c r="F196" s="286"/>
      <c r="G196" s="207">
        <v>2</v>
      </c>
      <c r="H196" s="58">
        <f>IFERROR(G196/G203,"-")</f>
        <v>1</v>
      </c>
      <c r="I196" s="72">
        <f t="shared" ref="I196:I201" si="178">IFERROR(G196/$AO$27,"-")</f>
        <v>4.878048780487805E-2</v>
      </c>
      <c r="J196" s="286"/>
      <c r="K196" s="207">
        <v>9</v>
      </c>
      <c r="L196" s="58">
        <f>IFERROR(K196/K203,"-")</f>
        <v>0.9</v>
      </c>
      <c r="M196" s="82">
        <f t="shared" si="171"/>
        <v>9.5744680851063829E-2</v>
      </c>
      <c r="N196" s="286"/>
      <c r="O196" s="207">
        <v>39</v>
      </c>
      <c r="P196" s="58">
        <f>IFERROR(O196/O203,"-")</f>
        <v>0.63934426229508201</v>
      </c>
      <c r="Q196" s="82">
        <f t="shared" si="172"/>
        <v>4.6456223942823111E-3</v>
      </c>
      <c r="R196" s="286"/>
      <c r="S196" s="207">
        <v>32</v>
      </c>
      <c r="T196" s="58">
        <f>IFERROR(S196/S203,"-")</f>
        <v>0.5714285714285714</v>
      </c>
      <c r="U196" s="82">
        <f t="shared" si="173"/>
        <v>5.0401638053236726E-3</v>
      </c>
      <c r="V196" s="286"/>
      <c r="W196" s="207">
        <v>29</v>
      </c>
      <c r="X196" s="58">
        <f>IFERROR(W196/W203,"-")</f>
        <v>0.72499999999999998</v>
      </c>
      <c r="Y196" s="82">
        <f t="shared" si="174"/>
        <v>6.6666666666666671E-3</v>
      </c>
      <c r="Z196" s="286"/>
      <c r="AA196" s="207">
        <v>8</v>
      </c>
      <c r="AB196" s="58">
        <f>IFERROR(AA196/AA203,"-")</f>
        <v>0.47058823529411764</v>
      </c>
      <c r="AC196" s="82">
        <f t="shared" si="175"/>
        <v>3.4129692832764505E-3</v>
      </c>
      <c r="AD196" s="286"/>
      <c r="AE196" s="207">
        <v>3</v>
      </c>
      <c r="AF196" s="58">
        <f>IFERROR(AE196/AE203,"-")</f>
        <v>1</v>
      </c>
      <c r="AG196" s="82">
        <f t="shared" si="176"/>
        <v>2.7675276752767526E-3</v>
      </c>
      <c r="AH196" s="286"/>
      <c r="AI196" s="93">
        <f t="shared" si="122"/>
        <v>122</v>
      </c>
      <c r="AJ196" s="58">
        <f>IFERROR(AI196/AI203,"-")</f>
        <v>0.64550264550264547</v>
      </c>
      <c r="AK196" s="82">
        <f t="shared" si="177"/>
        <v>5.3846493357461271E-3</v>
      </c>
    </row>
    <row r="197" spans="2:37" ht="13.5" customHeight="1">
      <c r="B197" s="280"/>
      <c r="C197" s="283"/>
      <c r="D197" s="57" t="s">
        <v>87</v>
      </c>
      <c r="E197" s="129" t="s">
        <v>76</v>
      </c>
      <c r="F197" s="286"/>
      <c r="G197" s="207">
        <v>0</v>
      </c>
      <c r="H197" s="58">
        <f>IFERROR(G197/G203,"-")</f>
        <v>0</v>
      </c>
      <c r="I197" s="72">
        <f t="shared" si="178"/>
        <v>0</v>
      </c>
      <c r="J197" s="286"/>
      <c r="K197" s="207">
        <v>0</v>
      </c>
      <c r="L197" s="58">
        <f>IFERROR(K197/K203,"-")</f>
        <v>0</v>
      </c>
      <c r="M197" s="82">
        <f t="shared" si="171"/>
        <v>0</v>
      </c>
      <c r="N197" s="286"/>
      <c r="O197" s="207">
        <v>0</v>
      </c>
      <c r="P197" s="58">
        <f>IFERROR(O197/O203,"-")</f>
        <v>0</v>
      </c>
      <c r="Q197" s="82">
        <f t="shared" si="172"/>
        <v>0</v>
      </c>
      <c r="R197" s="286"/>
      <c r="S197" s="207">
        <v>0</v>
      </c>
      <c r="T197" s="58">
        <f>IFERROR(S197/S203,"-")</f>
        <v>0</v>
      </c>
      <c r="U197" s="82">
        <f t="shared" si="173"/>
        <v>0</v>
      </c>
      <c r="V197" s="286"/>
      <c r="W197" s="207">
        <v>0</v>
      </c>
      <c r="X197" s="58">
        <f>IFERROR(W197/W203,"-")</f>
        <v>0</v>
      </c>
      <c r="Y197" s="82">
        <f t="shared" si="174"/>
        <v>0</v>
      </c>
      <c r="Z197" s="286"/>
      <c r="AA197" s="207">
        <v>0</v>
      </c>
      <c r="AB197" s="58">
        <f>IFERROR(AA197/AA203,"-")</f>
        <v>0</v>
      </c>
      <c r="AC197" s="82">
        <f t="shared" si="175"/>
        <v>0</v>
      </c>
      <c r="AD197" s="286"/>
      <c r="AE197" s="207">
        <v>0</v>
      </c>
      <c r="AF197" s="58">
        <f>IFERROR(AE197/AE203,"-")</f>
        <v>0</v>
      </c>
      <c r="AG197" s="82">
        <f t="shared" si="176"/>
        <v>0</v>
      </c>
      <c r="AH197" s="286"/>
      <c r="AI197" s="93">
        <f t="shared" si="122"/>
        <v>0</v>
      </c>
      <c r="AJ197" s="58">
        <f>IFERROR(AI197/AI203,"-")</f>
        <v>0</v>
      </c>
      <c r="AK197" s="82">
        <f t="shared" si="177"/>
        <v>0</v>
      </c>
    </row>
    <row r="198" spans="2:37" ht="13.5" customHeight="1">
      <c r="B198" s="280"/>
      <c r="C198" s="283"/>
      <c r="D198" s="57" t="s">
        <v>88</v>
      </c>
      <c r="E198" s="129" t="s">
        <v>77</v>
      </c>
      <c r="F198" s="286"/>
      <c r="G198" s="207">
        <v>0</v>
      </c>
      <c r="H198" s="58">
        <f>IFERROR(G198/G203,"-")</f>
        <v>0</v>
      </c>
      <c r="I198" s="72">
        <f t="shared" si="178"/>
        <v>0</v>
      </c>
      <c r="J198" s="286"/>
      <c r="K198" s="207">
        <v>0</v>
      </c>
      <c r="L198" s="58">
        <f>IFERROR(K198/K203,"-")</f>
        <v>0</v>
      </c>
      <c r="M198" s="82">
        <f t="shared" si="171"/>
        <v>0</v>
      </c>
      <c r="N198" s="286"/>
      <c r="O198" s="207">
        <v>2</v>
      </c>
      <c r="P198" s="58">
        <f>IFERROR(O198/O203,"-")</f>
        <v>3.2786885245901641E-2</v>
      </c>
      <c r="Q198" s="82">
        <f t="shared" si="172"/>
        <v>2.3823704586063132E-4</v>
      </c>
      <c r="R198" s="286"/>
      <c r="S198" s="207">
        <v>2</v>
      </c>
      <c r="T198" s="58">
        <f>IFERROR(S198/S203,"-")</f>
        <v>3.5714285714285712E-2</v>
      </c>
      <c r="U198" s="82">
        <f t="shared" si="173"/>
        <v>3.1501023783272954E-4</v>
      </c>
      <c r="V198" s="286"/>
      <c r="W198" s="207">
        <v>1</v>
      </c>
      <c r="X198" s="58">
        <f>IFERROR(W198/W203,"-")</f>
        <v>2.5000000000000001E-2</v>
      </c>
      <c r="Y198" s="82">
        <f t="shared" si="174"/>
        <v>2.2988505747126436E-4</v>
      </c>
      <c r="Z198" s="286"/>
      <c r="AA198" s="207">
        <v>1</v>
      </c>
      <c r="AB198" s="58">
        <f>IFERROR(AA198/AA203,"-")</f>
        <v>5.8823529411764705E-2</v>
      </c>
      <c r="AC198" s="82">
        <f t="shared" si="175"/>
        <v>4.2662116040955632E-4</v>
      </c>
      <c r="AD198" s="286"/>
      <c r="AE198" s="207">
        <v>0</v>
      </c>
      <c r="AF198" s="58">
        <f>IFERROR(AE198/AE203,"-")</f>
        <v>0</v>
      </c>
      <c r="AG198" s="82">
        <f t="shared" si="176"/>
        <v>0</v>
      </c>
      <c r="AH198" s="286"/>
      <c r="AI198" s="93">
        <f t="shared" ref="AI198:AI261" si="179">SUM(G198,K198,O198,S198,W198,AA198,AE198)</f>
        <v>6</v>
      </c>
      <c r="AJ198" s="58">
        <f>IFERROR(AI198/AI203,"-")</f>
        <v>3.1746031746031744E-2</v>
      </c>
      <c r="AK198" s="82">
        <f t="shared" si="177"/>
        <v>2.6481881979079314E-4</v>
      </c>
    </row>
    <row r="199" spans="2:37" ht="13.5" customHeight="1">
      <c r="B199" s="280"/>
      <c r="C199" s="283"/>
      <c r="D199" s="57" t="s">
        <v>89</v>
      </c>
      <c r="E199" s="129" t="s">
        <v>78</v>
      </c>
      <c r="F199" s="286"/>
      <c r="G199" s="207">
        <v>0</v>
      </c>
      <c r="H199" s="58">
        <f>IFERROR(G199/G203,"-")</f>
        <v>0</v>
      </c>
      <c r="I199" s="72">
        <f t="shared" si="178"/>
        <v>0</v>
      </c>
      <c r="J199" s="286"/>
      <c r="K199" s="207">
        <v>0</v>
      </c>
      <c r="L199" s="58">
        <f>IFERROR(K199/K203,"-")</f>
        <v>0</v>
      </c>
      <c r="M199" s="82">
        <f t="shared" si="171"/>
        <v>0</v>
      </c>
      <c r="N199" s="286"/>
      <c r="O199" s="207">
        <v>3</v>
      </c>
      <c r="P199" s="58">
        <f>IFERROR(O199/O203,"-")</f>
        <v>4.9180327868852458E-2</v>
      </c>
      <c r="Q199" s="82">
        <f t="shared" si="172"/>
        <v>3.5735556879094697E-4</v>
      </c>
      <c r="R199" s="286"/>
      <c r="S199" s="207">
        <v>4</v>
      </c>
      <c r="T199" s="58">
        <f>IFERROR(S199/S203,"-")</f>
        <v>7.1428571428571425E-2</v>
      </c>
      <c r="U199" s="82">
        <f t="shared" si="173"/>
        <v>6.3002047566545908E-4</v>
      </c>
      <c r="V199" s="286"/>
      <c r="W199" s="207">
        <v>1</v>
      </c>
      <c r="X199" s="58">
        <f>IFERROR(W199/W203,"-")</f>
        <v>2.5000000000000001E-2</v>
      </c>
      <c r="Y199" s="82">
        <f t="shared" si="174"/>
        <v>2.2988505747126436E-4</v>
      </c>
      <c r="Z199" s="286"/>
      <c r="AA199" s="207">
        <v>1</v>
      </c>
      <c r="AB199" s="58">
        <f>IFERROR(AA199/AA203,"-")</f>
        <v>5.8823529411764705E-2</v>
      </c>
      <c r="AC199" s="82">
        <f t="shared" si="175"/>
        <v>4.2662116040955632E-4</v>
      </c>
      <c r="AD199" s="286"/>
      <c r="AE199" s="207">
        <v>0</v>
      </c>
      <c r="AF199" s="58">
        <f>IFERROR(AE199/AE203,"-")</f>
        <v>0</v>
      </c>
      <c r="AG199" s="82">
        <f t="shared" si="176"/>
        <v>0</v>
      </c>
      <c r="AH199" s="286"/>
      <c r="AI199" s="93">
        <f t="shared" si="179"/>
        <v>9</v>
      </c>
      <c r="AJ199" s="58">
        <f>IFERROR(AI199/AI203,"-")</f>
        <v>4.7619047619047616E-2</v>
      </c>
      <c r="AK199" s="82">
        <f t="shared" si="177"/>
        <v>3.9722822968618968E-4</v>
      </c>
    </row>
    <row r="200" spans="2:37" ht="13.5" customHeight="1">
      <c r="B200" s="280"/>
      <c r="C200" s="283"/>
      <c r="D200" s="57" t="s">
        <v>90</v>
      </c>
      <c r="E200" s="129" t="s">
        <v>79</v>
      </c>
      <c r="F200" s="286"/>
      <c r="G200" s="207">
        <v>0</v>
      </c>
      <c r="H200" s="58">
        <f>IFERROR(G200/G203,"-")</f>
        <v>0</v>
      </c>
      <c r="I200" s="72">
        <f t="shared" si="178"/>
        <v>0</v>
      </c>
      <c r="J200" s="286"/>
      <c r="K200" s="207">
        <v>0</v>
      </c>
      <c r="L200" s="58">
        <f>IFERROR(K200/K203,"-")</f>
        <v>0</v>
      </c>
      <c r="M200" s="82">
        <f t="shared" si="171"/>
        <v>0</v>
      </c>
      <c r="N200" s="286"/>
      <c r="O200" s="207">
        <v>0</v>
      </c>
      <c r="P200" s="58">
        <f>IFERROR(O200/O203,"-")</f>
        <v>0</v>
      </c>
      <c r="Q200" s="82">
        <f t="shared" si="172"/>
        <v>0</v>
      </c>
      <c r="R200" s="286"/>
      <c r="S200" s="207">
        <v>1</v>
      </c>
      <c r="T200" s="58">
        <f>IFERROR(S200/S203,"-")</f>
        <v>1.7857142857142856E-2</v>
      </c>
      <c r="U200" s="82">
        <f t="shared" si="173"/>
        <v>1.5750511891636477E-4</v>
      </c>
      <c r="V200" s="286"/>
      <c r="W200" s="207">
        <v>0</v>
      </c>
      <c r="X200" s="58">
        <f>IFERROR(W200/W203,"-")</f>
        <v>0</v>
      </c>
      <c r="Y200" s="82">
        <f t="shared" si="174"/>
        <v>0</v>
      </c>
      <c r="Z200" s="286"/>
      <c r="AA200" s="207">
        <v>0</v>
      </c>
      <c r="AB200" s="58">
        <f>IFERROR(AA200/AA203,"-")</f>
        <v>0</v>
      </c>
      <c r="AC200" s="82">
        <f t="shared" si="175"/>
        <v>0</v>
      </c>
      <c r="AD200" s="286"/>
      <c r="AE200" s="207">
        <v>0</v>
      </c>
      <c r="AF200" s="58">
        <f>IFERROR(AE200/AE203,"-")</f>
        <v>0</v>
      </c>
      <c r="AG200" s="82">
        <f t="shared" si="176"/>
        <v>0</v>
      </c>
      <c r="AH200" s="286"/>
      <c r="AI200" s="93">
        <f t="shared" si="179"/>
        <v>1</v>
      </c>
      <c r="AJ200" s="58">
        <f>IFERROR(AI200/AI203,"-")</f>
        <v>5.2910052910052907E-3</v>
      </c>
      <c r="AK200" s="82">
        <f t="shared" si="177"/>
        <v>4.4136469965132192E-5</v>
      </c>
    </row>
    <row r="201" spans="2:37" ht="13.5" customHeight="1">
      <c r="B201" s="280"/>
      <c r="C201" s="283"/>
      <c r="D201" s="57" t="s">
        <v>91</v>
      </c>
      <c r="E201" s="129" t="s">
        <v>80</v>
      </c>
      <c r="F201" s="286"/>
      <c r="G201" s="207">
        <v>0</v>
      </c>
      <c r="H201" s="58">
        <f>IFERROR(G201/G203,"-")</f>
        <v>0</v>
      </c>
      <c r="I201" s="72">
        <f t="shared" si="178"/>
        <v>0</v>
      </c>
      <c r="J201" s="286"/>
      <c r="K201" s="207">
        <v>0</v>
      </c>
      <c r="L201" s="58">
        <f>IFERROR(K201/K203,"-")</f>
        <v>0</v>
      </c>
      <c r="M201" s="82">
        <f t="shared" si="171"/>
        <v>0</v>
      </c>
      <c r="N201" s="286"/>
      <c r="O201" s="207">
        <v>0</v>
      </c>
      <c r="P201" s="58">
        <f>IFERROR(O201/O203,"-")</f>
        <v>0</v>
      </c>
      <c r="Q201" s="82">
        <f t="shared" si="172"/>
        <v>0</v>
      </c>
      <c r="R201" s="286"/>
      <c r="S201" s="207">
        <v>0</v>
      </c>
      <c r="T201" s="58">
        <f>IFERROR(S201/S203,"-")</f>
        <v>0</v>
      </c>
      <c r="U201" s="82">
        <f t="shared" si="173"/>
        <v>0</v>
      </c>
      <c r="V201" s="286"/>
      <c r="W201" s="207">
        <v>0</v>
      </c>
      <c r="X201" s="58">
        <f>IFERROR(W201/W203,"-")</f>
        <v>0</v>
      </c>
      <c r="Y201" s="82">
        <f t="shared" si="174"/>
        <v>0</v>
      </c>
      <c r="Z201" s="286"/>
      <c r="AA201" s="207">
        <v>0</v>
      </c>
      <c r="AB201" s="58">
        <f>IFERROR(AA201/AA203,"-")</f>
        <v>0</v>
      </c>
      <c r="AC201" s="82">
        <f t="shared" si="175"/>
        <v>0</v>
      </c>
      <c r="AD201" s="286"/>
      <c r="AE201" s="207">
        <v>0</v>
      </c>
      <c r="AF201" s="58">
        <f>IFERROR(AE201/AE203,"-")</f>
        <v>0</v>
      </c>
      <c r="AG201" s="82">
        <f t="shared" si="176"/>
        <v>0</v>
      </c>
      <c r="AH201" s="286"/>
      <c r="AI201" s="93">
        <f t="shared" si="179"/>
        <v>0</v>
      </c>
      <c r="AJ201" s="58">
        <f>IFERROR(AI201/AI203,"-")</f>
        <v>0</v>
      </c>
      <c r="AK201" s="82">
        <f t="shared" si="177"/>
        <v>0</v>
      </c>
    </row>
    <row r="202" spans="2:37" ht="13.5" customHeight="1">
      <c r="B202" s="280"/>
      <c r="C202" s="283"/>
      <c r="D202" s="59" t="s">
        <v>92</v>
      </c>
      <c r="E202" s="130" t="s">
        <v>95</v>
      </c>
      <c r="F202" s="287"/>
      <c r="G202" s="208">
        <v>0</v>
      </c>
      <c r="H202" s="60">
        <f>IFERROR(G202/G203,"-")</f>
        <v>0</v>
      </c>
      <c r="I202" s="72">
        <f>IFERROR(G202/$AO$27,"-")</f>
        <v>0</v>
      </c>
      <c r="J202" s="287"/>
      <c r="K202" s="208">
        <v>1</v>
      </c>
      <c r="L202" s="60">
        <f>IFERROR(K202/K203,"-")</f>
        <v>0.1</v>
      </c>
      <c r="M202" s="83">
        <f t="shared" si="171"/>
        <v>1.0638297872340425E-2</v>
      </c>
      <c r="N202" s="287"/>
      <c r="O202" s="208">
        <v>17</v>
      </c>
      <c r="P202" s="60">
        <f>IFERROR(O202/O203,"-")</f>
        <v>0.27868852459016391</v>
      </c>
      <c r="Q202" s="83">
        <f t="shared" si="172"/>
        <v>2.0250148898153662E-3</v>
      </c>
      <c r="R202" s="287"/>
      <c r="S202" s="208">
        <v>17</v>
      </c>
      <c r="T202" s="60">
        <f>IFERROR(S202/S203,"-")</f>
        <v>0.30357142857142855</v>
      </c>
      <c r="U202" s="83">
        <f t="shared" si="173"/>
        <v>2.6775870215782014E-3</v>
      </c>
      <c r="V202" s="287"/>
      <c r="W202" s="208">
        <v>9</v>
      </c>
      <c r="X202" s="60">
        <f>IFERROR(W202/W203,"-")</f>
        <v>0.22500000000000001</v>
      </c>
      <c r="Y202" s="83">
        <f t="shared" si="174"/>
        <v>2.0689655172413794E-3</v>
      </c>
      <c r="Z202" s="287"/>
      <c r="AA202" s="208">
        <v>7</v>
      </c>
      <c r="AB202" s="60">
        <f>IFERROR(AA202/AA203,"-")</f>
        <v>0.41176470588235292</v>
      </c>
      <c r="AC202" s="83">
        <f t="shared" si="175"/>
        <v>2.9863481228668944E-3</v>
      </c>
      <c r="AD202" s="287"/>
      <c r="AE202" s="208">
        <v>0</v>
      </c>
      <c r="AF202" s="60">
        <f>IFERROR(AE202/AE203,"-")</f>
        <v>0</v>
      </c>
      <c r="AG202" s="83">
        <f t="shared" si="176"/>
        <v>0</v>
      </c>
      <c r="AH202" s="287"/>
      <c r="AI202" s="94">
        <f t="shared" si="179"/>
        <v>51</v>
      </c>
      <c r="AJ202" s="60">
        <f>IFERROR(AI202/AI203,"-")</f>
        <v>0.26984126984126983</v>
      </c>
      <c r="AK202" s="83">
        <f t="shared" si="177"/>
        <v>2.2509599682217418E-3</v>
      </c>
    </row>
    <row r="203" spans="2:37" ht="13.5" customHeight="1">
      <c r="B203" s="281"/>
      <c r="C203" s="284"/>
      <c r="D203" s="61" t="s">
        <v>94</v>
      </c>
      <c r="E203" s="62"/>
      <c r="F203" s="209" t="s">
        <v>143</v>
      </c>
      <c r="G203" s="71">
        <f>SUM(G195:G202)</f>
        <v>2</v>
      </c>
      <c r="H203" s="63" t="s">
        <v>93</v>
      </c>
      <c r="I203" s="75">
        <f>IFERROR(G203/$AO$27,"-")</f>
        <v>4.878048780487805E-2</v>
      </c>
      <c r="J203" s="209" t="s">
        <v>143</v>
      </c>
      <c r="K203" s="71">
        <f>SUM(K195:K202)</f>
        <v>10</v>
      </c>
      <c r="L203" s="210" t="s">
        <v>143</v>
      </c>
      <c r="M203" s="75">
        <f t="shared" si="171"/>
        <v>0.10638297872340426</v>
      </c>
      <c r="N203" s="209" t="s">
        <v>143</v>
      </c>
      <c r="O203" s="71">
        <f>SUM(O195:O202)</f>
        <v>61</v>
      </c>
      <c r="P203" s="210" t="s">
        <v>143</v>
      </c>
      <c r="Q203" s="75">
        <f t="shared" si="172"/>
        <v>7.2662298987492555E-3</v>
      </c>
      <c r="R203" s="209" t="s">
        <v>143</v>
      </c>
      <c r="S203" s="71">
        <f>SUM(S195:S202)</f>
        <v>56</v>
      </c>
      <c r="T203" s="210" t="s">
        <v>143</v>
      </c>
      <c r="U203" s="75">
        <f t="shared" si="173"/>
        <v>8.8202866593164279E-3</v>
      </c>
      <c r="V203" s="209" t="s">
        <v>143</v>
      </c>
      <c r="W203" s="71">
        <f>SUM(W195:W202)</f>
        <v>40</v>
      </c>
      <c r="X203" s="210" t="s">
        <v>143</v>
      </c>
      <c r="Y203" s="75">
        <f t="shared" si="174"/>
        <v>9.1954022988505746E-3</v>
      </c>
      <c r="Z203" s="209" t="s">
        <v>143</v>
      </c>
      <c r="AA203" s="71">
        <f>SUM(AA195:AA202)</f>
        <v>17</v>
      </c>
      <c r="AB203" s="210" t="s">
        <v>143</v>
      </c>
      <c r="AC203" s="75">
        <f t="shared" si="175"/>
        <v>7.2525597269624577E-3</v>
      </c>
      <c r="AD203" s="209" t="s">
        <v>143</v>
      </c>
      <c r="AE203" s="71">
        <f>SUM(AE195:AE202)</f>
        <v>3</v>
      </c>
      <c r="AF203" s="210" t="s">
        <v>143</v>
      </c>
      <c r="AG203" s="75">
        <f t="shared" si="176"/>
        <v>2.7675276752767526E-3</v>
      </c>
      <c r="AH203" s="209" t="s">
        <v>143</v>
      </c>
      <c r="AI203" s="71">
        <f t="shared" si="179"/>
        <v>189</v>
      </c>
      <c r="AJ203" s="210" t="s">
        <v>143</v>
      </c>
      <c r="AK203" s="75">
        <f t="shared" si="177"/>
        <v>8.3417928234099832E-3</v>
      </c>
    </row>
    <row r="204" spans="2:37" ht="13.5" customHeight="1">
      <c r="B204" s="279">
        <v>23</v>
      </c>
      <c r="C204" s="282" t="s">
        <v>159</v>
      </c>
      <c r="D204" s="55" t="s">
        <v>85</v>
      </c>
      <c r="E204" s="128" t="s">
        <v>74</v>
      </c>
      <c r="F204" s="293">
        <f>AO28</f>
        <v>60</v>
      </c>
      <c r="G204" s="206">
        <v>0</v>
      </c>
      <c r="H204" s="56">
        <f>IFERROR(G204/G212,"-")</f>
        <v>0</v>
      </c>
      <c r="I204" s="72">
        <f>IFERROR(G204/$AO$28,"-")</f>
        <v>0</v>
      </c>
      <c r="J204" s="293">
        <f>AP28</f>
        <v>173</v>
      </c>
      <c r="K204" s="206">
        <v>0</v>
      </c>
      <c r="L204" s="56">
        <f>IFERROR(K204/K212,"-")</f>
        <v>0</v>
      </c>
      <c r="M204" s="72">
        <f t="shared" ref="M204:M212" si="180">IFERROR(K204/$AP$28,"-")</f>
        <v>0</v>
      </c>
      <c r="N204" s="293">
        <f>AQ28</f>
        <v>10958</v>
      </c>
      <c r="O204" s="206">
        <v>0</v>
      </c>
      <c r="P204" s="56">
        <f>IFERROR(O204/O212,"-")</f>
        <v>0</v>
      </c>
      <c r="Q204" s="72">
        <f t="shared" ref="Q204:Q212" si="181">IFERROR(O204/$AQ$28,"-")</f>
        <v>0</v>
      </c>
      <c r="R204" s="293">
        <f>AR28</f>
        <v>10160</v>
      </c>
      <c r="S204" s="206">
        <v>0</v>
      </c>
      <c r="T204" s="56">
        <f>IFERROR(S204/S212,"-")</f>
        <v>0</v>
      </c>
      <c r="U204" s="72">
        <f t="shared" ref="U204:U212" si="182">IFERROR(S204/$AR$28,"-")</f>
        <v>0</v>
      </c>
      <c r="V204" s="293">
        <f>AS28</f>
        <v>7648</v>
      </c>
      <c r="W204" s="206">
        <v>2</v>
      </c>
      <c r="X204" s="56">
        <f>IFERROR(W204/W212,"-")</f>
        <v>2.8985507246376812E-2</v>
      </c>
      <c r="Y204" s="72">
        <f t="shared" ref="Y204:Y212" si="183">IFERROR(W204/$AS$28,"-")</f>
        <v>2.6150627615062759E-4</v>
      </c>
      <c r="Z204" s="293">
        <f>AT28</f>
        <v>3969</v>
      </c>
      <c r="AA204" s="206">
        <v>0</v>
      </c>
      <c r="AB204" s="56">
        <f>IFERROR(AA204/AA212,"-")</f>
        <v>0</v>
      </c>
      <c r="AC204" s="72">
        <f t="shared" ref="AC204:AC212" si="184">IFERROR(AA204/$AT$28,"-")</f>
        <v>0</v>
      </c>
      <c r="AD204" s="293">
        <f>AU28</f>
        <v>1502</v>
      </c>
      <c r="AE204" s="206">
        <v>0</v>
      </c>
      <c r="AF204" s="56">
        <f>IFERROR(AE204/AE212,"-")</f>
        <v>0</v>
      </c>
      <c r="AG204" s="72">
        <f t="shared" ref="AG204:AG212" si="185">IFERROR(AE204/$AU$28,"-")</f>
        <v>0</v>
      </c>
      <c r="AH204" s="293">
        <f>AV28</f>
        <v>34470</v>
      </c>
      <c r="AI204" s="92">
        <f t="shared" si="179"/>
        <v>2</v>
      </c>
      <c r="AJ204" s="56">
        <f>IFERROR(AI204/AI212,"-")</f>
        <v>6.2893081761006293E-3</v>
      </c>
      <c r="AK204" s="72">
        <f t="shared" ref="AK204:AK212" si="186">IFERROR(AI204/$AV$28,"-")</f>
        <v>5.8021467943138962E-5</v>
      </c>
    </row>
    <row r="205" spans="2:37" ht="13.5" customHeight="1">
      <c r="B205" s="280"/>
      <c r="C205" s="283"/>
      <c r="D205" s="57" t="s">
        <v>86</v>
      </c>
      <c r="E205" s="129" t="s">
        <v>75</v>
      </c>
      <c r="F205" s="286"/>
      <c r="G205" s="207">
        <v>4</v>
      </c>
      <c r="H205" s="58">
        <f>IFERROR(G205/G212,"-")</f>
        <v>0.66666666666666663</v>
      </c>
      <c r="I205" s="72">
        <f t="shared" ref="I205:I211" si="187">IFERROR(G205/$AO$28,"-")</f>
        <v>6.6666666666666666E-2</v>
      </c>
      <c r="J205" s="286"/>
      <c r="K205" s="207">
        <v>10</v>
      </c>
      <c r="L205" s="58">
        <f>IFERROR(K205/K212,"-")</f>
        <v>0.66666666666666663</v>
      </c>
      <c r="M205" s="82">
        <f t="shared" si="180"/>
        <v>5.7803468208092484E-2</v>
      </c>
      <c r="N205" s="286"/>
      <c r="O205" s="207">
        <v>64</v>
      </c>
      <c r="P205" s="58">
        <f>IFERROR(O205/O212,"-")</f>
        <v>0.7441860465116279</v>
      </c>
      <c r="Q205" s="82">
        <f t="shared" si="181"/>
        <v>5.8404818397517792E-3</v>
      </c>
      <c r="R205" s="286"/>
      <c r="S205" s="207">
        <v>66</v>
      </c>
      <c r="T205" s="58">
        <f>IFERROR(S205/S212,"-")</f>
        <v>0.61682242990654201</v>
      </c>
      <c r="U205" s="82">
        <f t="shared" si="182"/>
        <v>6.4960629921259842E-3</v>
      </c>
      <c r="V205" s="286"/>
      <c r="W205" s="207">
        <v>47</v>
      </c>
      <c r="X205" s="58">
        <f>IFERROR(W205/W212,"-")</f>
        <v>0.6811594202898551</v>
      </c>
      <c r="Y205" s="82">
        <f t="shared" si="183"/>
        <v>6.1453974895397494E-3</v>
      </c>
      <c r="Z205" s="286"/>
      <c r="AA205" s="207">
        <v>18</v>
      </c>
      <c r="AB205" s="58">
        <f>IFERROR(AA205/AA212,"-")</f>
        <v>0.6</v>
      </c>
      <c r="AC205" s="82">
        <f t="shared" si="184"/>
        <v>4.5351473922902496E-3</v>
      </c>
      <c r="AD205" s="286"/>
      <c r="AE205" s="207">
        <v>2</v>
      </c>
      <c r="AF205" s="58">
        <f>IFERROR(AE205/AE212,"-")</f>
        <v>0.4</v>
      </c>
      <c r="AG205" s="82">
        <f t="shared" si="185"/>
        <v>1.3315579227696406E-3</v>
      </c>
      <c r="AH205" s="286"/>
      <c r="AI205" s="93">
        <f t="shared" si="179"/>
        <v>211</v>
      </c>
      <c r="AJ205" s="58">
        <f>IFERROR(AI205/AI212,"-")</f>
        <v>0.66352201257861632</v>
      </c>
      <c r="AK205" s="82">
        <f t="shared" si="186"/>
        <v>6.1212648680011601E-3</v>
      </c>
    </row>
    <row r="206" spans="2:37" ht="13.5" customHeight="1">
      <c r="B206" s="280"/>
      <c r="C206" s="283"/>
      <c r="D206" s="57" t="s">
        <v>87</v>
      </c>
      <c r="E206" s="129" t="s">
        <v>76</v>
      </c>
      <c r="F206" s="286"/>
      <c r="G206" s="207">
        <v>0</v>
      </c>
      <c r="H206" s="58">
        <f>IFERROR(G206/G212,"-")</f>
        <v>0</v>
      </c>
      <c r="I206" s="72">
        <f t="shared" si="187"/>
        <v>0</v>
      </c>
      <c r="J206" s="286"/>
      <c r="K206" s="207">
        <v>0</v>
      </c>
      <c r="L206" s="58">
        <f>IFERROR(K206/K212,"-")</f>
        <v>0</v>
      </c>
      <c r="M206" s="82">
        <f t="shared" si="180"/>
        <v>0</v>
      </c>
      <c r="N206" s="286"/>
      <c r="O206" s="207">
        <v>0</v>
      </c>
      <c r="P206" s="58">
        <f>IFERROR(O206/O212,"-")</f>
        <v>0</v>
      </c>
      <c r="Q206" s="82">
        <f t="shared" si="181"/>
        <v>0</v>
      </c>
      <c r="R206" s="286"/>
      <c r="S206" s="207">
        <v>0</v>
      </c>
      <c r="T206" s="58">
        <f>IFERROR(S206/S212,"-")</f>
        <v>0</v>
      </c>
      <c r="U206" s="82">
        <f t="shared" si="182"/>
        <v>0</v>
      </c>
      <c r="V206" s="286"/>
      <c r="W206" s="207">
        <v>0</v>
      </c>
      <c r="X206" s="58">
        <f>IFERROR(W206/W212,"-")</f>
        <v>0</v>
      </c>
      <c r="Y206" s="82">
        <f t="shared" si="183"/>
        <v>0</v>
      </c>
      <c r="Z206" s="286"/>
      <c r="AA206" s="207">
        <v>2</v>
      </c>
      <c r="AB206" s="58">
        <f>IFERROR(AA206/AA212,"-")</f>
        <v>6.6666666666666666E-2</v>
      </c>
      <c r="AC206" s="82">
        <f t="shared" si="184"/>
        <v>5.0390526581002776E-4</v>
      </c>
      <c r="AD206" s="286"/>
      <c r="AE206" s="207">
        <v>0</v>
      </c>
      <c r="AF206" s="58">
        <f>IFERROR(AE206/AE212,"-")</f>
        <v>0</v>
      </c>
      <c r="AG206" s="82">
        <f t="shared" si="185"/>
        <v>0</v>
      </c>
      <c r="AH206" s="286"/>
      <c r="AI206" s="93">
        <f t="shared" si="179"/>
        <v>2</v>
      </c>
      <c r="AJ206" s="58">
        <f>IFERROR(AI206/AI212,"-")</f>
        <v>6.2893081761006293E-3</v>
      </c>
      <c r="AK206" s="82">
        <f t="shared" si="186"/>
        <v>5.8021467943138962E-5</v>
      </c>
    </row>
    <row r="207" spans="2:37" ht="13.5" customHeight="1">
      <c r="B207" s="280"/>
      <c r="C207" s="283"/>
      <c r="D207" s="57" t="s">
        <v>88</v>
      </c>
      <c r="E207" s="129" t="s">
        <v>77</v>
      </c>
      <c r="F207" s="286"/>
      <c r="G207" s="207">
        <v>0</v>
      </c>
      <c r="H207" s="58">
        <f>IFERROR(G207/G212,"-")</f>
        <v>0</v>
      </c>
      <c r="I207" s="72">
        <f t="shared" si="187"/>
        <v>0</v>
      </c>
      <c r="J207" s="286"/>
      <c r="K207" s="207">
        <v>1</v>
      </c>
      <c r="L207" s="58">
        <f>IFERROR(K207/K212,"-")</f>
        <v>6.6666666666666666E-2</v>
      </c>
      <c r="M207" s="82">
        <f t="shared" si="180"/>
        <v>5.7803468208092483E-3</v>
      </c>
      <c r="N207" s="286"/>
      <c r="O207" s="207">
        <v>4</v>
      </c>
      <c r="P207" s="58">
        <f>IFERROR(O207/O212,"-")</f>
        <v>4.6511627906976744E-2</v>
      </c>
      <c r="Q207" s="82">
        <f t="shared" si="181"/>
        <v>3.650301149844862E-4</v>
      </c>
      <c r="R207" s="286"/>
      <c r="S207" s="207">
        <v>6</v>
      </c>
      <c r="T207" s="58">
        <f>IFERROR(S207/S212,"-")</f>
        <v>5.6074766355140186E-2</v>
      </c>
      <c r="U207" s="82">
        <f t="shared" si="182"/>
        <v>5.905511811023622E-4</v>
      </c>
      <c r="V207" s="286"/>
      <c r="W207" s="207">
        <v>1</v>
      </c>
      <c r="X207" s="58">
        <f>IFERROR(W207/W212,"-")</f>
        <v>1.4492753623188406E-2</v>
      </c>
      <c r="Y207" s="82">
        <f t="shared" si="183"/>
        <v>1.307531380753138E-4</v>
      </c>
      <c r="Z207" s="286"/>
      <c r="AA207" s="207">
        <v>1</v>
      </c>
      <c r="AB207" s="58">
        <f>IFERROR(AA207/AA212,"-")</f>
        <v>3.3333333333333333E-2</v>
      </c>
      <c r="AC207" s="82">
        <f t="shared" si="184"/>
        <v>2.5195263290501388E-4</v>
      </c>
      <c r="AD207" s="286"/>
      <c r="AE207" s="207">
        <v>0</v>
      </c>
      <c r="AF207" s="58">
        <f>IFERROR(AE207/AE212,"-")</f>
        <v>0</v>
      </c>
      <c r="AG207" s="82">
        <f t="shared" si="185"/>
        <v>0</v>
      </c>
      <c r="AH207" s="286"/>
      <c r="AI207" s="93">
        <f t="shared" si="179"/>
        <v>13</v>
      </c>
      <c r="AJ207" s="58">
        <f>IFERROR(AI207/AI212,"-")</f>
        <v>4.0880503144654086E-2</v>
      </c>
      <c r="AK207" s="82">
        <f t="shared" si="186"/>
        <v>3.7713954163040326E-4</v>
      </c>
    </row>
    <row r="208" spans="2:37" ht="13.5" customHeight="1">
      <c r="B208" s="280"/>
      <c r="C208" s="283"/>
      <c r="D208" s="57" t="s">
        <v>89</v>
      </c>
      <c r="E208" s="129" t="s">
        <v>78</v>
      </c>
      <c r="F208" s="286"/>
      <c r="G208" s="207">
        <v>1</v>
      </c>
      <c r="H208" s="58">
        <f>IFERROR(G208/G212,"-")</f>
        <v>0.16666666666666666</v>
      </c>
      <c r="I208" s="72">
        <f t="shared" si="187"/>
        <v>1.6666666666666666E-2</v>
      </c>
      <c r="J208" s="286"/>
      <c r="K208" s="207">
        <v>0</v>
      </c>
      <c r="L208" s="58">
        <f>IFERROR(K208/K212,"-")</f>
        <v>0</v>
      </c>
      <c r="M208" s="82">
        <f t="shared" si="180"/>
        <v>0</v>
      </c>
      <c r="N208" s="286"/>
      <c r="O208" s="207">
        <v>4</v>
      </c>
      <c r="P208" s="58">
        <f>IFERROR(O208/O212,"-")</f>
        <v>4.6511627906976744E-2</v>
      </c>
      <c r="Q208" s="82">
        <f t="shared" si="181"/>
        <v>3.650301149844862E-4</v>
      </c>
      <c r="R208" s="286"/>
      <c r="S208" s="207">
        <v>6</v>
      </c>
      <c r="T208" s="58">
        <f>IFERROR(S208/S212,"-")</f>
        <v>5.6074766355140186E-2</v>
      </c>
      <c r="U208" s="82">
        <f t="shared" si="182"/>
        <v>5.905511811023622E-4</v>
      </c>
      <c r="V208" s="286"/>
      <c r="W208" s="207">
        <v>1</v>
      </c>
      <c r="X208" s="58">
        <f>IFERROR(W208/W212,"-")</f>
        <v>1.4492753623188406E-2</v>
      </c>
      <c r="Y208" s="82">
        <f t="shared" si="183"/>
        <v>1.307531380753138E-4</v>
      </c>
      <c r="Z208" s="286"/>
      <c r="AA208" s="207">
        <v>2</v>
      </c>
      <c r="AB208" s="58">
        <f>IFERROR(AA208/AA212,"-")</f>
        <v>6.6666666666666666E-2</v>
      </c>
      <c r="AC208" s="82">
        <f t="shared" si="184"/>
        <v>5.0390526581002776E-4</v>
      </c>
      <c r="AD208" s="286"/>
      <c r="AE208" s="207">
        <v>1</v>
      </c>
      <c r="AF208" s="58">
        <f>IFERROR(AE208/AE212,"-")</f>
        <v>0.2</v>
      </c>
      <c r="AG208" s="82">
        <f t="shared" si="185"/>
        <v>6.6577896138482028E-4</v>
      </c>
      <c r="AH208" s="286"/>
      <c r="AI208" s="93">
        <f t="shared" si="179"/>
        <v>15</v>
      </c>
      <c r="AJ208" s="58">
        <f>IFERROR(AI208/AI212,"-")</f>
        <v>4.716981132075472E-2</v>
      </c>
      <c r="AK208" s="82">
        <f t="shared" si="186"/>
        <v>4.351610095735422E-4</v>
      </c>
    </row>
    <row r="209" spans="2:37" ht="13.5" customHeight="1">
      <c r="B209" s="280"/>
      <c r="C209" s="283"/>
      <c r="D209" s="57" t="s">
        <v>90</v>
      </c>
      <c r="E209" s="129" t="s">
        <v>79</v>
      </c>
      <c r="F209" s="286"/>
      <c r="G209" s="207">
        <v>0</v>
      </c>
      <c r="H209" s="58">
        <f>IFERROR(G209/G212,"-")</f>
        <v>0</v>
      </c>
      <c r="I209" s="72">
        <f t="shared" si="187"/>
        <v>0</v>
      </c>
      <c r="J209" s="286"/>
      <c r="K209" s="207">
        <v>0</v>
      </c>
      <c r="L209" s="58">
        <f>IFERROR(K209/K212,"-")</f>
        <v>0</v>
      </c>
      <c r="M209" s="82">
        <f t="shared" si="180"/>
        <v>0</v>
      </c>
      <c r="N209" s="286"/>
      <c r="O209" s="207">
        <v>0</v>
      </c>
      <c r="P209" s="58">
        <f>IFERROR(O209/O212,"-")</f>
        <v>0</v>
      </c>
      <c r="Q209" s="82">
        <f t="shared" si="181"/>
        <v>0</v>
      </c>
      <c r="R209" s="286"/>
      <c r="S209" s="207">
        <v>0</v>
      </c>
      <c r="T209" s="58">
        <f>IFERROR(S209/S212,"-")</f>
        <v>0</v>
      </c>
      <c r="U209" s="82">
        <f t="shared" si="182"/>
        <v>0</v>
      </c>
      <c r="V209" s="286"/>
      <c r="W209" s="207">
        <v>0</v>
      </c>
      <c r="X209" s="58">
        <f>IFERROR(W209/W212,"-")</f>
        <v>0</v>
      </c>
      <c r="Y209" s="82">
        <f t="shared" si="183"/>
        <v>0</v>
      </c>
      <c r="Z209" s="286"/>
      <c r="AA209" s="207">
        <v>0</v>
      </c>
      <c r="AB209" s="58">
        <f>IFERROR(AA209/AA212,"-")</f>
        <v>0</v>
      </c>
      <c r="AC209" s="82">
        <f t="shared" si="184"/>
        <v>0</v>
      </c>
      <c r="AD209" s="286"/>
      <c r="AE209" s="207">
        <v>0</v>
      </c>
      <c r="AF209" s="58">
        <f>IFERROR(AE209/AE212,"-")</f>
        <v>0</v>
      </c>
      <c r="AG209" s="82">
        <f t="shared" si="185"/>
        <v>0</v>
      </c>
      <c r="AH209" s="286"/>
      <c r="AI209" s="93">
        <f t="shared" si="179"/>
        <v>0</v>
      </c>
      <c r="AJ209" s="58">
        <f>IFERROR(AI209/AI212,"-")</f>
        <v>0</v>
      </c>
      <c r="AK209" s="82">
        <f t="shared" si="186"/>
        <v>0</v>
      </c>
    </row>
    <row r="210" spans="2:37" ht="13.5" customHeight="1">
      <c r="B210" s="280"/>
      <c r="C210" s="283"/>
      <c r="D210" s="57" t="s">
        <v>91</v>
      </c>
      <c r="E210" s="129" t="s">
        <v>80</v>
      </c>
      <c r="F210" s="286"/>
      <c r="G210" s="207">
        <v>0</v>
      </c>
      <c r="H210" s="58">
        <f>IFERROR(G210/G212,"-")</f>
        <v>0</v>
      </c>
      <c r="I210" s="72">
        <f t="shared" si="187"/>
        <v>0</v>
      </c>
      <c r="J210" s="286"/>
      <c r="K210" s="207">
        <v>0</v>
      </c>
      <c r="L210" s="58">
        <f>IFERROR(K210/K212,"-")</f>
        <v>0</v>
      </c>
      <c r="M210" s="82">
        <f t="shared" si="180"/>
        <v>0</v>
      </c>
      <c r="N210" s="286"/>
      <c r="O210" s="207">
        <v>0</v>
      </c>
      <c r="P210" s="58">
        <f>IFERROR(O210/O212,"-")</f>
        <v>0</v>
      </c>
      <c r="Q210" s="82">
        <f t="shared" si="181"/>
        <v>0</v>
      </c>
      <c r="R210" s="286"/>
      <c r="S210" s="207">
        <v>0</v>
      </c>
      <c r="T210" s="58">
        <f>IFERROR(S210/S212,"-")</f>
        <v>0</v>
      </c>
      <c r="U210" s="82">
        <f t="shared" si="182"/>
        <v>0</v>
      </c>
      <c r="V210" s="286"/>
      <c r="W210" s="207">
        <v>0</v>
      </c>
      <c r="X210" s="58">
        <f>IFERROR(W210/W212,"-")</f>
        <v>0</v>
      </c>
      <c r="Y210" s="82">
        <f t="shared" si="183"/>
        <v>0</v>
      </c>
      <c r="Z210" s="286"/>
      <c r="AA210" s="207">
        <v>0</v>
      </c>
      <c r="AB210" s="58">
        <f>IFERROR(AA210/AA212,"-")</f>
        <v>0</v>
      </c>
      <c r="AC210" s="82">
        <f t="shared" si="184"/>
        <v>0</v>
      </c>
      <c r="AD210" s="286"/>
      <c r="AE210" s="207">
        <v>0</v>
      </c>
      <c r="AF210" s="58">
        <f>IFERROR(AE210/AE212,"-")</f>
        <v>0</v>
      </c>
      <c r="AG210" s="82">
        <f t="shared" si="185"/>
        <v>0</v>
      </c>
      <c r="AH210" s="286"/>
      <c r="AI210" s="93">
        <f t="shared" si="179"/>
        <v>0</v>
      </c>
      <c r="AJ210" s="58">
        <f>IFERROR(AI210/AI212,"-")</f>
        <v>0</v>
      </c>
      <c r="AK210" s="82">
        <f t="shared" si="186"/>
        <v>0</v>
      </c>
    </row>
    <row r="211" spans="2:37" ht="13.5" customHeight="1">
      <c r="B211" s="280"/>
      <c r="C211" s="283"/>
      <c r="D211" s="59" t="s">
        <v>92</v>
      </c>
      <c r="E211" s="130" t="s">
        <v>95</v>
      </c>
      <c r="F211" s="287"/>
      <c r="G211" s="208">
        <v>1</v>
      </c>
      <c r="H211" s="60">
        <f>IFERROR(G211/G212,"-")</f>
        <v>0.16666666666666666</v>
      </c>
      <c r="I211" s="72">
        <f t="shared" si="187"/>
        <v>1.6666666666666666E-2</v>
      </c>
      <c r="J211" s="287"/>
      <c r="K211" s="208">
        <v>4</v>
      </c>
      <c r="L211" s="60">
        <f>IFERROR(K211/K212,"-")</f>
        <v>0.26666666666666666</v>
      </c>
      <c r="M211" s="83">
        <f t="shared" si="180"/>
        <v>2.3121387283236993E-2</v>
      </c>
      <c r="N211" s="287"/>
      <c r="O211" s="208">
        <v>14</v>
      </c>
      <c r="P211" s="60">
        <f>IFERROR(O211/O212,"-")</f>
        <v>0.16279069767441862</v>
      </c>
      <c r="Q211" s="83">
        <f t="shared" si="181"/>
        <v>1.2776054024457018E-3</v>
      </c>
      <c r="R211" s="287"/>
      <c r="S211" s="208">
        <v>29</v>
      </c>
      <c r="T211" s="60">
        <f>IFERROR(S211/S212,"-")</f>
        <v>0.27102803738317754</v>
      </c>
      <c r="U211" s="83">
        <f t="shared" si="182"/>
        <v>2.8543307086614173E-3</v>
      </c>
      <c r="V211" s="287"/>
      <c r="W211" s="208">
        <v>18</v>
      </c>
      <c r="X211" s="60">
        <f>IFERROR(W211/W212,"-")</f>
        <v>0.2608695652173913</v>
      </c>
      <c r="Y211" s="83">
        <f t="shared" si="183"/>
        <v>2.3535564853556486E-3</v>
      </c>
      <c r="Z211" s="287"/>
      <c r="AA211" s="208">
        <v>7</v>
      </c>
      <c r="AB211" s="60">
        <f>IFERROR(AA211/AA212,"-")</f>
        <v>0.23333333333333334</v>
      </c>
      <c r="AC211" s="83">
        <f t="shared" si="184"/>
        <v>1.7636684303350969E-3</v>
      </c>
      <c r="AD211" s="287"/>
      <c r="AE211" s="208">
        <v>2</v>
      </c>
      <c r="AF211" s="60">
        <f>IFERROR(AE211/AE212,"-")</f>
        <v>0.4</v>
      </c>
      <c r="AG211" s="83">
        <f t="shared" si="185"/>
        <v>1.3315579227696406E-3</v>
      </c>
      <c r="AH211" s="287"/>
      <c r="AI211" s="94">
        <f t="shared" si="179"/>
        <v>75</v>
      </c>
      <c r="AJ211" s="60">
        <f>IFERROR(AI211/AI212,"-")</f>
        <v>0.23584905660377359</v>
      </c>
      <c r="AK211" s="83">
        <f t="shared" si="186"/>
        <v>2.1758050478677109E-3</v>
      </c>
    </row>
    <row r="212" spans="2:37" ht="13.5" customHeight="1">
      <c r="B212" s="281"/>
      <c r="C212" s="284"/>
      <c r="D212" s="61" t="s">
        <v>94</v>
      </c>
      <c r="E212" s="62"/>
      <c r="F212" s="209" t="s">
        <v>143</v>
      </c>
      <c r="G212" s="71">
        <f>SUM(G204:G211)</f>
        <v>6</v>
      </c>
      <c r="H212" s="63" t="s">
        <v>93</v>
      </c>
      <c r="I212" s="75">
        <f>IFERROR(G212/$AO$28,"-")</f>
        <v>0.1</v>
      </c>
      <c r="J212" s="209" t="s">
        <v>143</v>
      </c>
      <c r="K212" s="71">
        <f>SUM(K204:K211)</f>
        <v>15</v>
      </c>
      <c r="L212" s="210" t="s">
        <v>143</v>
      </c>
      <c r="M212" s="75">
        <f t="shared" si="180"/>
        <v>8.6705202312138727E-2</v>
      </c>
      <c r="N212" s="209" t="s">
        <v>143</v>
      </c>
      <c r="O212" s="71">
        <f>SUM(O204:O211)</f>
        <v>86</v>
      </c>
      <c r="P212" s="210" t="s">
        <v>143</v>
      </c>
      <c r="Q212" s="75">
        <f t="shared" si="181"/>
        <v>7.8481474721664533E-3</v>
      </c>
      <c r="R212" s="209" t="s">
        <v>143</v>
      </c>
      <c r="S212" s="71">
        <f>SUM(S204:S211)</f>
        <v>107</v>
      </c>
      <c r="T212" s="210" t="s">
        <v>143</v>
      </c>
      <c r="U212" s="75">
        <f t="shared" si="182"/>
        <v>1.0531496062992127E-2</v>
      </c>
      <c r="V212" s="209" t="s">
        <v>143</v>
      </c>
      <c r="W212" s="71">
        <f>SUM(W204:W211)</f>
        <v>69</v>
      </c>
      <c r="X212" s="210" t="s">
        <v>143</v>
      </c>
      <c r="Y212" s="75">
        <f t="shared" si="183"/>
        <v>9.021966527196652E-3</v>
      </c>
      <c r="Z212" s="209" t="s">
        <v>143</v>
      </c>
      <c r="AA212" s="71">
        <f>SUM(AA204:AA211)</f>
        <v>30</v>
      </c>
      <c r="AB212" s="210" t="s">
        <v>143</v>
      </c>
      <c r="AC212" s="75">
        <f t="shared" si="184"/>
        <v>7.5585789871504159E-3</v>
      </c>
      <c r="AD212" s="209" t="s">
        <v>143</v>
      </c>
      <c r="AE212" s="71">
        <f>SUM(AE204:AE211)</f>
        <v>5</v>
      </c>
      <c r="AF212" s="210" t="s">
        <v>143</v>
      </c>
      <c r="AG212" s="75">
        <f t="shared" si="185"/>
        <v>3.3288948069241011E-3</v>
      </c>
      <c r="AH212" s="209" t="s">
        <v>143</v>
      </c>
      <c r="AI212" s="71">
        <f t="shared" si="179"/>
        <v>318</v>
      </c>
      <c r="AJ212" s="210" t="s">
        <v>143</v>
      </c>
      <c r="AK212" s="75">
        <f t="shared" si="186"/>
        <v>9.2254134029590949E-3</v>
      </c>
    </row>
    <row r="213" spans="2:37" ht="13.5" customHeight="1">
      <c r="B213" s="279">
        <v>24</v>
      </c>
      <c r="C213" s="282" t="s">
        <v>160</v>
      </c>
      <c r="D213" s="55" t="s">
        <v>85</v>
      </c>
      <c r="E213" s="128" t="s">
        <v>74</v>
      </c>
      <c r="F213" s="293">
        <f>AO29</f>
        <v>28</v>
      </c>
      <c r="G213" s="206">
        <v>0</v>
      </c>
      <c r="H213" s="56">
        <f>IFERROR(G213/G221,"-")</f>
        <v>0</v>
      </c>
      <c r="I213" s="72">
        <f>IFERROR(G213/$AO$29,"-")</f>
        <v>0</v>
      </c>
      <c r="J213" s="293">
        <f>AP29</f>
        <v>75</v>
      </c>
      <c r="K213" s="206">
        <v>0</v>
      </c>
      <c r="L213" s="56">
        <f>IFERROR(K213/K221,"-")</f>
        <v>0</v>
      </c>
      <c r="M213" s="72">
        <f t="shared" ref="M213:M221" si="188">IFERROR(K213/$AP$29,"-")</f>
        <v>0</v>
      </c>
      <c r="N213" s="293">
        <f>AQ29</f>
        <v>5766</v>
      </c>
      <c r="O213" s="206">
        <v>0</v>
      </c>
      <c r="P213" s="56">
        <f>IFERROR(O213/O221,"-")</f>
        <v>0</v>
      </c>
      <c r="Q213" s="72">
        <f t="shared" ref="Q213:Q221" si="189">IFERROR(O213/$AQ$29,"-")</f>
        <v>0</v>
      </c>
      <c r="R213" s="293">
        <f>AR29</f>
        <v>4297</v>
      </c>
      <c r="S213" s="206">
        <v>0</v>
      </c>
      <c r="T213" s="56">
        <f>IFERROR(S213/S221,"-")</f>
        <v>0</v>
      </c>
      <c r="U213" s="72">
        <f t="shared" ref="U213:U221" si="190">IFERROR(S213/$AR$29,"-")</f>
        <v>0</v>
      </c>
      <c r="V213" s="293">
        <f>AS29</f>
        <v>3169</v>
      </c>
      <c r="W213" s="206">
        <v>0</v>
      </c>
      <c r="X213" s="56">
        <f>IFERROR(W213/W221,"-")</f>
        <v>0</v>
      </c>
      <c r="Y213" s="72">
        <f t="shared" ref="Y213:Y221" si="191">IFERROR(W213/$AS$29,"-")</f>
        <v>0</v>
      </c>
      <c r="Z213" s="293">
        <f>AT29</f>
        <v>1886</v>
      </c>
      <c r="AA213" s="206">
        <v>0</v>
      </c>
      <c r="AB213" s="56">
        <f>IFERROR(AA213/AA221,"-")</f>
        <v>0</v>
      </c>
      <c r="AC213" s="72">
        <f t="shared" ref="AC213:AC221" si="192">IFERROR(AA213/$AT$29,"-")</f>
        <v>0</v>
      </c>
      <c r="AD213" s="293">
        <f>AU29</f>
        <v>870</v>
      </c>
      <c r="AE213" s="206">
        <v>0</v>
      </c>
      <c r="AF213" s="56">
        <f>IFERROR(AE213/AE221,"-")</f>
        <v>0</v>
      </c>
      <c r="AG213" s="72">
        <f t="shared" ref="AG213:AG221" si="193">IFERROR(AE213/$AU$29,"-")</f>
        <v>0</v>
      </c>
      <c r="AH213" s="293">
        <f>AV29</f>
        <v>16091</v>
      </c>
      <c r="AI213" s="92">
        <f t="shared" si="179"/>
        <v>0</v>
      </c>
      <c r="AJ213" s="56">
        <f>IFERROR(AI213/AI221,"-")</f>
        <v>0</v>
      </c>
      <c r="AK213" s="72">
        <f t="shared" ref="AK213:AK221" si="194">IFERROR(AI213/$AV$29,"-")</f>
        <v>0</v>
      </c>
    </row>
    <row r="214" spans="2:37" ht="13.5" customHeight="1">
      <c r="B214" s="280"/>
      <c r="C214" s="283"/>
      <c r="D214" s="57" t="s">
        <v>86</v>
      </c>
      <c r="E214" s="129" t="s">
        <v>75</v>
      </c>
      <c r="F214" s="286"/>
      <c r="G214" s="207">
        <v>3</v>
      </c>
      <c r="H214" s="58">
        <f>IFERROR(G214/G221,"-")</f>
        <v>0.6</v>
      </c>
      <c r="I214" s="72">
        <f t="shared" ref="I214:I220" si="195">IFERROR(G214/$AO$29,"-")</f>
        <v>0.10714285714285714</v>
      </c>
      <c r="J214" s="286"/>
      <c r="K214" s="207">
        <v>11</v>
      </c>
      <c r="L214" s="58">
        <f>IFERROR(K214/K221,"-")</f>
        <v>0.84615384615384615</v>
      </c>
      <c r="M214" s="82">
        <f t="shared" si="188"/>
        <v>0.14666666666666667</v>
      </c>
      <c r="N214" s="286"/>
      <c r="O214" s="207">
        <v>28</v>
      </c>
      <c r="P214" s="58">
        <f>IFERROR(O214/O221,"-")</f>
        <v>0.63636363636363635</v>
      </c>
      <c r="Q214" s="82">
        <f t="shared" si="189"/>
        <v>4.8560527228581341E-3</v>
      </c>
      <c r="R214" s="286"/>
      <c r="S214" s="207">
        <v>29</v>
      </c>
      <c r="T214" s="58">
        <f>IFERROR(S214/S221,"-")</f>
        <v>0.64444444444444449</v>
      </c>
      <c r="U214" s="82">
        <f t="shared" si="190"/>
        <v>6.7488945776122879E-3</v>
      </c>
      <c r="V214" s="286"/>
      <c r="W214" s="207">
        <v>24</v>
      </c>
      <c r="X214" s="58">
        <f>IFERROR(W214/W221,"-")</f>
        <v>0.75</v>
      </c>
      <c r="Y214" s="82">
        <f t="shared" si="191"/>
        <v>7.5733669927421903E-3</v>
      </c>
      <c r="Z214" s="286"/>
      <c r="AA214" s="207">
        <v>4</v>
      </c>
      <c r="AB214" s="58">
        <f>IFERROR(AA214/AA221,"-")</f>
        <v>0.5</v>
      </c>
      <c r="AC214" s="82">
        <f t="shared" si="192"/>
        <v>2.1208907741251328E-3</v>
      </c>
      <c r="AD214" s="286"/>
      <c r="AE214" s="207">
        <v>0</v>
      </c>
      <c r="AF214" s="58">
        <f>IFERROR(AE214/AE221,"-")</f>
        <v>0</v>
      </c>
      <c r="AG214" s="82">
        <f t="shared" si="193"/>
        <v>0</v>
      </c>
      <c r="AH214" s="286"/>
      <c r="AI214" s="93">
        <f t="shared" si="179"/>
        <v>99</v>
      </c>
      <c r="AJ214" s="58">
        <f>IFERROR(AI214/AI221,"-")</f>
        <v>0.66891891891891897</v>
      </c>
      <c r="AK214" s="82">
        <f t="shared" si="194"/>
        <v>6.1525076129513396E-3</v>
      </c>
    </row>
    <row r="215" spans="2:37" ht="13.5" customHeight="1">
      <c r="B215" s="280"/>
      <c r="C215" s="283"/>
      <c r="D215" s="57" t="s">
        <v>87</v>
      </c>
      <c r="E215" s="129" t="s">
        <v>76</v>
      </c>
      <c r="F215" s="286"/>
      <c r="G215" s="207">
        <v>0</v>
      </c>
      <c r="H215" s="58">
        <f>IFERROR(G215/G221,"-")</f>
        <v>0</v>
      </c>
      <c r="I215" s="72">
        <f t="shared" si="195"/>
        <v>0</v>
      </c>
      <c r="J215" s="286"/>
      <c r="K215" s="207">
        <v>0</v>
      </c>
      <c r="L215" s="58">
        <f>IFERROR(K215/K221,"-")</f>
        <v>0</v>
      </c>
      <c r="M215" s="82">
        <f t="shared" si="188"/>
        <v>0</v>
      </c>
      <c r="N215" s="286"/>
      <c r="O215" s="207">
        <v>0</v>
      </c>
      <c r="P215" s="58">
        <f>IFERROR(O215/O221,"-")</f>
        <v>0</v>
      </c>
      <c r="Q215" s="82">
        <f t="shared" si="189"/>
        <v>0</v>
      </c>
      <c r="R215" s="286"/>
      <c r="S215" s="207">
        <v>1</v>
      </c>
      <c r="T215" s="58">
        <f>IFERROR(S215/S221,"-")</f>
        <v>2.2222222222222223E-2</v>
      </c>
      <c r="U215" s="82">
        <f t="shared" si="190"/>
        <v>2.3272050267628578E-4</v>
      </c>
      <c r="V215" s="286"/>
      <c r="W215" s="207">
        <v>0</v>
      </c>
      <c r="X215" s="58">
        <f>IFERROR(W215/W221,"-")</f>
        <v>0</v>
      </c>
      <c r="Y215" s="82">
        <f t="shared" si="191"/>
        <v>0</v>
      </c>
      <c r="Z215" s="286"/>
      <c r="AA215" s="207">
        <v>0</v>
      </c>
      <c r="AB215" s="58">
        <f>IFERROR(AA215/AA221,"-")</f>
        <v>0</v>
      </c>
      <c r="AC215" s="82">
        <f t="shared" si="192"/>
        <v>0</v>
      </c>
      <c r="AD215" s="286"/>
      <c r="AE215" s="207">
        <v>0</v>
      </c>
      <c r="AF215" s="58">
        <f>IFERROR(AE215/AE221,"-")</f>
        <v>0</v>
      </c>
      <c r="AG215" s="82">
        <f t="shared" si="193"/>
        <v>0</v>
      </c>
      <c r="AH215" s="286"/>
      <c r="AI215" s="93">
        <f t="shared" si="179"/>
        <v>1</v>
      </c>
      <c r="AJ215" s="58">
        <f>IFERROR(AI215/AI221,"-")</f>
        <v>6.7567567567567571E-3</v>
      </c>
      <c r="AK215" s="82">
        <f t="shared" si="194"/>
        <v>6.2146541544963018E-5</v>
      </c>
    </row>
    <row r="216" spans="2:37" ht="13.5" customHeight="1">
      <c r="B216" s="280"/>
      <c r="C216" s="283"/>
      <c r="D216" s="57" t="s">
        <v>88</v>
      </c>
      <c r="E216" s="129" t="s">
        <v>77</v>
      </c>
      <c r="F216" s="286"/>
      <c r="G216" s="207">
        <v>0</v>
      </c>
      <c r="H216" s="58">
        <f>IFERROR(G216/G221,"-")</f>
        <v>0</v>
      </c>
      <c r="I216" s="72">
        <f t="shared" si="195"/>
        <v>0</v>
      </c>
      <c r="J216" s="286"/>
      <c r="K216" s="207">
        <v>0</v>
      </c>
      <c r="L216" s="58">
        <f>IFERROR(K216/K221,"-")</f>
        <v>0</v>
      </c>
      <c r="M216" s="82">
        <f t="shared" si="188"/>
        <v>0</v>
      </c>
      <c r="N216" s="286"/>
      <c r="O216" s="207">
        <v>2</v>
      </c>
      <c r="P216" s="58">
        <f>IFERROR(O216/O221,"-")</f>
        <v>4.5454545454545456E-2</v>
      </c>
      <c r="Q216" s="82">
        <f t="shared" si="189"/>
        <v>3.4686090877558099E-4</v>
      </c>
      <c r="R216" s="286"/>
      <c r="S216" s="207">
        <v>2</v>
      </c>
      <c r="T216" s="58">
        <f>IFERROR(S216/S221,"-")</f>
        <v>4.4444444444444446E-2</v>
      </c>
      <c r="U216" s="82">
        <f t="shared" si="190"/>
        <v>4.6544100535257155E-4</v>
      </c>
      <c r="V216" s="286"/>
      <c r="W216" s="207">
        <v>2</v>
      </c>
      <c r="X216" s="58">
        <f>IFERROR(W216/W221,"-")</f>
        <v>6.25E-2</v>
      </c>
      <c r="Y216" s="82">
        <f t="shared" si="191"/>
        <v>6.3111391606184919E-4</v>
      </c>
      <c r="Z216" s="286"/>
      <c r="AA216" s="207">
        <v>1</v>
      </c>
      <c r="AB216" s="58">
        <f>IFERROR(AA216/AA221,"-")</f>
        <v>0.125</v>
      </c>
      <c r="AC216" s="82">
        <f t="shared" si="192"/>
        <v>5.3022269353128319E-4</v>
      </c>
      <c r="AD216" s="286"/>
      <c r="AE216" s="207">
        <v>0</v>
      </c>
      <c r="AF216" s="58">
        <f>IFERROR(AE216/AE221,"-")</f>
        <v>0</v>
      </c>
      <c r="AG216" s="82">
        <f t="shared" si="193"/>
        <v>0</v>
      </c>
      <c r="AH216" s="286"/>
      <c r="AI216" s="93">
        <f t="shared" si="179"/>
        <v>7</v>
      </c>
      <c r="AJ216" s="58">
        <f>IFERROR(AI216/AI221,"-")</f>
        <v>4.72972972972973E-2</v>
      </c>
      <c r="AK216" s="82">
        <f t="shared" si="194"/>
        <v>4.3502579081474118E-4</v>
      </c>
    </row>
    <row r="217" spans="2:37" ht="13.5" customHeight="1">
      <c r="B217" s="280"/>
      <c r="C217" s="283"/>
      <c r="D217" s="57" t="s">
        <v>89</v>
      </c>
      <c r="E217" s="129" t="s">
        <v>78</v>
      </c>
      <c r="F217" s="286"/>
      <c r="G217" s="207">
        <v>0</v>
      </c>
      <c r="H217" s="58">
        <f>IFERROR(G217/G221,"-")</f>
        <v>0</v>
      </c>
      <c r="I217" s="72">
        <f t="shared" si="195"/>
        <v>0</v>
      </c>
      <c r="J217" s="286"/>
      <c r="K217" s="207">
        <v>0</v>
      </c>
      <c r="L217" s="58">
        <f>IFERROR(K217/K221,"-")</f>
        <v>0</v>
      </c>
      <c r="M217" s="82">
        <f t="shared" si="188"/>
        <v>0</v>
      </c>
      <c r="N217" s="286"/>
      <c r="O217" s="207">
        <v>2</v>
      </c>
      <c r="P217" s="58">
        <f>IFERROR(O217/O221,"-")</f>
        <v>4.5454545454545456E-2</v>
      </c>
      <c r="Q217" s="82">
        <f t="shared" si="189"/>
        <v>3.4686090877558099E-4</v>
      </c>
      <c r="R217" s="286"/>
      <c r="S217" s="207">
        <v>2</v>
      </c>
      <c r="T217" s="58">
        <f>IFERROR(S217/S221,"-")</f>
        <v>4.4444444444444446E-2</v>
      </c>
      <c r="U217" s="82">
        <f t="shared" si="190"/>
        <v>4.6544100535257155E-4</v>
      </c>
      <c r="V217" s="286"/>
      <c r="W217" s="207">
        <v>2</v>
      </c>
      <c r="X217" s="58">
        <f>IFERROR(W217/W221,"-")</f>
        <v>6.25E-2</v>
      </c>
      <c r="Y217" s="82">
        <f t="shared" si="191"/>
        <v>6.3111391606184919E-4</v>
      </c>
      <c r="Z217" s="286"/>
      <c r="AA217" s="207">
        <v>2</v>
      </c>
      <c r="AB217" s="58">
        <f>IFERROR(AA217/AA221,"-")</f>
        <v>0.25</v>
      </c>
      <c r="AC217" s="82">
        <f t="shared" si="192"/>
        <v>1.0604453870625664E-3</v>
      </c>
      <c r="AD217" s="286"/>
      <c r="AE217" s="207">
        <v>1</v>
      </c>
      <c r="AF217" s="58">
        <f>IFERROR(AE217/AE221,"-")</f>
        <v>1</v>
      </c>
      <c r="AG217" s="82">
        <f t="shared" si="193"/>
        <v>1.1494252873563218E-3</v>
      </c>
      <c r="AH217" s="286"/>
      <c r="AI217" s="93">
        <f t="shared" si="179"/>
        <v>9</v>
      </c>
      <c r="AJ217" s="58">
        <f>IFERROR(AI217/AI221,"-")</f>
        <v>6.0810810810810814E-2</v>
      </c>
      <c r="AK217" s="82">
        <f t="shared" si="194"/>
        <v>5.5931887390466722E-4</v>
      </c>
    </row>
    <row r="218" spans="2:37" ht="13.5" customHeight="1">
      <c r="B218" s="280"/>
      <c r="C218" s="283"/>
      <c r="D218" s="57" t="s">
        <v>90</v>
      </c>
      <c r="E218" s="129" t="s">
        <v>79</v>
      </c>
      <c r="F218" s="286"/>
      <c r="G218" s="207">
        <v>0</v>
      </c>
      <c r="H218" s="58">
        <f>IFERROR(G218/G221,"-")</f>
        <v>0</v>
      </c>
      <c r="I218" s="72">
        <f t="shared" si="195"/>
        <v>0</v>
      </c>
      <c r="J218" s="286"/>
      <c r="K218" s="207">
        <v>0</v>
      </c>
      <c r="L218" s="58">
        <f>IFERROR(K218/K221,"-")</f>
        <v>0</v>
      </c>
      <c r="M218" s="82">
        <f t="shared" si="188"/>
        <v>0</v>
      </c>
      <c r="N218" s="286"/>
      <c r="O218" s="207">
        <v>0</v>
      </c>
      <c r="P218" s="58">
        <f>IFERROR(O218/O221,"-")</f>
        <v>0</v>
      </c>
      <c r="Q218" s="82">
        <f t="shared" si="189"/>
        <v>0</v>
      </c>
      <c r="R218" s="286"/>
      <c r="S218" s="207">
        <v>0</v>
      </c>
      <c r="T218" s="58">
        <f>IFERROR(S218/S221,"-")</f>
        <v>0</v>
      </c>
      <c r="U218" s="82">
        <f t="shared" si="190"/>
        <v>0</v>
      </c>
      <c r="V218" s="286"/>
      <c r="W218" s="207">
        <v>0</v>
      </c>
      <c r="X218" s="58">
        <f>IFERROR(W218/W221,"-")</f>
        <v>0</v>
      </c>
      <c r="Y218" s="82">
        <f t="shared" si="191"/>
        <v>0</v>
      </c>
      <c r="Z218" s="286"/>
      <c r="AA218" s="207">
        <v>0</v>
      </c>
      <c r="AB218" s="58">
        <f>IFERROR(AA218/AA221,"-")</f>
        <v>0</v>
      </c>
      <c r="AC218" s="82">
        <f t="shared" si="192"/>
        <v>0</v>
      </c>
      <c r="AD218" s="286"/>
      <c r="AE218" s="207">
        <v>0</v>
      </c>
      <c r="AF218" s="58">
        <f>IFERROR(AE218/AE221,"-")</f>
        <v>0</v>
      </c>
      <c r="AG218" s="82">
        <f t="shared" si="193"/>
        <v>0</v>
      </c>
      <c r="AH218" s="286"/>
      <c r="AI218" s="93">
        <f t="shared" si="179"/>
        <v>0</v>
      </c>
      <c r="AJ218" s="58">
        <f>IFERROR(AI218/AI221,"-")</f>
        <v>0</v>
      </c>
      <c r="AK218" s="82">
        <f t="shared" si="194"/>
        <v>0</v>
      </c>
    </row>
    <row r="219" spans="2:37" ht="13.5" customHeight="1">
      <c r="B219" s="280"/>
      <c r="C219" s="283"/>
      <c r="D219" s="57" t="s">
        <v>91</v>
      </c>
      <c r="E219" s="129" t="s">
        <v>80</v>
      </c>
      <c r="F219" s="286"/>
      <c r="G219" s="207">
        <v>0</v>
      </c>
      <c r="H219" s="58">
        <f>IFERROR(G219/G221,"-")</f>
        <v>0</v>
      </c>
      <c r="I219" s="72">
        <f t="shared" si="195"/>
        <v>0</v>
      </c>
      <c r="J219" s="286"/>
      <c r="K219" s="207">
        <v>0</v>
      </c>
      <c r="L219" s="58">
        <f>IFERROR(K219/K221,"-")</f>
        <v>0</v>
      </c>
      <c r="M219" s="82">
        <f t="shared" si="188"/>
        <v>0</v>
      </c>
      <c r="N219" s="286"/>
      <c r="O219" s="207">
        <v>0</v>
      </c>
      <c r="P219" s="58">
        <f>IFERROR(O219/O221,"-")</f>
        <v>0</v>
      </c>
      <c r="Q219" s="82">
        <f t="shared" si="189"/>
        <v>0</v>
      </c>
      <c r="R219" s="286"/>
      <c r="S219" s="207">
        <v>0</v>
      </c>
      <c r="T219" s="58">
        <f>IFERROR(S219/S221,"-")</f>
        <v>0</v>
      </c>
      <c r="U219" s="82">
        <f t="shared" si="190"/>
        <v>0</v>
      </c>
      <c r="V219" s="286"/>
      <c r="W219" s="207">
        <v>0</v>
      </c>
      <c r="X219" s="58">
        <f>IFERROR(W219/W221,"-")</f>
        <v>0</v>
      </c>
      <c r="Y219" s="82">
        <f t="shared" si="191"/>
        <v>0</v>
      </c>
      <c r="Z219" s="286"/>
      <c r="AA219" s="207">
        <v>0</v>
      </c>
      <c r="AB219" s="58">
        <f>IFERROR(AA219/AA221,"-")</f>
        <v>0</v>
      </c>
      <c r="AC219" s="82">
        <f t="shared" si="192"/>
        <v>0</v>
      </c>
      <c r="AD219" s="286"/>
      <c r="AE219" s="207">
        <v>0</v>
      </c>
      <c r="AF219" s="58">
        <f>IFERROR(AE219/AE221,"-")</f>
        <v>0</v>
      </c>
      <c r="AG219" s="82">
        <f t="shared" si="193"/>
        <v>0</v>
      </c>
      <c r="AH219" s="286"/>
      <c r="AI219" s="93">
        <f t="shared" si="179"/>
        <v>0</v>
      </c>
      <c r="AJ219" s="58">
        <f>IFERROR(AI219/AI221,"-")</f>
        <v>0</v>
      </c>
      <c r="AK219" s="82">
        <f t="shared" si="194"/>
        <v>0</v>
      </c>
    </row>
    <row r="220" spans="2:37" ht="13.5" customHeight="1">
      <c r="B220" s="280"/>
      <c r="C220" s="283"/>
      <c r="D220" s="59" t="s">
        <v>92</v>
      </c>
      <c r="E220" s="130" t="s">
        <v>95</v>
      </c>
      <c r="F220" s="287"/>
      <c r="G220" s="208">
        <v>2</v>
      </c>
      <c r="H220" s="60">
        <f>IFERROR(G220/G221,"-")</f>
        <v>0.4</v>
      </c>
      <c r="I220" s="72">
        <f t="shared" si="195"/>
        <v>7.1428571428571425E-2</v>
      </c>
      <c r="J220" s="287"/>
      <c r="K220" s="208">
        <v>2</v>
      </c>
      <c r="L220" s="60">
        <f>IFERROR(K220/K221,"-")</f>
        <v>0.15384615384615385</v>
      </c>
      <c r="M220" s="83">
        <f t="shared" si="188"/>
        <v>2.6666666666666668E-2</v>
      </c>
      <c r="N220" s="287"/>
      <c r="O220" s="208">
        <v>12</v>
      </c>
      <c r="P220" s="60">
        <f>IFERROR(O220/O221,"-")</f>
        <v>0.27272727272727271</v>
      </c>
      <c r="Q220" s="83">
        <f t="shared" si="189"/>
        <v>2.0811654526534861E-3</v>
      </c>
      <c r="R220" s="287"/>
      <c r="S220" s="208">
        <v>11</v>
      </c>
      <c r="T220" s="60">
        <f>IFERROR(S220/S221,"-")</f>
        <v>0.24444444444444444</v>
      </c>
      <c r="U220" s="83">
        <f t="shared" si="190"/>
        <v>2.5599255294391438E-3</v>
      </c>
      <c r="V220" s="287"/>
      <c r="W220" s="208">
        <v>4</v>
      </c>
      <c r="X220" s="60">
        <f>IFERROR(W220/W221,"-")</f>
        <v>0.125</v>
      </c>
      <c r="Y220" s="83">
        <f t="shared" si="191"/>
        <v>1.2622278321236984E-3</v>
      </c>
      <c r="Z220" s="287"/>
      <c r="AA220" s="208">
        <v>1</v>
      </c>
      <c r="AB220" s="60">
        <f>IFERROR(AA220/AA221,"-")</f>
        <v>0.125</v>
      </c>
      <c r="AC220" s="83">
        <f t="shared" si="192"/>
        <v>5.3022269353128319E-4</v>
      </c>
      <c r="AD220" s="287"/>
      <c r="AE220" s="208">
        <v>0</v>
      </c>
      <c r="AF220" s="60">
        <f>IFERROR(AE220/AE221,"-")</f>
        <v>0</v>
      </c>
      <c r="AG220" s="83">
        <f t="shared" si="193"/>
        <v>0</v>
      </c>
      <c r="AH220" s="287"/>
      <c r="AI220" s="94">
        <f t="shared" si="179"/>
        <v>32</v>
      </c>
      <c r="AJ220" s="60">
        <f>IFERROR(AI220/AI221,"-")</f>
        <v>0.21621621621621623</v>
      </c>
      <c r="AK220" s="83">
        <f t="shared" si="194"/>
        <v>1.9886893294388166E-3</v>
      </c>
    </row>
    <row r="221" spans="2:37" ht="13.5" customHeight="1">
      <c r="B221" s="281"/>
      <c r="C221" s="284"/>
      <c r="D221" s="61" t="s">
        <v>94</v>
      </c>
      <c r="E221" s="62"/>
      <c r="F221" s="209" t="s">
        <v>143</v>
      </c>
      <c r="G221" s="71">
        <f>SUM(G213:G220)</f>
        <v>5</v>
      </c>
      <c r="H221" s="63" t="s">
        <v>93</v>
      </c>
      <c r="I221" s="75">
        <f>IFERROR(G221/$AO$29,"-")</f>
        <v>0.17857142857142858</v>
      </c>
      <c r="J221" s="209" t="s">
        <v>143</v>
      </c>
      <c r="K221" s="71">
        <f>SUM(K213:K220)</f>
        <v>13</v>
      </c>
      <c r="L221" s="210" t="s">
        <v>143</v>
      </c>
      <c r="M221" s="75">
        <f t="shared" si="188"/>
        <v>0.17333333333333334</v>
      </c>
      <c r="N221" s="209" t="s">
        <v>143</v>
      </c>
      <c r="O221" s="71">
        <f>SUM(O213:O220)</f>
        <v>44</v>
      </c>
      <c r="P221" s="210" t="s">
        <v>143</v>
      </c>
      <c r="Q221" s="75">
        <f t="shared" si="189"/>
        <v>7.630939993062782E-3</v>
      </c>
      <c r="R221" s="209" t="s">
        <v>143</v>
      </c>
      <c r="S221" s="71">
        <f>SUM(S213:S220)</f>
        <v>45</v>
      </c>
      <c r="T221" s="210" t="s">
        <v>143</v>
      </c>
      <c r="U221" s="75">
        <f t="shared" si="190"/>
        <v>1.047242262043286E-2</v>
      </c>
      <c r="V221" s="209" t="s">
        <v>143</v>
      </c>
      <c r="W221" s="71">
        <f>SUM(W213:W220)</f>
        <v>32</v>
      </c>
      <c r="X221" s="210" t="s">
        <v>143</v>
      </c>
      <c r="Y221" s="75">
        <f t="shared" si="191"/>
        <v>1.0097822656989587E-2</v>
      </c>
      <c r="Z221" s="209" t="s">
        <v>143</v>
      </c>
      <c r="AA221" s="71">
        <f>SUM(AA213:AA220)</f>
        <v>8</v>
      </c>
      <c r="AB221" s="210" t="s">
        <v>143</v>
      </c>
      <c r="AC221" s="75">
        <f t="shared" si="192"/>
        <v>4.2417815482502655E-3</v>
      </c>
      <c r="AD221" s="209" t="s">
        <v>143</v>
      </c>
      <c r="AE221" s="71">
        <f>SUM(AE213:AE220)</f>
        <v>1</v>
      </c>
      <c r="AF221" s="210" t="s">
        <v>143</v>
      </c>
      <c r="AG221" s="75">
        <f t="shared" si="193"/>
        <v>1.1494252873563218E-3</v>
      </c>
      <c r="AH221" s="209" t="s">
        <v>143</v>
      </c>
      <c r="AI221" s="71">
        <f t="shared" si="179"/>
        <v>148</v>
      </c>
      <c r="AJ221" s="210" t="s">
        <v>143</v>
      </c>
      <c r="AK221" s="75">
        <f t="shared" si="194"/>
        <v>9.1976881486545269E-3</v>
      </c>
    </row>
    <row r="222" spans="2:37" ht="13.5" customHeight="1">
      <c r="B222" s="279">
        <v>25</v>
      </c>
      <c r="C222" s="282" t="s">
        <v>161</v>
      </c>
      <c r="D222" s="55" t="s">
        <v>85</v>
      </c>
      <c r="E222" s="128" t="s">
        <v>74</v>
      </c>
      <c r="F222" s="293">
        <f>AO30</f>
        <v>16</v>
      </c>
      <c r="G222" s="206">
        <v>0</v>
      </c>
      <c r="H222" s="56">
        <f>IFERROR(G222/G230,"-")</f>
        <v>0</v>
      </c>
      <c r="I222" s="72">
        <f>IFERROR(G222/$AO$30,"-")</f>
        <v>0</v>
      </c>
      <c r="J222" s="293">
        <f>AP30</f>
        <v>24</v>
      </c>
      <c r="K222" s="206">
        <v>0</v>
      </c>
      <c r="L222" s="56">
        <f>IFERROR(K222/K230,"-")</f>
        <v>0</v>
      </c>
      <c r="M222" s="72">
        <f t="shared" ref="M222:M230" si="196">IFERROR(K222/$AP$30,"-")</f>
        <v>0</v>
      </c>
      <c r="N222" s="293">
        <f>AQ30</f>
        <v>3747</v>
      </c>
      <c r="O222" s="206">
        <v>0</v>
      </c>
      <c r="P222" s="56">
        <f>IFERROR(O222/O230,"-")</f>
        <v>0</v>
      </c>
      <c r="Q222" s="72">
        <f t="shared" ref="Q222:Q230" si="197">IFERROR(O222/$AQ$30,"-")</f>
        <v>0</v>
      </c>
      <c r="R222" s="293">
        <f>AR30</f>
        <v>3030</v>
      </c>
      <c r="S222" s="206">
        <v>0</v>
      </c>
      <c r="T222" s="56">
        <f>IFERROR(S222/S230,"-")</f>
        <v>0</v>
      </c>
      <c r="U222" s="72">
        <f t="shared" ref="U222:U230" si="198">IFERROR(S222/$AR$30,"-")</f>
        <v>0</v>
      </c>
      <c r="V222" s="293">
        <f>AS30</f>
        <v>2186</v>
      </c>
      <c r="W222" s="206">
        <v>0</v>
      </c>
      <c r="X222" s="56">
        <f>IFERROR(W222/W230,"-")</f>
        <v>0</v>
      </c>
      <c r="Y222" s="72">
        <f t="shared" ref="Y222:Y230" si="199">IFERROR(W222/$AS$30,"-")</f>
        <v>0</v>
      </c>
      <c r="Z222" s="293">
        <f>AT30</f>
        <v>1352</v>
      </c>
      <c r="AA222" s="206">
        <v>0</v>
      </c>
      <c r="AB222" s="56">
        <f>IFERROR(AA222/AA230,"-")</f>
        <v>0</v>
      </c>
      <c r="AC222" s="72">
        <f t="shared" ref="AC222:AC230" si="200">IFERROR(AA222/$AT$30,"-")</f>
        <v>0</v>
      </c>
      <c r="AD222" s="293">
        <f>AU30</f>
        <v>746</v>
      </c>
      <c r="AE222" s="206">
        <v>0</v>
      </c>
      <c r="AF222" s="56">
        <f>IFERROR(AE222/AE230,"-")</f>
        <v>0</v>
      </c>
      <c r="AG222" s="72">
        <f t="shared" ref="AG222:AG230" si="201">IFERROR(AE222/$AU$30,"-")</f>
        <v>0</v>
      </c>
      <c r="AH222" s="293">
        <f>AV30</f>
        <v>11101</v>
      </c>
      <c r="AI222" s="92">
        <f t="shared" si="179"/>
        <v>0</v>
      </c>
      <c r="AJ222" s="56">
        <f>IFERROR(AI222/AI230,"-")</f>
        <v>0</v>
      </c>
      <c r="AK222" s="72">
        <f t="shared" ref="AK222:AK230" si="202">IFERROR(AI222/$AV$30,"-")</f>
        <v>0</v>
      </c>
    </row>
    <row r="223" spans="2:37" ht="13.5" customHeight="1">
      <c r="B223" s="280"/>
      <c r="C223" s="283"/>
      <c r="D223" s="57" t="s">
        <v>86</v>
      </c>
      <c r="E223" s="129" t="s">
        <v>75</v>
      </c>
      <c r="F223" s="286"/>
      <c r="G223" s="207">
        <v>0</v>
      </c>
      <c r="H223" s="58">
        <f>IFERROR(G223/G230,"-")</f>
        <v>0</v>
      </c>
      <c r="I223" s="72">
        <f t="shared" ref="I223:I229" si="203">IFERROR(G223/$AO$30,"-")</f>
        <v>0</v>
      </c>
      <c r="J223" s="286"/>
      <c r="K223" s="207">
        <v>1</v>
      </c>
      <c r="L223" s="58">
        <f>IFERROR(K223/K230,"-")</f>
        <v>0.5</v>
      </c>
      <c r="M223" s="82">
        <f t="shared" si="196"/>
        <v>4.1666666666666664E-2</v>
      </c>
      <c r="N223" s="286"/>
      <c r="O223" s="207">
        <v>16</v>
      </c>
      <c r="P223" s="58">
        <f>IFERROR(O223/O230,"-")</f>
        <v>0.76190476190476186</v>
      </c>
      <c r="Q223" s="82">
        <f t="shared" si="197"/>
        <v>4.270082732852949E-3</v>
      </c>
      <c r="R223" s="286"/>
      <c r="S223" s="207">
        <v>28</v>
      </c>
      <c r="T223" s="58">
        <f>IFERROR(S223/S230,"-")</f>
        <v>0.84848484848484851</v>
      </c>
      <c r="U223" s="82">
        <f t="shared" si="198"/>
        <v>9.240924092409241E-3</v>
      </c>
      <c r="V223" s="286"/>
      <c r="W223" s="207">
        <v>9</v>
      </c>
      <c r="X223" s="58">
        <f>IFERROR(W223/W230,"-")</f>
        <v>0.5</v>
      </c>
      <c r="Y223" s="82">
        <f t="shared" si="199"/>
        <v>4.1171088746569072E-3</v>
      </c>
      <c r="Z223" s="286"/>
      <c r="AA223" s="207">
        <v>3</v>
      </c>
      <c r="AB223" s="58">
        <f>IFERROR(AA223/AA230,"-")</f>
        <v>0.6</v>
      </c>
      <c r="AC223" s="82">
        <f t="shared" si="200"/>
        <v>2.2189349112426036E-3</v>
      </c>
      <c r="AD223" s="286"/>
      <c r="AE223" s="207">
        <v>0</v>
      </c>
      <c r="AF223" s="58">
        <f>IFERROR(AE223/AE230,"-")</f>
        <v>0</v>
      </c>
      <c r="AG223" s="82">
        <f t="shared" si="201"/>
        <v>0</v>
      </c>
      <c r="AH223" s="286"/>
      <c r="AI223" s="93">
        <f t="shared" si="179"/>
        <v>57</v>
      </c>
      <c r="AJ223" s="58">
        <f>IFERROR(AI223/AI230,"-")</f>
        <v>0.6785714285714286</v>
      </c>
      <c r="AK223" s="82">
        <f t="shared" si="202"/>
        <v>5.13467255202234E-3</v>
      </c>
    </row>
    <row r="224" spans="2:37" ht="13.5" customHeight="1">
      <c r="B224" s="280"/>
      <c r="C224" s="283"/>
      <c r="D224" s="57" t="s">
        <v>87</v>
      </c>
      <c r="E224" s="129" t="s">
        <v>76</v>
      </c>
      <c r="F224" s="286"/>
      <c r="G224" s="207">
        <v>0</v>
      </c>
      <c r="H224" s="58">
        <f>IFERROR(G224/G230,"-")</f>
        <v>0</v>
      </c>
      <c r="I224" s="72">
        <f t="shared" si="203"/>
        <v>0</v>
      </c>
      <c r="J224" s="286"/>
      <c r="K224" s="207">
        <v>0</v>
      </c>
      <c r="L224" s="58">
        <f>IFERROR(K224/K230,"-")</f>
        <v>0</v>
      </c>
      <c r="M224" s="82">
        <f t="shared" si="196"/>
        <v>0</v>
      </c>
      <c r="N224" s="286"/>
      <c r="O224" s="207">
        <v>0</v>
      </c>
      <c r="P224" s="58">
        <f>IFERROR(O224/O230,"-")</f>
        <v>0</v>
      </c>
      <c r="Q224" s="82">
        <f t="shared" si="197"/>
        <v>0</v>
      </c>
      <c r="R224" s="286"/>
      <c r="S224" s="207">
        <v>0</v>
      </c>
      <c r="T224" s="58">
        <f>IFERROR(S224/S230,"-")</f>
        <v>0</v>
      </c>
      <c r="U224" s="82">
        <f t="shared" si="198"/>
        <v>0</v>
      </c>
      <c r="V224" s="286"/>
      <c r="W224" s="207">
        <v>0</v>
      </c>
      <c r="X224" s="58">
        <f>IFERROR(W224/W230,"-")</f>
        <v>0</v>
      </c>
      <c r="Y224" s="82">
        <f t="shared" si="199"/>
        <v>0</v>
      </c>
      <c r="Z224" s="286"/>
      <c r="AA224" s="207">
        <v>0</v>
      </c>
      <c r="AB224" s="58">
        <f>IFERROR(AA224/AA230,"-")</f>
        <v>0</v>
      </c>
      <c r="AC224" s="82">
        <f t="shared" si="200"/>
        <v>0</v>
      </c>
      <c r="AD224" s="286"/>
      <c r="AE224" s="207">
        <v>0</v>
      </c>
      <c r="AF224" s="58">
        <f>IFERROR(AE224/AE230,"-")</f>
        <v>0</v>
      </c>
      <c r="AG224" s="82">
        <f t="shared" si="201"/>
        <v>0</v>
      </c>
      <c r="AH224" s="286"/>
      <c r="AI224" s="93">
        <f t="shared" si="179"/>
        <v>0</v>
      </c>
      <c r="AJ224" s="58">
        <f>IFERROR(AI224/AI230,"-")</f>
        <v>0</v>
      </c>
      <c r="AK224" s="82">
        <f t="shared" si="202"/>
        <v>0</v>
      </c>
    </row>
    <row r="225" spans="2:37" ht="13.5" customHeight="1">
      <c r="B225" s="280"/>
      <c r="C225" s="283"/>
      <c r="D225" s="57" t="s">
        <v>88</v>
      </c>
      <c r="E225" s="129" t="s">
        <v>77</v>
      </c>
      <c r="F225" s="286"/>
      <c r="G225" s="207">
        <v>0</v>
      </c>
      <c r="H225" s="58">
        <f>IFERROR(G225/G230,"-")</f>
        <v>0</v>
      </c>
      <c r="I225" s="72">
        <f t="shared" si="203"/>
        <v>0</v>
      </c>
      <c r="J225" s="286"/>
      <c r="K225" s="207">
        <v>0</v>
      </c>
      <c r="L225" s="58">
        <f>IFERROR(K225/K230,"-")</f>
        <v>0</v>
      </c>
      <c r="M225" s="82">
        <f t="shared" si="196"/>
        <v>0</v>
      </c>
      <c r="N225" s="286"/>
      <c r="O225" s="207">
        <v>1</v>
      </c>
      <c r="P225" s="58">
        <f>IFERROR(O225/O230,"-")</f>
        <v>4.7619047619047616E-2</v>
      </c>
      <c r="Q225" s="82">
        <f t="shared" si="197"/>
        <v>2.6688017080330931E-4</v>
      </c>
      <c r="R225" s="286"/>
      <c r="S225" s="207">
        <v>0</v>
      </c>
      <c r="T225" s="58">
        <f>IFERROR(S225/S230,"-")</f>
        <v>0</v>
      </c>
      <c r="U225" s="82">
        <f t="shared" si="198"/>
        <v>0</v>
      </c>
      <c r="V225" s="286"/>
      <c r="W225" s="207">
        <v>3</v>
      </c>
      <c r="X225" s="58">
        <f>IFERROR(W225/W230,"-")</f>
        <v>0.16666666666666666</v>
      </c>
      <c r="Y225" s="82">
        <f t="shared" si="199"/>
        <v>1.3723696248856359E-3</v>
      </c>
      <c r="Z225" s="286"/>
      <c r="AA225" s="207">
        <v>1</v>
      </c>
      <c r="AB225" s="58">
        <f>IFERROR(AA225/AA230,"-")</f>
        <v>0.2</v>
      </c>
      <c r="AC225" s="82">
        <f t="shared" si="200"/>
        <v>7.3964497041420117E-4</v>
      </c>
      <c r="AD225" s="286"/>
      <c r="AE225" s="207">
        <v>0</v>
      </c>
      <c r="AF225" s="58">
        <f>IFERROR(AE225/AE230,"-")</f>
        <v>0</v>
      </c>
      <c r="AG225" s="82">
        <f t="shared" si="201"/>
        <v>0</v>
      </c>
      <c r="AH225" s="286"/>
      <c r="AI225" s="93">
        <f t="shared" si="179"/>
        <v>5</v>
      </c>
      <c r="AJ225" s="58">
        <f>IFERROR(AI225/AI230,"-")</f>
        <v>5.9523809523809521E-2</v>
      </c>
      <c r="AK225" s="82">
        <f t="shared" si="202"/>
        <v>4.504098729844158E-4</v>
      </c>
    </row>
    <row r="226" spans="2:37" ht="13.5" customHeight="1">
      <c r="B226" s="280"/>
      <c r="C226" s="283"/>
      <c r="D226" s="57" t="s">
        <v>89</v>
      </c>
      <c r="E226" s="129" t="s">
        <v>78</v>
      </c>
      <c r="F226" s="286"/>
      <c r="G226" s="207">
        <v>1</v>
      </c>
      <c r="H226" s="58">
        <f>IFERROR(G226/G230,"-")</f>
        <v>0.25</v>
      </c>
      <c r="I226" s="72">
        <f t="shared" si="203"/>
        <v>6.25E-2</v>
      </c>
      <c r="J226" s="286"/>
      <c r="K226" s="207">
        <v>0</v>
      </c>
      <c r="L226" s="58">
        <f>IFERROR(K226/K230,"-")</f>
        <v>0</v>
      </c>
      <c r="M226" s="82">
        <f t="shared" si="196"/>
        <v>0</v>
      </c>
      <c r="N226" s="286"/>
      <c r="O226" s="207">
        <v>0</v>
      </c>
      <c r="P226" s="58">
        <f>IFERROR(O226/O230,"-")</f>
        <v>0</v>
      </c>
      <c r="Q226" s="82">
        <f t="shared" si="197"/>
        <v>0</v>
      </c>
      <c r="R226" s="286"/>
      <c r="S226" s="207">
        <v>0</v>
      </c>
      <c r="T226" s="58">
        <f>IFERROR(S226/S230,"-")</f>
        <v>0</v>
      </c>
      <c r="U226" s="82">
        <f t="shared" si="198"/>
        <v>0</v>
      </c>
      <c r="V226" s="286"/>
      <c r="W226" s="207">
        <v>1</v>
      </c>
      <c r="X226" s="58">
        <f>IFERROR(W226/W230,"-")</f>
        <v>5.5555555555555552E-2</v>
      </c>
      <c r="Y226" s="82">
        <f t="shared" si="199"/>
        <v>4.5745654162854531E-4</v>
      </c>
      <c r="Z226" s="286"/>
      <c r="AA226" s="207">
        <v>1</v>
      </c>
      <c r="AB226" s="58">
        <f>IFERROR(AA226/AA230,"-")</f>
        <v>0.2</v>
      </c>
      <c r="AC226" s="82">
        <f t="shared" si="200"/>
        <v>7.3964497041420117E-4</v>
      </c>
      <c r="AD226" s="286"/>
      <c r="AE226" s="207">
        <v>0</v>
      </c>
      <c r="AF226" s="58">
        <f>IFERROR(AE226/AE230,"-")</f>
        <v>0</v>
      </c>
      <c r="AG226" s="82">
        <f t="shared" si="201"/>
        <v>0</v>
      </c>
      <c r="AH226" s="286"/>
      <c r="AI226" s="93">
        <f t="shared" si="179"/>
        <v>3</v>
      </c>
      <c r="AJ226" s="58">
        <f>IFERROR(AI226/AI230,"-")</f>
        <v>3.5714285714285712E-2</v>
      </c>
      <c r="AK226" s="82">
        <f t="shared" si="202"/>
        <v>2.7024592379064951E-4</v>
      </c>
    </row>
    <row r="227" spans="2:37" ht="13.5" customHeight="1">
      <c r="B227" s="280"/>
      <c r="C227" s="283"/>
      <c r="D227" s="57" t="s">
        <v>90</v>
      </c>
      <c r="E227" s="129" t="s">
        <v>79</v>
      </c>
      <c r="F227" s="286"/>
      <c r="G227" s="207">
        <v>0</v>
      </c>
      <c r="H227" s="58">
        <f>IFERROR(G227/G230,"-")</f>
        <v>0</v>
      </c>
      <c r="I227" s="72">
        <f t="shared" si="203"/>
        <v>0</v>
      </c>
      <c r="J227" s="286"/>
      <c r="K227" s="207">
        <v>0</v>
      </c>
      <c r="L227" s="58">
        <f>IFERROR(K227/K230,"-")</f>
        <v>0</v>
      </c>
      <c r="M227" s="82">
        <f t="shared" si="196"/>
        <v>0</v>
      </c>
      <c r="N227" s="286"/>
      <c r="O227" s="207">
        <v>0</v>
      </c>
      <c r="P227" s="58">
        <f>IFERROR(O227/O230,"-")</f>
        <v>0</v>
      </c>
      <c r="Q227" s="82">
        <f t="shared" si="197"/>
        <v>0</v>
      </c>
      <c r="R227" s="286"/>
      <c r="S227" s="207">
        <v>0</v>
      </c>
      <c r="T227" s="58">
        <f>IFERROR(S227/S230,"-")</f>
        <v>0</v>
      </c>
      <c r="U227" s="82">
        <f t="shared" si="198"/>
        <v>0</v>
      </c>
      <c r="V227" s="286"/>
      <c r="W227" s="207">
        <v>0</v>
      </c>
      <c r="X227" s="58">
        <f>IFERROR(W227/W230,"-")</f>
        <v>0</v>
      </c>
      <c r="Y227" s="82">
        <f t="shared" si="199"/>
        <v>0</v>
      </c>
      <c r="Z227" s="286"/>
      <c r="AA227" s="207">
        <v>0</v>
      </c>
      <c r="AB227" s="58">
        <f>IFERROR(AA227/AA230,"-")</f>
        <v>0</v>
      </c>
      <c r="AC227" s="82">
        <f t="shared" si="200"/>
        <v>0</v>
      </c>
      <c r="AD227" s="286"/>
      <c r="AE227" s="207">
        <v>0</v>
      </c>
      <c r="AF227" s="58">
        <f>IFERROR(AE227/AE230,"-")</f>
        <v>0</v>
      </c>
      <c r="AG227" s="82">
        <f t="shared" si="201"/>
        <v>0</v>
      </c>
      <c r="AH227" s="286"/>
      <c r="AI227" s="93">
        <f t="shared" si="179"/>
        <v>0</v>
      </c>
      <c r="AJ227" s="58">
        <f>IFERROR(AI227/AI230,"-")</f>
        <v>0</v>
      </c>
      <c r="AK227" s="82">
        <f t="shared" si="202"/>
        <v>0</v>
      </c>
    </row>
    <row r="228" spans="2:37" ht="13.5" customHeight="1">
      <c r="B228" s="280"/>
      <c r="C228" s="283"/>
      <c r="D228" s="57" t="s">
        <v>91</v>
      </c>
      <c r="E228" s="129" t="s">
        <v>80</v>
      </c>
      <c r="F228" s="286"/>
      <c r="G228" s="207">
        <v>0</v>
      </c>
      <c r="H228" s="58">
        <f>IFERROR(G228/G230,"-")</f>
        <v>0</v>
      </c>
      <c r="I228" s="72">
        <f t="shared" si="203"/>
        <v>0</v>
      </c>
      <c r="J228" s="286"/>
      <c r="K228" s="207">
        <v>0</v>
      </c>
      <c r="L228" s="58">
        <f>IFERROR(K228/K230,"-")</f>
        <v>0</v>
      </c>
      <c r="M228" s="82">
        <f t="shared" si="196"/>
        <v>0</v>
      </c>
      <c r="N228" s="286"/>
      <c r="O228" s="207">
        <v>0</v>
      </c>
      <c r="P228" s="58">
        <f>IFERROR(O228/O230,"-")</f>
        <v>0</v>
      </c>
      <c r="Q228" s="82">
        <f t="shared" si="197"/>
        <v>0</v>
      </c>
      <c r="R228" s="286"/>
      <c r="S228" s="207">
        <v>0</v>
      </c>
      <c r="T228" s="58">
        <f>IFERROR(S228/S230,"-")</f>
        <v>0</v>
      </c>
      <c r="U228" s="82">
        <f t="shared" si="198"/>
        <v>0</v>
      </c>
      <c r="V228" s="286"/>
      <c r="W228" s="207">
        <v>0</v>
      </c>
      <c r="X228" s="58">
        <f>IFERROR(W228/W230,"-")</f>
        <v>0</v>
      </c>
      <c r="Y228" s="82">
        <f t="shared" si="199"/>
        <v>0</v>
      </c>
      <c r="Z228" s="286"/>
      <c r="AA228" s="207">
        <v>0</v>
      </c>
      <c r="AB228" s="58">
        <f>IFERROR(AA228/AA230,"-")</f>
        <v>0</v>
      </c>
      <c r="AC228" s="82">
        <f t="shared" si="200"/>
        <v>0</v>
      </c>
      <c r="AD228" s="286"/>
      <c r="AE228" s="207">
        <v>0</v>
      </c>
      <c r="AF228" s="58">
        <f>IFERROR(AE228/AE230,"-")</f>
        <v>0</v>
      </c>
      <c r="AG228" s="82">
        <f t="shared" si="201"/>
        <v>0</v>
      </c>
      <c r="AH228" s="286"/>
      <c r="AI228" s="93">
        <f t="shared" si="179"/>
        <v>0</v>
      </c>
      <c r="AJ228" s="58">
        <f>IFERROR(AI228/AI230,"-")</f>
        <v>0</v>
      </c>
      <c r="AK228" s="82">
        <f t="shared" si="202"/>
        <v>0</v>
      </c>
    </row>
    <row r="229" spans="2:37" ht="13.5" customHeight="1">
      <c r="B229" s="280"/>
      <c r="C229" s="283"/>
      <c r="D229" s="59" t="s">
        <v>92</v>
      </c>
      <c r="E229" s="130" t="s">
        <v>95</v>
      </c>
      <c r="F229" s="287"/>
      <c r="G229" s="208">
        <v>3</v>
      </c>
      <c r="H229" s="60">
        <f>IFERROR(G229/G230,"-")</f>
        <v>0.75</v>
      </c>
      <c r="I229" s="72">
        <f t="shared" si="203"/>
        <v>0.1875</v>
      </c>
      <c r="J229" s="287"/>
      <c r="K229" s="208">
        <v>1</v>
      </c>
      <c r="L229" s="60">
        <f>IFERROR(K229/K230,"-")</f>
        <v>0.5</v>
      </c>
      <c r="M229" s="83">
        <f t="shared" si="196"/>
        <v>4.1666666666666664E-2</v>
      </c>
      <c r="N229" s="287"/>
      <c r="O229" s="208">
        <v>4</v>
      </c>
      <c r="P229" s="60">
        <f>IFERROR(O229/O230,"-")</f>
        <v>0.19047619047619047</v>
      </c>
      <c r="Q229" s="83">
        <f t="shared" si="197"/>
        <v>1.0675206832132373E-3</v>
      </c>
      <c r="R229" s="287"/>
      <c r="S229" s="208">
        <v>5</v>
      </c>
      <c r="T229" s="60">
        <f>IFERROR(S229/S230,"-")</f>
        <v>0.15151515151515152</v>
      </c>
      <c r="U229" s="83">
        <f t="shared" si="198"/>
        <v>1.6501650165016502E-3</v>
      </c>
      <c r="V229" s="287"/>
      <c r="W229" s="208">
        <v>5</v>
      </c>
      <c r="X229" s="60">
        <f>IFERROR(W229/W230,"-")</f>
        <v>0.27777777777777779</v>
      </c>
      <c r="Y229" s="83">
        <f t="shared" si="199"/>
        <v>2.2872827081427266E-3</v>
      </c>
      <c r="Z229" s="287"/>
      <c r="AA229" s="208">
        <v>0</v>
      </c>
      <c r="AB229" s="60">
        <f>IFERROR(AA229/AA230,"-")</f>
        <v>0</v>
      </c>
      <c r="AC229" s="83">
        <f t="shared" si="200"/>
        <v>0</v>
      </c>
      <c r="AD229" s="287"/>
      <c r="AE229" s="208">
        <v>1</v>
      </c>
      <c r="AF229" s="60">
        <f>IFERROR(AE229/AE230,"-")</f>
        <v>1</v>
      </c>
      <c r="AG229" s="83">
        <f t="shared" si="201"/>
        <v>1.3404825737265416E-3</v>
      </c>
      <c r="AH229" s="287"/>
      <c r="AI229" s="94">
        <f t="shared" si="179"/>
        <v>19</v>
      </c>
      <c r="AJ229" s="60">
        <f>IFERROR(AI229/AI230,"-")</f>
        <v>0.22619047619047619</v>
      </c>
      <c r="AK229" s="83">
        <f t="shared" si="202"/>
        <v>1.7115575173407801E-3</v>
      </c>
    </row>
    <row r="230" spans="2:37" ht="13.5" customHeight="1">
      <c r="B230" s="281"/>
      <c r="C230" s="284"/>
      <c r="D230" s="61" t="s">
        <v>94</v>
      </c>
      <c r="E230" s="62"/>
      <c r="F230" s="209" t="s">
        <v>143</v>
      </c>
      <c r="G230" s="71">
        <f>SUM(G222:G229)</f>
        <v>4</v>
      </c>
      <c r="H230" s="63" t="s">
        <v>93</v>
      </c>
      <c r="I230" s="75">
        <f>IFERROR(G230/$AO$30,"-")</f>
        <v>0.25</v>
      </c>
      <c r="J230" s="209" t="s">
        <v>143</v>
      </c>
      <c r="K230" s="71">
        <f>SUM(K222:K229)</f>
        <v>2</v>
      </c>
      <c r="L230" s="210" t="s">
        <v>143</v>
      </c>
      <c r="M230" s="75">
        <f t="shared" si="196"/>
        <v>8.3333333333333329E-2</v>
      </c>
      <c r="N230" s="209" t="s">
        <v>143</v>
      </c>
      <c r="O230" s="71">
        <f>SUM(O222:O229)</f>
        <v>21</v>
      </c>
      <c r="P230" s="210" t="s">
        <v>143</v>
      </c>
      <c r="Q230" s="75">
        <f t="shared" si="197"/>
        <v>5.6044835868694952E-3</v>
      </c>
      <c r="R230" s="209" t="s">
        <v>143</v>
      </c>
      <c r="S230" s="71">
        <f>SUM(S222:S229)</f>
        <v>33</v>
      </c>
      <c r="T230" s="210" t="s">
        <v>143</v>
      </c>
      <c r="U230" s="75">
        <f t="shared" si="198"/>
        <v>1.089108910891089E-2</v>
      </c>
      <c r="V230" s="209" t="s">
        <v>143</v>
      </c>
      <c r="W230" s="71">
        <f>SUM(W222:W229)</f>
        <v>18</v>
      </c>
      <c r="X230" s="210" t="s">
        <v>143</v>
      </c>
      <c r="Y230" s="75">
        <f t="shared" si="199"/>
        <v>8.2342177493138144E-3</v>
      </c>
      <c r="Z230" s="209" t="s">
        <v>143</v>
      </c>
      <c r="AA230" s="71">
        <f>SUM(AA222:AA229)</f>
        <v>5</v>
      </c>
      <c r="AB230" s="210" t="s">
        <v>143</v>
      </c>
      <c r="AC230" s="75">
        <f t="shared" si="200"/>
        <v>3.6982248520710057E-3</v>
      </c>
      <c r="AD230" s="209" t="s">
        <v>143</v>
      </c>
      <c r="AE230" s="71">
        <f>SUM(AE222:AE229)</f>
        <v>1</v>
      </c>
      <c r="AF230" s="210" t="s">
        <v>143</v>
      </c>
      <c r="AG230" s="75">
        <f t="shared" si="201"/>
        <v>1.3404825737265416E-3</v>
      </c>
      <c r="AH230" s="209" t="s">
        <v>143</v>
      </c>
      <c r="AI230" s="71">
        <f t="shared" si="179"/>
        <v>84</v>
      </c>
      <c r="AJ230" s="210" t="s">
        <v>143</v>
      </c>
      <c r="AK230" s="75">
        <f t="shared" si="202"/>
        <v>7.5668858661381861E-3</v>
      </c>
    </row>
    <row r="231" spans="2:37" ht="13.5" customHeight="1">
      <c r="B231" s="279">
        <v>26</v>
      </c>
      <c r="C231" s="282" t="s">
        <v>29</v>
      </c>
      <c r="D231" s="55" t="s">
        <v>85</v>
      </c>
      <c r="E231" s="128" t="s">
        <v>74</v>
      </c>
      <c r="F231" s="293">
        <f>AO31</f>
        <v>291</v>
      </c>
      <c r="G231" s="206">
        <v>0</v>
      </c>
      <c r="H231" s="56">
        <f>IFERROR(G231/G239,"-")</f>
        <v>0</v>
      </c>
      <c r="I231" s="72">
        <f>IFERROR(G231/$AO$31,"-")</f>
        <v>0</v>
      </c>
      <c r="J231" s="293">
        <f>AP31</f>
        <v>727</v>
      </c>
      <c r="K231" s="206">
        <v>2</v>
      </c>
      <c r="L231" s="56">
        <f>IFERROR(K231/K239,"-")</f>
        <v>3.5714285714285712E-2</v>
      </c>
      <c r="M231" s="72">
        <f t="shared" ref="M231:M239" si="204">IFERROR(K231/$AP$31,"-")</f>
        <v>2.751031636863824E-3</v>
      </c>
      <c r="N231" s="293">
        <f>AQ31</f>
        <v>55089</v>
      </c>
      <c r="O231" s="206">
        <v>1</v>
      </c>
      <c r="P231" s="56">
        <f>IFERROR(O231/O239,"-")</f>
        <v>2.3094688221709007E-3</v>
      </c>
      <c r="Q231" s="72">
        <f t="shared" ref="Q231:Q239" si="205">IFERROR(O231/$AQ$31,"-")</f>
        <v>1.8152444226615113E-5</v>
      </c>
      <c r="R231" s="293">
        <f>AR31</f>
        <v>45272</v>
      </c>
      <c r="S231" s="206">
        <v>2</v>
      </c>
      <c r="T231" s="56">
        <f>IFERROR(S231/S239,"-")</f>
        <v>5.1948051948051948E-3</v>
      </c>
      <c r="U231" s="72">
        <f t="shared" ref="U231:U239" si="206">IFERROR(S231/$AR$31,"-")</f>
        <v>4.4177416504682808E-5</v>
      </c>
      <c r="V231" s="293">
        <f>AS31</f>
        <v>29135</v>
      </c>
      <c r="W231" s="206">
        <v>1</v>
      </c>
      <c r="X231" s="56">
        <f>IFERROR(W231/W239,"-")</f>
        <v>4.5248868778280547E-3</v>
      </c>
      <c r="Y231" s="72">
        <f t="shared" ref="Y231:Y239" si="207">IFERROR(W231/$AS$31,"-")</f>
        <v>3.4322979234597565E-5</v>
      </c>
      <c r="Z231" s="293">
        <f>AT31</f>
        <v>15010</v>
      </c>
      <c r="AA231" s="206">
        <v>1</v>
      </c>
      <c r="AB231" s="56">
        <f>IFERROR(AA231/AA239,"-")</f>
        <v>9.9009900990099011E-3</v>
      </c>
      <c r="AC231" s="72">
        <f t="shared" ref="AC231:AC239" si="208">IFERROR(AA231/$AT$31,"-")</f>
        <v>6.6622251832111927E-5</v>
      </c>
      <c r="AD231" s="293">
        <f>AU31</f>
        <v>6792</v>
      </c>
      <c r="AE231" s="206">
        <v>0</v>
      </c>
      <c r="AF231" s="56">
        <f>IFERROR(AE231/AE239,"-")</f>
        <v>0</v>
      </c>
      <c r="AG231" s="72">
        <f t="shared" ref="AG231:AG239" si="209">IFERROR(AE231/$AU$31,"-")</f>
        <v>0</v>
      </c>
      <c r="AH231" s="293">
        <f>AV31</f>
        <v>152316</v>
      </c>
      <c r="AI231" s="92">
        <f t="shared" si="179"/>
        <v>7</v>
      </c>
      <c r="AJ231" s="56">
        <f>IFERROR(AI231/AI239,"-")</f>
        <v>5.7003257328990227E-3</v>
      </c>
      <c r="AK231" s="72">
        <f t="shared" ref="AK231:AK239" si="210">IFERROR(AI231/$AV$31,"-")</f>
        <v>4.5957089209275452E-5</v>
      </c>
    </row>
    <row r="232" spans="2:37" ht="13.5" customHeight="1">
      <c r="B232" s="280"/>
      <c r="C232" s="283"/>
      <c r="D232" s="57" t="s">
        <v>86</v>
      </c>
      <c r="E232" s="129" t="s">
        <v>75</v>
      </c>
      <c r="F232" s="286"/>
      <c r="G232" s="207">
        <v>8</v>
      </c>
      <c r="H232" s="58">
        <f>IFERROR(G232/G239,"-")</f>
        <v>0.72727272727272729</v>
      </c>
      <c r="I232" s="72">
        <f t="shared" ref="I232:I238" si="211">IFERROR(G232/$AO$31,"-")</f>
        <v>2.7491408934707903E-2</v>
      </c>
      <c r="J232" s="286"/>
      <c r="K232" s="207">
        <v>38</v>
      </c>
      <c r="L232" s="58">
        <f>IFERROR(K232/K239,"-")</f>
        <v>0.6785714285714286</v>
      </c>
      <c r="M232" s="82">
        <f t="shared" si="204"/>
        <v>5.2269601100412656E-2</v>
      </c>
      <c r="N232" s="286"/>
      <c r="O232" s="207">
        <v>290</v>
      </c>
      <c r="P232" s="58">
        <f>IFERROR(O232/O239,"-")</f>
        <v>0.66974595842956119</v>
      </c>
      <c r="Q232" s="82">
        <f t="shared" si="205"/>
        <v>5.2642088257183828E-3</v>
      </c>
      <c r="R232" s="286"/>
      <c r="S232" s="207">
        <v>260</v>
      </c>
      <c r="T232" s="58">
        <f>IFERROR(S232/S239,"-")</f>
        <v>0.67532467532467533</v>
      </c>
      <c r="U232" s="82">
        <f t="shared" si="206"/>
        <v>5.7430641456087646E-3</v>
      </c>
      <c r="V232" s="286"/>
      <c r="W232" s="207">
        <v>149</v>
      </c>
      <c r="X232" s="58">
        <f>IFERROR(W232/W239,"-")</f>
        <v>0.67420814479638014</v>
      </c>
      <c r="Y232" s="82">
        <f t="shared" si="207"/>
        <v>5.1141239059550366E-3</v>
      </c>
      <c r="Z232" s="286"/>
      <c r="AA232" s="207">
        <v>60</v>
      </c>
      <c r="AB232" s="58">
        <f>IFERROR(AA232/AA239,"-")</f>
        <v>0.59405940594059403</v>
      </c>
      <c r="AC232" s="82">
        <f t="shared" si="208"/>
        <v>3.9973351099267156E-3</v>
      </c>
      <c r="AD232" s="286"/>
      <c r="AE232" s="207">
        <v>11</v>
      </c>
      <c r="AF232" s="58">
        <f>IFERROR(AE232/AE239,"-")</f>
        <v>0.52380952380952384</v>
      </c>
      <c r="AG232" s="82">
        <f t="shared" si="209"/>
        <v>1.6195524146054182E-3</v>
      </c>
      <c r="AH232" s="286"/>
      <c r="AI232" s="93">
        <f t="shared" si="179"/>
        <v>816</v>
      </c>
      <c r="AJ232" s="58">
        <f>IFERROR(AI232/AI239,"-")</f>
        <v>0.66449511400651462</v>
      </c>
      <c r="AK232" s="82">
        <f t="shared" si="210"/>
        <v>5.3572835421098241E-3</v>
      </c>
    </row>
    <row r="233" spans="2:37" ht="13.5" customHeight="1">
      <c r="B233" s="280"/>
      <c r="C233" s="283"/>
      <c r="D233" s="57" t="s">
        <v>87</v>
      </c>
      <c r="E233" s="129" t="s">
        <v>76</v>
      </c>
      <c r="F233" s="286"/>
      <c r="G233" s="207">
        <v>0</v>
      </c>
      <c r="H233" s="58">
        <f>IFERROR(G233/G239,"-")</f>
        <v>0</v>
      </c>
      <c r="I233" s="72">
        <f t="shared" si="211"/>
        <v>0</v>
      </c>
      <c r="J233" s="286"/>
      <c r="K233" s="207">
        <v>0</v>
      </c>
      <c r="L233" s="58">
        <f>IFERROR(K233/K239,"-")</f>
        <v>0</v>
      </c>
      <c r="M233" s="82">
        <f t="shared" si="204"/>
        <v>0</v>
      </c>
      <c r="N233" s="286"/>
      <c r="O233" s="207">
        <v>3</v>
      </c>
      <c r="P233" s="58">
        <f>IFERROR(O233/O239,"-")</f>
        <v>6.9284064665127024E-3</v>
      </c>
      <c r="Q233" s="82">
        <f t="shared" si="205"/>
        <v>5.4457332679845339E-5</v>
      </c>
      <c r="R233" s="286"/>
      <c r="S233" s="207">
        <v>0</v>
      </c>
      <c r="T233" s="58">
        <f>IFERROR(S233/S239,"-")</f>
        <v>0</v>
      </c>
      <c r="U233" s="82">
        <f t="shared" si="206"/>
        <v>0</v>
      </c>
      <c r="V233" s="286"/>
      <c r="W233" s="207">
        <v>1</v>
      </c>
      <c r="X233" s="58">
        <f>IFERROR(W233/W239,"-")</f>
        <v>4.5248868778280547E-3</v>
      </c>
      <c r="Y233" s="82">
        <f t="shared" si="207"/>
        <v>3.4322979234597565E-5</v>
      </c>
      <c r="Z233" s="286"/>
      <c r="AA233" s="207">
        <v>1</v>
      </c>
      <c r="AB233" s="58">
        <f>IFERROR(AA233/AA239,"-")</f>
        <v>9.9009900990099011E-3</v>
      </c>
      <c r="AC233" s="82">
        <f t="shared" si="208"/>
        <v>6.6622251832111927E-5</v>
      </c>
      <c r="AD233" s="286"/>
      <c r="AE233" s="207">
        <v>0</v>
      </c>
      <c r="AF233" s="58">
        <f>IFERROR(AE233/AE239,"-")</f>
        <v>0</v>
      </c>
      <c r="AG233" s="82">
        <f t="shared" si="209"/>
        <v>0</v>
      </c>
      <c r="AH233" s="286"/>
      <c r="AI233" s="93">
        <f t="shared" si="179"/>
        <v>5</v>
      </c>
      <c r="AJ233" s="58">
        <f>IFERROR(AI233/AI239,"-")</f>
        <v>4.0716612377850164E-3</v>
      </c>
      <c r="AK233" s="82">
        <f t="shared" si="210"/>
        <v>3.2826492292339611E-5</v>
      </c>
    </row>
    <row r="234" spans="2:37" ht="13.5" customHeight="1">
      <c r="B234" s="280"/>
      <c r="C234" s="283"/>
      <c r="D234" s="57" t="s">
        <v>88</v>
      </c>
      <c r="E234" s="129" t="s">
        <v>77</v>
      </c>
      <c r="F234" s="286"/>
      <c r="G234" s="207">
        <v>1</v>
      </c>
      <c r="H234" s="58">
        <f>IFERROR(G234/G239,"-")</f>
        <v>9.0909090909090912E-2</v>
      </c>
      <c r="I234" s="72">
        <f t="shared" si="211"/>
        <v>3.4364261168384879E-3</v>
      </c>
      <c r="J234" s="286"/>
      <c r="K234" s="207">
        <v>5</v>
      </c>
      <c r="L234" s="58">
        <f>IFERROR(K234/K239,"-")</f>
        <v>8.9285714285714288E-2</v>
      </c>
      <c r="M234" s="82">
        <f t="shared" si="204"/>
        <v>6.8775790921595595E-3</v>
      </c>
      <c r="N234" s="286"/>
      <c r="O234" s="207">
        <v>16</v>
      </c>
      <c r="P234" s="58">
        <f>IFERROR(O234/O239,"-")</f>
        <v>3.695150115473441E-2</v>
      </c>
      <c r="Q234" s="82">
        <f t="shared" si="205"/>
        <v>2.9043910762584181E-4</v>
      </c>
      <c r="R234" s="286"/>
      <c r="S234" s="207">
        <v>18</v>
      </c>
      <c r="T234" s="58">
        <f>IFERROR(S234/S239,"-")</f>
        <v>4.6753246753246755E-2</v>
      </c>
      <c r="U234" s="82">
        <f t="shared" si="206"/>
        <v>3.9759674854214527E-4</v>
      </c>
      <c r="V234" s="286"/>
      <c r="W234" s="207">
        <v>9</v>
      </c>
      <c r="X234" s="58">
        <f>IFERROR(W234/W239,"-")</f>
        <v>4.072398190045249E-2</v>
      </c>
      <c r="Y234" s="82">
        <f t="shared" si="207"/>
        <v>3.0890681311137805E-4</v>
      </c>
      <c r="Z234" s="286"/>
      <c r="AA234" s="207">
        <v>3</v>
      </c>
      <c r="AB234" s="58">
        <f>IFERROR(AA234/AA239,"-")</f>
        <v>2.9702970297029702E-2</v>
      </c>
      <c r="AC234" s="82">
        <f t="shared" si="208"/>
        <v>1.9986675549633578E-4</v>
      </c>
      <c r="AD234" s="286"/>
      <c r="AE234" s="207">
        <v>1</v>
      </c>
      <c r="AF234" s="58">
        <f>IFERROR(AE234/AE239,"-")</f>
        <v>4.7619047619047616E-2</v>
      </c>
      <c r="AG234" s="82">
        <f t="shared" si="209"/>
        <v>1.4723203769140164E-4</v>
      </c>
      <c r="AH234" s="286"/>
      <c r="AI234" s="93">
        <f t="shared" si="179"/>
        <v>53</v>
      </c>
      <c r="AJ234" s="58">
        <f>IFERROR(AI234/AI239,"-")</f>
        <v>4.3159609120521171E-2</v>
      </c>
      <c r="AK234" s="82">
        <f t="shared" si="210"/>
        <v>3.4796081829879984E-4</v>
      </c>
    </row>
    <row r="235" spans="2:37" ht="13.5" customHeight="1">
      <c r="B235" s="280"/>
      <c r="C235" s="283"/>
      <c r="D235" s="57" t="s">
        <v>89</v>
      </c>
      <c r="E235" s="129" t="s">
        <v>78</v>
      </c>
      <c r="F235" s="286"/>
      <c r="G235" s="207">
        <v>0</v>
      </c>
      <c r="H235" s="58">
        <f>IFERROR(G235/G239,"-")</f>
        <v>0</v>
      </c>
      <c r="I235" s="72">
        <f t="shared" si="211"/>
        <v>0</v>
      </c>
      <c r="J235" s="286"/>
      <c r="K235" s="207">
        <v>4</v>
      </c>
      <c r="L235" s="58">
        <f>IFERROR(K235/K239,"-")</f>
        <v>7.1428571428571425E-2</v>
      </c>
      <c r="M235" s="82">
        <f t="shared" si="204"/>
        <v>5.5020632737276479E-3</v>
      </c>
      <c r="N235" s="286"/>
      <c r="O235" s="207">
        <v>13</v>
      </c>
      <c r="P235" s="58">
        <f>IFERROR(O235/O239,"-")</f>
        <v>3.0023094688221709E-2</v>
      </c>
      <c r="Q235" s="82">
        <f t="shared" si="205"/>
        <v>2.3598177494599647E-4</v>
      </c>
      <c r="R235" s="286"/>
      <c r="S235" s="207">
        <v>17</v>
      </c>
      <c r="T235" s="58">
        <f>IFERROR(S235/S239,"-")</f>
        <v>4.4155844155844157E-2</v>
      </c>
      <c r="U235" s="82">
        <f t="shared" si="206"/>
        <v>3.7550804028980387E-4</v>
      </c>
      <c r="V235" s="286"/>
      <c r="W235" s="207">
        <v>5</v>
      </c>
      <c r="X235" s="58">
        <f>IFERROR(W235/W239,"-")</f>
        <v>2.2624434389140271E-2</v>
      </c>
      <c r="Y235" s="82">
        <f t="shared" si="207"/>
        <v>1.7161489617298782E-4</v>
      </c>
      <c r="Z235" s="286"/>
      <c r="AA235" s="207">
        <v>3</v>
      </c>
      <c r="AB235" s="58">
        <f>IFERROR(AA235/AA239,"-")</f>
        <v>2.9702970297029702E-2</v>
      </c>
      <c r="AC235" s="82">
        <f t="shared" si="208"/>
        <v>1.9986675549633578E-4</v>
      </c>
      <c r="AD235" s="286"/>
      <c r="AE235" s="207">
        <v>1</v>
      </c>
      <c r="AF235" s="58">
        <f>IFERROR(AE235/AE239,"-")</f>
        <v>4.7619047619047616E-2</v>
      </c>
      <c r="AG235" s="82">
        <f t="shared" si="209"/>
        <v>1.4723203769140164E-4</v>
      </c>
      <c r="AH235" s="286"/>
      <c r="AI235" s="93">
        <f t="shared" si="179"/>
        <v>43</v>
      </c>
      <c r="AJ235" s="58">
        <f>IFERROR(AI235/AI239,"-")</f>
        <v>3.5016286644951142E-2</v>
      </c>
      <c r="AK235" s="82">
        <f t="shared" si="210"/>
        <v>2.8230783371412067E-4</v>
      </c>
    </row>
    <row r="236" spans="2:37" ht="13.5" customHeight="1">
      <c r="B236" s="280"/>
      <c r="C236" s="283"/>
      <c r="D236" s="57" t="s">
        <v>90</v>
      </c>
      <c r="E236" s="129" t="s">
        <v>79</v>
      </c>
      <c r="F236" s="286"/>
      <c r="G236" s="207">
        <v>0</v>
      </c>
      <c r="H236" s="58">
        <f>IFERROR(G236/G239,"-")</f>
        <v>0</v>
      </c>
      <c r="I236" s="72">
        <f t="shared" si="211"/>
        <v>0</v>
      </c>
      <c r="J236" s="286"/>
      <c r="K236" s="207">
        <v>0</v>
      </c>
      <c r="L236" s="58">
        <f>IFERROR(K236/K239,"-")</f>
        <v>0</v>
      </c>
      <c r="M236" s="82">
        <f t="shared" si="204"/>
        <v>0</v>
      </c>
      <c r="N236" s="286"/>
      <c r="O236" s="207">
        <v>0</v>
      </c>
      <c r="P236" s="58">
        <f>IFERROR(O236/O239,"-")</f>
        <v>0</v>
      </c>
      <c r="Q236" s="82">
        <f t="shared" si="205"/>
        <v>0</v>
      </c>
      <c r="R236" s="286"/>
      <c r="S236" s="207">
        <v>1</v>
      </c>
      <c r="T236" s="58">
        <f>IFERROR(S236/S239,"-")</f>
        <v>2.5974025974025974E-3</v>
      </c>
      <c r="U236" s="82">
        <f t="shared" si="206"/>
        <v>2.2088708252341404E-5</v>
      </c>
      <c r="V236" s="286"/>
      <c r="W236" s="207">
        <v>1</v>
      </c>
      <c r="X236" s="58">
        <f>IFERROR(W236/W239,"-")</f>
        <v>4.5248868778280547E-3</v>
      </c>
      <c r="Y236" s="82">
        <f t="shared" si="207"/>
        <v>3.4322979234597565E-5</v>
      </c>
      <c r="Z236" s="286"/>
      <c r="AA236" s="207">
        <v>0</v>
      </c>
      <c r="AB236" s="58">
        <f>IFERROR(AA236/AA239,"-")</f>
        <v>0</v>
      </c>
      <c r="AC236" s="82">
        <f t="shared" si="208"/>
        <v>0</v>
      </c>
      <c r="AD236" s="286"/>
      <c r="AE236" s="207">
        <v>0</v>
      </c>
      <c r="AF236" s="58">
        <f>IFERROR(AE236/AE239,"-")</f>
        <v>0</v>
      </c>
      <c r="AG236" s="82">
        <f t="shared" si="209"/>
        <v>0</v>
      </c>
      <c r="AH236" s="286"/>
      <c r="AI236" s="93">
        <f t="shared" si="179"/>
        <v>2</v>
      </c>
      <c r="AJ236" s="58">
        <f>IFERROR(AI236/AI239,"-")</f>
        <v>1.6286644951140066E-3</v>
      </c>
      <c r="AK236" s="82">
        <f t="shared" si="210"/>
        <v>1.3130596916935844E-5</v>
      </c>
    </row>
    <row r="237" spans="2:37" ht="13.5" customHeight="1">
      <c r="B237" s="280"/>
      <c r="C237" s="283"/>
      <c r="D237" s="57" t="s">
        <v>91</v>
      </c>
      <c r="E237" s="129" t="s">
        <v>80</v>
      </c>
      <c r="F237" s="286"/>
      <c r="G237" s="207">
        <v>0</v>
      </c>
      <c r="H237" s="58">
        <f>IFERROR(G237/G239,"-")</f>
        <v>0</v>
      </c>
      <c r="I237" s="72">
        <f t="shared" si="211"/>
        <v>0</v>
      </c>
      <c r="J237" s="286"/>
      <c r="K237" s="207">
        <v>0</v>
      </c>
      <c r="L237" s="58">
        <f>IFERROR(K237/K239,"-")</f>
        <v>0</v>
      </c>
      <c r="M237" s="82">
        <f t="shared" si="204"/>
        <v>0</v>
      </c>
      <c r="N237" s="286"/>
      <c r="O237" s="207">
        <v>0</v>
      </c>
      <c r="P237" s="58">
        <f>IFERROR(O237/O239,"-")</f>
        <v>0</v>
      </c>
      <c r="Q237" s="82">
        <f t="shared" si="205"/>
        <v>0</v>
      </c>
      <c r="R237" s="286"/>
      <c r="S237" s="207">
        <v>0</v>
      </c>
      <c r="T237" s="58">
        <f>IFERROR(S237/S239,"-")</f>
        <v>0</v>
      </c>
      <c r="U237" s="82">
        <f t="shared" si="206"/>
        <v>0</v>
      </c>
      <c r="V237" s="286"/>
      <c r="W237" s="207">
        <v>0</v>
      </c>
      <c r="X237" s="58">
        <f>IFERROR(W237/W239,"-")</f>
        <v>0</v>
      </c>
      <c r="Y237" s="82">
        <f t="shared" si="207"/>
        <v>0</v>
      </c>
      <c r="Z237" s="286"/>
      <c r="AA237" s="207">
        <v>0</v>
      </c>
      <c r="AB237" s="58">
        <f>IFERROR(AA237/AA239,"-")</f>
        <v>0</v>
      </c>
      <c r="AC237" s="82">
        <f t="shared" si="208"/>
        <v>0</v>
      </c>
      <c r="AD237" s="286"/>
      <c r="AE237" s="207">
        <v>0</v>
      </c>
      <c r="AF237" s="58">
        <f>IFERROR(AE237/AE239,"-")</f>
        <v>0</v>
      </c>
      <c r="AG237" s="82">
        <f t="shared" si="209"/>
        <v>0</v>
      </c>
      <c r="AH237" s="286"/>
      <c r="AI237" s="93">
        <f t="shared" si="179"/>
        <v>0</v>
      </c>
      <c r="AJ237" s="58">
        <f>IFERROR(AI237/AI239,"-")</f>
        <v>0</v>
      </c>
      <c r="AK237" s="82">
        <f t="shared" si="210"/>
        <v>0</v>
      </c>
    </row>
    <row r="238" spans="2:37" ht="13.5" customHeight="1">
      <c r="B238" s="280"/>
      <c r="C238" s="283"/>
      <c r="D238" s="59" t="s">
        <v>92</v>
      </c>
      <c r="E238" s="130" t="s">
        <v>95</v>
      </c>
      <c r="F238" s="287"/>
      <c r="G238" s="208">
        <v>2</v>
      </c>
      <c r="H238" s="60">
        <f>IFERROR(G238/G239,"-")</f>
        <v>0.18181818181818182</v>
      </c>
      <c r="I238" s="72">
        <f t="shared" si="211"/>
        <v>6.8728522336769758E-3</v>
      </c>
      <c r="J238" s="287"/>
      <c r="K238" s="208">
        <v>7</v>
      </c>
      <c r="L238" s="60">
        <f>IFERROR(K238/K239,"-")</f>
        <v>0.125</v>
      </c>
      <c r="M238" s="83">
        <f t="shared" si="204"/>
        <v>9.6286107290233843E-3</v>
      </c>
      <c r="N238" s="287"/>
      <c r="O238" s="208">
        <v>110</v>
      </c>
      <c r="P238" s="60">
        <f>IFERROR(O238/O239,"-")</f>
        <v>0.2540415704387991</v>
      </c>
      <c r="Q238" s="83">
        <f t="shared" si="205"/>
        <v>1.9967688649276624E-3</v>
      </c>
      <c r="R238" s="287"/>
      <c r="S238" s="208">
        <v>87</v>
      </c>
      <c r="T238" s="60">
        <f>IFERROR(S238/S239,"-")</f>
        <v>0.22597402597402597</v>
      </c>
      <c r="U238" s="83">
        <f t="shared" si="206"/>
        <v>1.921717617953702E-3</v>
      </c>
      <c r="V238" s="287"/>
      <c r="W238" s="208">
        <v>55</v>
      </c>
      <c r="X238" s="60">
        <f>IFERROR(W238/W239,"-")</f>
        <v>0.24886877828054299</v>
      </c>
      <c r="Y238" s="83">
        <f t="shared" si="207"/>
        <v>1.8877638579028659E-3</v>
      </c>
      <c r="Z238" s="287"/>
      <c r="AA238" s="208">
        <v>33</v>
      </c>
      <c r="AB238" s="60">
        <f>IFERROR(AA238/AA239,"-")</f>
        <v>0.32673267326732675</v>
      </c>
      <c r="AC238" s="83">
        <f t="shared" si="208"/>
        <v>2.1985343104596934E-3</v>
      </c>
      <c r="AD238" s="287"/>
      <c r="AE238" s="208">
        <v>8</v>
      </c>
      <c r="AF238" s="60">
        <f>IFERROR(AE238/AE239,"-")</f>
        <v>0.38095238095238093</v>
      </c>
      <c r="AG238" s="83">
        <f t="shared" si="209"/>
        <v>1.1778563015312131E-3</v>
      </c>
      <c r="AH238" s="287"/>
      <c r="AI238" s="94">
        <f t="shared" si="179"/>
        <v>302</v>
      </c>
      <c r="AJ238" s="60">
        <f>IFERROR(AI238/AI239,"-")</f>
        <v>0.24592833876221498</v>
      </c>
      <c r="AK238" s="83">
        <f t="shared" si="210"/>
        <v>1.9827201344573124E-3</v>
      </c>
    </row>
    <row r="239" spans="2:37" ht="13.5" customHeight="1">
      <c r="B239" s="281"/>
      <c r="C239" s="284"/>
      <c r="D239" s="61" t="s">
        <v>94</v>
      </c>
      <c r="E239" s="62"/>
      <c r="F239" s="209" t="s">
        <v>143</v>
      </c>
      <c r="G239" s="71">
        <f>SUM(G231:G238)</f>
        <v>11</v>
      </c>
      <c r="H239" s="63" t="s">
        <v>93</v>
      </c>
      <c r="I239" s="75">
        <f>IFERROR(G239/$AO$31,"-")</f>
        <v>3.7800687285223365E-2</v>
      </c>
      <c r="J239" s="209" t="s">
        <v>143</v>
      </c>
      <c r="K239" s="71">
        <f>SUM(K231:K238)</f>
        <v>56</v>
      </c>
      <c r="L239" s="210" t="s">
        <v>143</v>
      </c>
      <c r="M239" s="75">
        <f t="shared" si="204"/>
        <v>7.7028885832187075E-2</v>
      </c>
      <c r="N239" s="209" t="s">
        <v>143</v>
      </c>
      <c r="O239" s="71">
        <f>SUM(O231:O238)</f>
        <v>433</v>
      </c>
      <c r="P239" s="210" t="s">
        <v>143</v>
      </c>
      <c r="Q239" s="75">
        <f t="shared" si="205"/>
        <v>7.8600083501243444E-3</v>
      </c>
      <c r="R239" s="209" t="s">
        <v>143</v>
      </c>
      <c r="S239" s="71">
        <f>SUM(S231:S238)</f>
        <v>385</v>
      </c>
      <c r="T239" s="210" t="s">
        <v>143</v>
      </c>
      <c r="U239" s="75">
        <f t="shared" si="206"/>
        <v>8.50415267715144E-3</v>
      </c>
      <c r="V239" s="209" t="s">
        <v>143</v>
      </c>
      <c r="W239" s="71">
        <f>SUM(W231:W238)</f>
        <v>221</v>
      </c>
      <c r="X239" s="210" t="s">
        <v>143</v>
      </c>
      <c r="Y239" s="75">
        <f t="shared" si="207"/>
        <v>7.5853784108460614E-3</v>
      </c>
      <c r="Z239" s="209" t="s">
        <v>143</v>
      </c>
      <c r="AA239" s="71">
        <f>SUM(AA231:AA238)</f>
        <v>101</v>
      </c>
      <c r="AB239" s="210" t="s">
        <v>143</v>
      </c>
      <c r="AC239" s="75">
        <f t="shared" si="208"/>
        <v>6.7288474350433048E-3</v>
      </c>
      <c r="AD239" s="209" t="s">
        <v>143</v>
      </c>
      <c r="AE239" s="71">
        <f>SUM(AE231:AE238)</f>
        <v>21</v>
      </c>
      <c r="AF239" s="210" t="s">
        <v>143</v>
      </c>
      <c r="AG239" s="75">
        <f t="shared" si="209"/>
        <v>3.0918727915194345E-3</v>
      </c>
      <c r="AH239" s="209" t="s">
        <v>143</v>
      </c>
      <c r="AI239" s="71">
        <f t="shared" si="179"/>
        <v>1228</v>
      </c>
      <c r="AJ239" s="210" t="s">
        <v>143</v>
      </c>
      <c r="AK239" s="75">
        <f t="shared" si="210"/>
        <v>8.0621865069986087E-3</v>
      </c>
    </row>
    <row r="240" spans="2:37" ht="13.5" customHeight="1">
      <c r="B240" s="279">
        <v>27</v>
      </c>
      <c r="C240" s="282" t="s">
        <v>30</v>
      </c>
      <c r="D240" s="55" t="s">
        <v>85</v>
      </c>
      <c r="E240" s="128" t="s">
        <v>74</v>
      </c>
      <c r="F240" s="293">
        <f>AO32</f>
        <v>56</v>
      </c>
      <c r="G240" s="206">
        <v>0</v>
      </c>
      <c r="H240" s="56">
        <f>IFERROR(G240/G248,"-")</f>
        <v>0</v>
      </c>
      <c r="I240" s="72">
        <f>IFERROR(G240/$AO$32,"-")</f>
        <v>0</v>
      </c>
      <c r="J240" s="293">
        <f>AP32</f>
        <v>145</v>
      </c>
      <c r="K240" s="206">
        <v>2</v>
      </c>
      <c r="L240" s="56">
        <f>IFERROR(K240/K248,"-")</f>
        <v>0.2</v>
      </c>
      <c r="M240" s="72">
        <f t="shared" ref="M240:M248" si="212">IFERROR(K240/$AP$32,"-")</f>
        <v>1.3793103448275862E-2</v>
      </c>
      <c r="N240" s="293">
        <f>AQ32</f>
        <v>8818</v>
      </c>
      <c r="O240" s="206">
        <v>0</v>
      </c>
      <c r="P240" s="56">
        <f>IFERROR(O240/O248,"-")</f>
        <v>0</v>
      </c>
      <c r="Q240" s="72">
        <f t="shared" ref="Q240:Q248" si="213">IFERROR(O240/$AQ$32,"-")</f>
        <v>0</v>
      </c>
      <c r="R240" s="293">
        <f>AR32</f>
        <v>7171</v>
      </c>
      <c r="S240" s="206">
        <v>0</v>
      </c>
      <c r="T240" s="56">
        <f>IFERROR(S240/S248,"-")</f>
        <v>0</v>
      </c>
      <c r="U240" s="72">
        <f t="shared" ref="U240:U248" si="214">IFERROR(S240/$AR$32,"-")</f>
        <v>0</v>
      </c>
      <c r="V240" s="293">
        <f>AS32</f>
        <v>4957</v>
      </c>
      <c r="W240" s="206">
        <v>0</v>
      </c>
      <c r="X240" s="56">
        <f>IFERROR(W240/W248,"-")</f>
        <v>0</v>
      </c>
      <c r="Y240" s="72">
        <f t="shared" ref="Y240:Y248" si="215">IFERROR(W240/$AS$32,"-")</f>
        <v>0</v>
      </c>
      <c r="Z240" s="293">
        <f>AT32</f>
        <v>3014</v>
      </c>
      <c r="AA240" s="206">
        <v>0</v>
      </c>
      <c r="AB240" s="56">
        <f>IFERROR(AA240/AA248,"-")</f>
        <v>0</v>
      </c>
      <c r="AC240" s="72">
        <f t="shared" ref="AC240:AC248" si="216">IFERROR(AA240/$AT$32,"-")</f>
        <v>0</v>
      </c>
      <c r="AD240" s="293">
        <f>AU32</f>
        <v>1489</v>
      </c>
      <c r="AE240" s="206">
        <v>0</v>
      </c>
      <c r="AF240" s="56">
        <f>IFERROR(AE240/AE248,"-")</f>
        <v>0</v>
      </c>
      <c r="AG240" s="72">
        <f t="shared" ref="AG240:AG248" si="217">IFERROR(AE240/$AU$32,"-")</f>
        <v>0</v>
      </c>
      <c r="AH240" s="293">
        <f>AV32</f>
        <v>25650</v>
      </c>
      <c r="AI240" s="92">
        <f t="shared" si="179"/>
        <v>2</v>
      </c>
      <c r="AJ240" s="56">
        <f>IFERROR(AI240/AI248,"-")</f>
        <v>9.6618357487922701E-3</v>
      </c>
      <c r="AK240" s="72">
        <f t="shared" ref="AK240:AK248" si="218">IFERROR(AI240/$AV$32,"-")</f>
        <v>7.7972709551656923E-5</v>
      </c>
    </row>
    <row r="241" spans="2:37" ht="13.5" customHeight="1">
      <c r="B241" s="280"/>
      <c r="C241" s="283"/>
      <c r="D241" s="57" t="s">
        <v>86</v>
      </c>
      <c r="E241" s="129" t="s">
        <v>75</v>
      </c>
      <c r="F241" s="286"/>
      <c r="G241" s="207">
        <v>1</v>
      </c>
      <c r="H241" s="58">
        <f>IFERROR(G241/G248,"-")</f>
        <v>0.5</v>
      </c>
      <c r="I241" s="72">
        <f t="shared" ref="I241:I247" si="219">IFERROR(G241/$AO$32,"-")</f>
        <v>1.7857142857142856E-2</v>
      </c>
      <c r="J241" s="286"/>
      <c r="K241" s="207">
        <v>6</v>
      </c>
      <c r="L241" s="58">
        <f>IFERROR(K241/K248,"-")</f>
        <v>0.6</v>
      </c>
      <c r="M241" s="82">
        <f t="shared" si="212"/>
        <v>4.1379310344827586E-2</v>
      </c>
      <c r="N241" s="286"/>
      <c r="O241" s="207">
        <v>49</v>
      </c>
      <c r="P241" s="58">
        <f>IFERROR(O241/O248,"-")</f>
        <v>0.68055555555555558</v>
      </c>
      <c r="Q241" s="82">
        <f t="shared" si="213"/>
        <v>5.5568156044454526E-3</v>
      </c>
      <c r="R241" s="286"/>
      <c r="S241" s="207">
        <v>45</v>
      </c>
      <c r="T241" s="58">
        <f>IFERROR(S241/S248,"-")</f>
        <v>0.67164179104477617</v>
      </c>
      <c r="U241" s="82">
        <f t="shared" si="214"/>
        <v>6.2752754148654305E-3</v>
      </c>
      <c r="V241" s="286"/>
      <c r="W241" s="207">
        <v>28</v>
      </c>
      <c r="X241" s="58">
        <f>IFERROR(W241/W248,"-")</f>
        <v>0.82352941176470584</v>
      </c>
      <c r="Y241" s="82">
        <f t="shared" si="215"/>
        <v>5.6485777688117817E-3</v>
      </c>
      <c r="Z241" s="286"/>
      <c r="AA241" s="207">
        <v>12</v>
      </c>
      <c r="AB241" s="58">
        <f>IFERROR(AA241/AA248,"-")</f>
        <v>0.70588235294117652</v>
      </c>
      <c r="AC241" s="82">
        <f t="shared" si="216"/>
        <v>3.9814200398142008E-3</v>
      </c>
      <c r="AD241" s="286"/>
      <c r="AE241" s="207">
        <v>2</v>
      </c>
      <c r="AF241" s="58">
        <f>IFERROR(AE241/AE248,"-")</f>
        <v>0.4</v>
      </c>
      <c r="AG241" s="82">
        <f t="shared" si="217"/>
        <v>1.3431833445265279E-3</v>
      </c>
      <c r="AH241" s="286"/>
      <c r="AI241" s="93">
        <f t="shared" si="179"/>
        <v>143</v>
      </c>
      <c r="AJ241" s="58">
        <f>IFERROR(AI241/AI248,"-")</f>
        <v>0.6908212560386473</v>
      </c>
      <c r="AK241" s="82">
        <f t="shared" si="218"/>
        <v>5.5750487329434698E-3</v>
      </c>
    </row>
    <row r="242" spans="2:37" ht="13.5" customHeight="1">
      <c r="B242" s="280"/>
      <c r="C242" s="283"/>
      <c r="D242" s="57" t="s">
        <v>87</v>
      </c>
      <c r="E242" s="129" t="s">
        <v>76</v>
      </c>
      <c r="F242" s="286"/>
      <c r="G242" s="207">
        <v>0</v>
      </c>
      <c r="H242" s="58">
        <f>IFERROR(G242/G248,"-")</f>
        <v>0</v>
      </c>
      <c r="I242" s="72">
        <f t="shared" si="219"/>
        <v>0</v>
      </c>
      <c r="J242" s="286"/>
      <c r="K242" s="207">
        <v>0</v>
      </c>
      <c r="L242" s="58">
        <f>IFERROR(K242/K248,"-")</f>
        <v>0</v>
      </c>
      <c r="M242" s="82">
        <f t="shared" si="212"/>
        <v>0</v>
      </c>
      <c r="N242" s="286"/>
      <c r="O242" s="207">
        <v>2</v>
      </c>
      <c r="P242" s="58">
        <f>IFERROR(O242/O248,"-")</f>
        <v>2.7777777777777776E-2</v>
      </c>
      <c r="Q242" s="82">
        <f t="shared" si="213"/>
        <v>2.2680880018144704E-4</v>
      </c>
      <c r="R242" s="286"/>
      <c r="S242" s="207">
        <v>0</v>
      </c>
      <c r="T242" s="58">
        <f>IFERROR(S242/S248,"-")</f>
        <v>0</v>
      </c>
      <c r="U242" s="82">
        <f t="shared" si="214"/>
        <v>0</v>
      </c>
      <c r="V242" s="286"/>
      <c r="W242" s="207">
        <v>0</v>
      </c>
      <c r="X242" s="58">
        <f>IFERROR(W242/W248,"-")</f>
        <v>0</v>
      </c>
      <c r="Y242" s="82">
        <f t="shared" si="215"/>
        <v>0</v>
      </c>
      <c r="Z242" s="286"/>
      <c r="AA242" s="207">
        <v>0</v>
      </c>
      <c r="AB242" s="58">
        <f>IFERROR(AA242/AA248,"-")</f>
        <v>0</v>
      </c>
      <c r="AC242" s="82">
        <f t="shared" si="216"/>
        <v>0</v>
      </c>
      <c r="AD242" s="286"/>
      <c r="AE242" s="207">
        <v>0</v>
      </c>
      <c r="AF242" s="58">
        <f>IFERROR(AE242/AE248,"-")</f>
        <v>0</v>
      </c>
      <c r="AG242" s="82">
        <f t="shared" si="217"/>
        <v>0</v>
      </c>
      <c r="AH242" s="286"/>
      <c r="AI242" s="93">
        <f t="shared" si="179"/>
        <v>2</v>
      </c>
      <c r="AJ242" s="58">
        <f>IFERROR(AI242/AI248,"-")</f>
        <v>9.6618357487922701E-3</v>
      </c>
      <c r="AK242" s="82">
        <f t="shared" si="218"/>
        <v>7.7972709551656923E-5</v>
      </c>
    </row>
    <row r="243" spans="2:37" ht="13.5" customHeight="1">
      <c r="B243" s="280"/>
      <c r="C243" s="283"/>
      <c r="D243" s="57" t="s">
        <v>88</v>
      </c>
      <c r="E243" s="129" t="s">
        <v>77</v>
      </c>
      <c r="F243" s="286"/>
      <c r="G243" s="207">
        <v>0</v>
      </c>
      <c r="H243" s="58">
        <f>IFERROR(G243/G248,"-")</f>
        <v>0</v>
      </c>
      <c r="I243" s="72">
        <f t="shared" si="219"/>
        <v>0</v>
      </c>
      <c r="J243" s="286"/>
      <c r="K243" s="207">
        <v>1</v>
      </c>
      <c r="L243" s="58">
        <f>IFERROR(K243/K248,"-")</f>
        <v>0.1</v>
      </c>
      <c r="M243" s="82">
        <f t="shared" si="212"/>
        <v>6.8965517241379309E-3</v>
      </c>
      <c r="N243" s="286"/>
      <c r="O243" s="207">
        <v>1</v>
      </c>
      <c r="P243" s="58">
        <f>IFERROR(O243/O248,"-")</f>
        <v>1.3888888888888888E-2</v>
      </c>
      <c r="Q243" s="82">
        <f t="shared" si="213"/>
        <v>1.1340440009072352E-4</v>
      </c>
      <c r="R243" s="286"/>
      <c r="S243" s="207">
        <v>1</v>
      </c>
      <c r="T243" s="58">
        <f>IFERROR(S243/S248,"-")</f>
        <v>1.4925373134328358E-2</v>
      </c>
      <c r="U243" s="82">
        <f t="shared" si="214"/>
        <v>1.3945056477478735E-4</v>
      </c>
      <c r="V243" s="286"/>
      <c r="W243" s="207">
        <v>0</v>
      </c>
      <c r="X243" s="58">
        <f>IFERROR(W243/W248,"-")</f>
        <v>0</v>
      </c>
      <c r="Y243" s="82">
        <f t="shared" si="215"/>
        <v>0</v>
      </c>
      <c r="Z243" s="286"/>
      <c r="AA243" s="207">
        <v>1</v>
      </c>
      <c r="AB243" s="58">
        <f>IFERROR(AA243/AA248,"-")</f>
        <v>5.8823529411764705E-2</v>
      </c>
      <c r="AC243" s="82">
        <f t="shared" si="216"/>
        <v>3.3178500331785003E-4</v>
      </c>
      <c r="AD243" s="286"/>
      <c r="AE243" s="207">
        <v>0</v>
      </c>
      <c r="AF243" s="58">
        <f>IFERROR(AE243/AE248,"-")</f>
        <v>0</v>
      </c>
      <c r="AG243" s="82">
        <f t="shared" si="217"/>
        <v>0</v>
      </c>
      <c r="AH243" s="286"/>
      <c r="AI243" s="93">
        <f t="shared" si="179"/>
        <v>4</v>
      </c>
      <c r="AJ243" s="58">
        <f>IFERROR(AI243/AI248,"-")</f>
        <v>1.932367149758454E-2</v>
      </c>
      <c r="AK243" s="82">
        <f t="shared" si="218"/>
        <v>1.5594541910331385E-4</v>
      </c>
    </row>
    <row r="244" spans="2:37" ht="13.5" customHeight="1">
      <c r="B244" s="280"/>
      <c r="C244" s="283"/>
      <c r="D244" s="57" t="s">
        <v>89</v>
      </c>
      <c r="E244" s="129" t="s">
        <v>78</v>
      </c>
      <c r="F244" s="286"/>
      <c r="G244" s="207">
        <v>0</v>
      </c>
      <c r="H244" s="58">
        <f>IFERROR(G244/G248,"-")</f>
        <v>0</v>
      </c>
      <c r="I244" s="72">
        <f t="shared" si="219"/>
        <v>0</v>
      </c>
      <c r="J244" s="286"/>
      <c r="K244" s="207">
        <v>0</v>
      </c>
      <c r="L244" s="58">
        <f>IFERROR(K244/K248,"-")</f>
        <v>0</v>
      </c>
      <c r="M244" s="82">
        <f t="shared" si="212"/>
        <v>0</v>
      </c>
      <c r="N244" s="286"/>
      <c r="O244" s="207">
        <v>4</v>
      </c>
      <c r="P244" s="58">
        <f>IFERROR(O244/O248,"-")</f>
        <v>5.5555555555555552E-2</v>
      </c>
      <c r="Q244" s="82">
        <f t="shared" si="213"/>
        <v>4.5361760036289407E-4</v>
      </c>
      <c r="R244" s="286"/>
      <c r="S244" s="207">
        <v>3</v>
      </c>
      <c r="T244" s="58">
        <f>IFERROR(S244/S248,"-")</f>
        <v>4.4776119402985072E-2</v>
      </c>
      <c r="U244" s="82">
        <f t="shared" si="214"/>
        <v>4.1835169432436202E-4</v>
      </c>
      <c r="V244" s="286"/>
      <c r="W244" s="207">
        <v>0</v>
      </c>
      <c r="X244" s="58">
        <f>IFERROR(W244/W248,"-")</f>
        <v>0</v>
      </c>
      <c r="Y244" s="82">
        <f t="shared" si="215"/>
        <v>0</v>
      </c>
      <c r="Z244" s="286"/>
      <c r="AA244" s="207">
        <v>0</v>
      </c>
      <c r="AB244" s="58">
        <f>IFERROR(AA244/AA248,"-")</f>
        <v>0</v>
      </c>
      <c r="AC244" s="82">
        <f t="shared" si="216"/>
        <v>0</v>
      </c>
      <c r="AD244" s="286"/>
      <c r="AE244" s="207">
        <v>1</v>
      </c>
      <c r="AF244" s="58">
        <f>IFERROR(AE244/AE248,"-")</f>
        <v>0.2</v>
      </c>
      <c r="AG244" s="82">
        <f t="shared" si="217"/>
        <v>6.7159167226326397E-4</v>
      </c>
      <c r="AH244" s="286"/>
      <c r="AI244" s="93">
        <f t="shared" si="179"/>
        <v>8</v>
      </c>
      <c r="AJ244" s="58">
        <f>IFERROR(AI244/AI248,"-")</f>
        <v>3.864734299516908E-2</v>
      </c>
      <c r="AK244" s="82">
        <f t="shared" si="218"/>
        <v>3.1189083820662769E-4</v>
      </c>
    </row>
    <row r="245" spans="2:37" ht="13.5" customHeight="1">
      <c r="B245" s="280"/>
      <c r="C245" s="283"/>
      <c r="D245" s="57" t="s">
        <v>90</v>
      </c>
      <c r="E245" s="129" t="s">
        <v>79</v>
      </c>
      <c r="F245" s="286"/>
      <c r="G245" s="207">
        <v>0</v>
      </c>
      <c r="H245" s="58">
        <f>IFERROR(G245/G248,"-")</f>
        <v>0</v>
      </c>
      <c r="I245" s="72">
        <f t="shared" si="219"/>
        <v>0</v>
      </c>
      <c r="J245" s="286"/>
      <c r="K245" s="207">
        <v>0</v>
      </c>
      <c r="L245" s="58">
        <f>IFERROR(K245/K248,"-")</f>
        <v>0</v>
      </c>
      <c r="M245" s="82">
        <f t="shared" si="212"/>
        <v>0</v>
      </c>
      <c r="N245" s="286"/>
      <c r="O245" s="207">
        <v>0</v>
      </c>
      <c r="P245" s="58">
        <f>IFERROR(O245/O248,"-")</f>
        <v>0</v>
      </c>
      <c r="Q245" s="82">
        <f t="shared" si="213"/>
        <v>0</v>
      </c>
      <c r="R245" s="286"/>
      <c r="S245" s="207">
        <v>0</v>
      </c>
      <c r="T245" s="58">
        <f>IFERROR(S245/S248,"-")</f>
        <v>0</v>
      </c>
      <c r="U245" s="82">
        <f t="shared" si="214"/>
        <v>0</v>
      </c>
      <c r="V245" s="286"/>
      <c r="W245" s="207">
        <v>0</v>
      </c>
      <c r="X245" s="58">
        <f>IFERROR(W245/W248,"-")</f>
        <v>0</v>
      </c>
      <c r="Y245" s="82">
        <f t="shared" si="215"/>
        <v>0</v>
      </c>
      <c r="Z245" s="286"/>
      <c r="AA245" s="207">
        <v>0</v>
      </c>
      <c r="AB245" s="58">
        <f>IFERROR(AA245/AA248,"-")</f>
        <v>0</v>
      </c>
      <c r="AC245" s="82">
        <f t="shared" si="216"/>
        <v>0</v>
      </c>
      <c r="AD245" s="286"/>
      <c r="AE245" s="207">
        <v>0</v>
      </c>
      <c r="AF245" s="58">
        <f>IFERROR(AE245/AE248,"-")</f>
        <v>0</v>
      </c>
      <c r="AG245" s="82">
        <f t="shared" si="217"/>
        <v>0</v>
      </c>
      <c r="AH245" s="286"/>
      <c r="AI245" s="93">
        <f t="shared" si="179"/>
        <v>0</v>
      </c>
      <c r="AJ245" s="58">
        <f>IFERROR(AI245/AI248,"-")</f>
        <v>0</v>
      </c>
      <c r="AK245" s="82">
        <f t="shared" si="218"/>
        <v>0</v>
      </c>
    </row>
    <row r="246" spans="2:37" ht="13.5" customHeight="1">
      <c r="B246" s="280"/>
      <c r="C246" s="283"/>
      <c r="D246" s="57" t="s">
        <v>91</v>
      </c>
      <c r="E246" s="129" t="s">
        <v>80</v>
      </c>
      <c r="F246" s="286"/>
      <c r="G246" s="207">
        <v>0</v>
      </c>
      <c r="H246" s="58">
        <f>IFERROR(G246/G248,"-")</f>
        <v>0</v>
      </c>
      <c r="I246" s="72">
        <f t="shared" si="219"/>
        <v>0</v>
      </c>
      <c r="J246" s="286"/>
      <c r="K246" s="207">
        <v>0</v>
      </c>
      <c r="L246" s="58">
        <f>IFERROR(K246/K248,"-")</f>
        <v>0</v>
      </c>
      <c r="M246" s="82">
        <f t="shared" si="212"/>
        <v>0</v>
      </c>
      <c r="N246" s="286"/>
      <c r="O246" s="207">
        <v>0</v>
      </c>
      <c r="P246" s="58">
        <f>IFERROR(O246/O248,"-")</f>
        <v>0</v>
      </c>
      <c r="Q246" s="82">
        <f t="shared" si="213"/>
        <v>0</v>
      </c>
      <c r="R246" s="286"/>
      <c r="S246" s="207">
        <v>0</v>
      </c>
      <c r="T246" s="58">
        <f>IFERROR(S246/S248,"-")</f>
        <v>0</v>
      </c>
      <c r="U246" s="82">
        <f t="shared" si="214"/>
        <v>0</v>
      </c>
      <c r="V246" s="286"/>
      <c r="W246" s="207">
        <v>0</v>
      </c>
      <c r="X246" s="58">
        <f>IFERROR(W246/W248,"-")</f>
        <v>0</v>
      </c>
      <c r="Y246" s="82">
        <f t="shared" si="215"/>
        <v>0</v>
      </c>
      <c r="Z246" s="286"/>
      <c r="AA246" s="207">
        <v>0</v>
      </c>
      <c r="AB246" s="58">
        <f>IFERROR(AA246/AA248,"-")</f>
        <v>0</v>
      </c>
      <c r="AC246" s="82">
        <f t="shared" si="216"/>
        <v>0</v>
      </c>
      <c r="AD246" s="286"/>
      <c r="AE246" s="207">
        <v>0</v>
      </c>
      <c r="AF246" s="58">
        <f>IFERROR(AE246/AE248,"-")</f>
        <v>0</v>
      </c>
      <c r="AG246" s="82">
        <f t="shared" si="217"/>
        <v>0</v>
      </c>
      <c r="AH246" s="286"/>
      <c r="AI246" s="93">
        <f t="shared" si="179"/>
        <v>0</v>
      </c>
      <c r="AJ246" s="58">
        <f>IFERROR(AI246/AI248,"-")</f>
        <v>0</v>
      </c>
      <c r="AK246" s="82">
        <f t="shared" si="218"/>
        <v>0</v>
      </c>
    </row>
    <row r="247" spans="2:37" ht="13.5" customHeight="1">
      <c r="B247" s="280"/>
      <c r="C247" s="283"/>
      <c r="D247" s="59" t="s">
        <v>92</v>
      </c>
      <c r="E247" s="130" t="s">
        <v>95</v>
      </c>
      <c r="F247" s="287"/>
      <c r="G247" s="208">
        <v>1</v>
      </c>
      <c r="H247" s="60">
        <f>IFERROR(G247/G248,"-")</f>
        <v>0.5</v>
      </c>
      <c r="I247" s="72">
        <f t="shared" si="219"/>
        <v>1.7857142857142856E-2</v>
      </c>
      <c r="J247" s="287"/>
      <c r="K247" s="208">
        <v>1</v>
      </c>
      <c r="L247" s="60">
        <f>IFERROR(K247/K248,"-")</f>
        <v>0.1</v>
      </c>
      <c r="M247" s="83">
        <f t="shared" si="212"/>
        <v>6.8965517241379309E-3</v>
      </c>
      <c r="N247" s="287"/>
      <c r="O247" s="208">
        <v>16</v>
      </c>
      <c r="P247" s="60">
        <f>IFERROR(O247/O248,"-")</f>
        <v>0.22222222222222221</v>
      </c>
      <c r="Q247" s="83">
        <f t="shared" si="213"/>
        <v>1.8144704014515763E-3</v>
      </c>
      <c r="R247" s="287"/>
      <c r="S247" s="208">
        <v>18</v>
      </c>
      <c r="T247" s="60">
        <f>IFERROR(S247/S248,"-")</f>
        <v>0.26865671641791045</v>
      </c>
      <c r="U247" s="83">
        <f t="shared" si="214"/>
        <v>2.510110165946172E-3</v>
      </c>
      <c r="V247" s="287"/>
      <c r="W247" s="208">
        <v>6</v>
      </c>
      <c r="X247" s="60">
        <f>IFERROR(W247/W248,"-")</f>
        <v>0.17647058823529413</v>
      </c>
      <c r="Y247" s="83">
        <f t="shared" si="215"/>
        <v>1.2104095218882388E-3</v>
      </c>
      <c r="Z247" s="287"/>
      <c r="AA247" s="208">
        <v>4</v>
      </c>
      <c r="AB247" s="60">
        <f>IFERROR(AA247/AA248,"-")</f>
        <v>0.23529411764705882</v>
      </c>
      <c r="AC247" s="83">
        <f t="shared" si="216"/>
        <v>1.3271400132714001E-3</v>
      </c>
      <c r="AD247" s="287"/>
      <c r="AE247" s="208">
        <v>2</v>
      </c>
      <c r="AF247" s="60">
        <f>IFERROR(AE247/AE248,"-")</f>
        <v>0.4</v>
      </c>
      <c r="AG247" s="83">
        <f t="shared" si="217"/>
        <v>1.3431833445265279E-3</v>
      </c>
      <c r="AH247" s="287"/>
      <c r="AI247" s="94">
        <f t="shared" si="179"/>
        <v>48</v>
      </c>
      <c r="AJ247" s="60">
        <f>IFERROR(AI247/AI248,"-")</f>
        <v>0.2318840579710145</v>
      </c>
      <c r="AK247" s="83">
        <f t="shared" si="218"/>
        <v>1.8713450292397662E-3</v>
      </c>
    </row>
    <row r="248" spans="2:37" ht="13.5" customHeight="1">
      <c r="B248" s="281"/>
      <c r="C248" s="284"/>
      <c r="D248" s="61" t="s">
        <v>94</v>
      </c>
      <c r="E248" s="62"/>
      <c r="F248" s="209" t="s">
        <v>143</v>
      </c>
      <c r="G248" s="71">
        <f>SUM(G240:G247)</f>
        <v>2</v>
      </c>
      <c r="H248" s="63" t="s">
        <v>93</v>
      </c>
      <c r="I248" s="75">
        <f>IFERROR(G248/$AO$32,"-")</f>
        <v>3.5714285714285712E-2</v>
      </c>
      <c r="J248" s="209" t="s">
        <v>143</v>
      </c>
      <c r="K248" s="71">
        <f>SUM(K240:K247)</f>
        <v>10</v>
      </c>
      <c r="L248" s="210" t="s">
        <v>143</v>
      </c>
      <c r="M248" s="75">
        <f t="shared" si="212"/>
        <v>6.8965517241379309E-2</v>
      </c>
      <c r="N248" s="209" t="s">
        <v>143</v>
      </c>
      <c r="O248" s="71">
        <f>SUM(O240:O247)</f>
        <v>72</v>
      </c>
      <c r="P248" s="210" t="s">
        <v>143</v>
      </c>
      <c r="Q248" s="75">
        <f t="shared" si="213"/>
        <v>8.1651168065320929E-3</v>
      </c>
      <c r="R248" s="209" t="s">
        <v>143</v>
      </c>
      <c r="S248" s="71">
        <f>SUM(S240:S247)</f>
        <v>67</v>
      </c>
      <c r="T248" s="210" t="s">
        <v>143</v>
      </c>
      <c r="U248" s="75">
        <f t="shared" si="214"/>
        <v>9.3431878399107514E-3</v>
      </c>
      <c r="V248" s="209" t="s">
        <v>143</v>
      </c>
      <c r="W248" s="71">
        <f>SUM(W240:W247)</f>
        <v>34</v>
      </c>
      <c r="X248" s="210" t="s">
        <v>143</v>
      </c>
      <c r="Y248" s="75">
        <f t="shared" si="215"/>
        <v>6.85898729070002E-3</v>
      </c>
      <c r="Z248" s="209" t="s">
        <v>143</v>
      </c>
      <c r="AA248" s="71">
        <f>SUM(AA240:AA247)</f>
        <v>17</v>
      </c>
      <c r="AB248" s="210" t="s">
        <v>143</v>
      </c>
      <c r="AC248" s="75">
        <f t="shared" si="216"/>
        <v>5.6403450564034502E-3</v>
      </c>
      <c r="AD248" s="209" t="s">
        <v>143</v>
      </c>
      <c r="AE248" s="71">
        <f>SUM(AE240:AE247)</f>
        <v>5</v>
      </c>
      <c r="AF248" s="210" t="s">
        <v>143</v>
      </c>
      <c r="AG248" s="75">
        <f t="shared" si="217"/>
        <v>3.3579583613163196E-3</v>
      </c>
      <c r="AH248" s="209" t="s">
        <v>143</v>
      </c>
      <c r="AI248" s="71">
        <f t="shared" si="179"/>
        <v>207</v>
      </c>
      <c r="AJ248" s="210" t="s">
        <v>143</v>
      </c>
      <c r="AK248" s="75">
        <f t="shared" si="218"/>
        <v>8.0701754385964913E-3</v>
      </c>
    </row>
    <row r="249" spans="2:37" ht="13.5" customHeight="1">
      <c r="B249" s="279">
        <v>28</v>
      </c>
      <c r="C249" s="282" t="s">
        <v>31</v>
      </c>
      <c r="D249" s="55" t="s">
        <v>85</v>
      </c>
      <c r="E249" s="128" t="s">
        <v>74</v>
      </c>
      <c r="F249" s="293">
        <f>AO33</f>
        <v>35</v>
      </c>
      <c r="G249" s="206">
        <v>0</v>
      </c>
      <c r="H249" s="56">
        <f>IFERROR(G249/G257,"-")</f>
        <v>0</v>
      </c>
      <c r="I249" s="72">
        <f>IFERROR(G249/$AO$33,"-")</f>
        <v>0</v>
      </c>
      <c r="J249" s="293">
        <f>AP33</f>
        <v>130</v>
      </c>
      <c r="K249" s="206">
        <v>0</v>
      </c>
      <c r="L249" s="56">
        <f>IFERROR(K249/K257,"-")</f>
        <v>0</v>
      </c>
      <c r="M249" s="72">
        <f t="shared" ref="M249:M257" si="220">IFERROR(K249/$AP$33,"-")</f>
        <v>0</v>
      </c>
      <c r="N249" s="293">
        <f>AQ33</f>
        <v>7955</v>
      </c>
      <c r="O249" s="206">
        <v>1</v>
      </c>
      <c r="P249" s="56">
        <f>IFERROR(O249/O257,"-")</f>
        <v>1.4492753623188406E-2</v>
      </c>
      <c r="Q249" s="72">
        <f t="shared" ref="Q249:Q257" si="221">IFERROR(O249/$AQ$33,"-")</f>
        <v>1.257071024512885E-4</v>
      </c>
      <c r="R249" s="293">
        <f>AR33</f>
        <v>6725</v>
      </c>
      <c r="S249" s="206">
        <v>0</v>
      </c>
      <c r="T249" s="56">
        <f>IFERROR(S249/S257,"-")</f>
        <v>0</v>
      </c>
      <c r="U249" s="72">
        <f t="shared" ref="U249:U257" si="222">IFERROR(S249/$AR$33,"-")</f>
        <v>0</v>
      </c>
      <c r="V249" s="293">
        <f>AS33</f>
        <v>4100</v>
      </c>
      <c r="W249" s="206">
        <v>1</v>
      </c>
      <c r="X249" s="56">
        <f>IFERROR(W249/W257,"-")</f>
        <v>2.5000000000000001E-2</v>
      </c>
      <c r="Y249" s="72">
        <f t="shared" ref="Y249:Y257" si="223">IFERROR(W249/$AS$33,"-")</f>
        <v>2.4390243902439024E-4</v>
      </c>
      <c r="Z249" s="293">
        <f>AT33</f>
        <v>1986</v>
      </c>
      <c r="AA249" s="206">
        <v>0</v>
      </c>
      <c r="AB249" s="56">
        <f>IFERROR(AA249/AA257,"-")</f>
        <v>0</v>
      </c>
      <c r="AC249" s="72">
        <f t="shared" ref="AC249:AC257" si="224">IFERROR(AA249/$AT$33,"-")</f>
        <v>0</v>
      </c>
      <c r="AD249" s="293">
        <f>AU33</f>
        <v>880</v>
      </c>
      <c r="AE249" s="206">
        <v>0</v>
      </c>
      <c r="AF249" s="56">
        <f>IFERROR(AE249/AE257,"-")</f>
        <v>0</v>
      </c>
      <c r="AG249" s="72">
        <f t="shared" ref="AG249:AG257" si="225">IFERROR(AE249/$AU$33,"-")</f>
        <v>0</v>
      </c>
      <c r="AH249" s="293">
        <f>AV33</f>
        <v>21811</v>
      </c>
      <c r="AI249" s="92">
        <f t="shared" si="179"/>
        <v>2</v>
      </c>
      <c r="AJ249" s="56">
        <f>IFERROR(AI249/AI257,"-")</f>
        <v>1.0256410256410256E-2</v>
      </c>
      <c r="AK249" s="72">
        <f t="shared" ref="AK249:AK257" si="226">IFERROR(AI249/$AV$33,"-")</f>
        <v>9.1696850213195173E-5</v>
      </c>
    </row>
    <row r="250" spans="2:37" ht="13.5" customHeight="1">
      <c r="B250" s="280"/>
      <c r="C250" s="283"/>
      <c r="D250" s="57" t="s">
        <v>86</v>
      </c>
      <c r="E250" s="129" t="s">
        <v>75</v>
      </c>
      <c r="F250" s="286"/>
      <c r="G250" s="207">
        <v>1</v>
      </c>
      <c r="H250" s="58">
        <f>IFERROR(G250/G257,"-")</f>
        <v>1</v>
      </c>
      <c r="I250" s="72">
        <f t="shared" ref="I250:I256" si="227">IFERROR(G250/$AO$33,"-")</f>
        <v>2.8571428571428571E-2</v>
      </c>
      <c r="J250" s="286"/>
      <c r="K250" s="207">
        <v>8</v>
      </c>
      <c r="L250" s="58">
        <f>IFERROR(K250/K257,"-")</f>
        <v>0.72727272727272729</v>
      </c>
      <c r="M250" s="82">
        <f t="shared" si="220"/>
        <v>6.1538461538461542E-2</v>
      </c>
      <c r="N250" s="286"/>
      <c r="O250" s="207">
        <v>40</v>
      </c>
      <c r="P250" s="58">
        <f>IFERROR(O250/O257,"-")</f>
        <v>0.57971014492753625</v>
      </c>
      <c r="Q250" s="82">
        <f t="shared" si="221"/>
        <v>5.02828409805154E-3</v>
      </c>
      <c r="R250" s="286"/>
      <c r="S250" s="207">
        <v>45</v>
      </c>
      <c r="T250" s="58">
        <f>IFERROR(S250/S257,"-")</f>
        <v>0.73770491803278693</v>
      </c>
      <c r="U250" s="82">
        <f t="shared" si="222"/>
        <v>6.6914498141263943E-3</v>
      </c>
      <c r="V250" s="286"/>
      <c r="W250" s="207">
        <v>23</v>
      </c>
      <c r="X250" s="58">
        <f>IFERROR(W250/W257,"-")</f>
        <v>0.57499999999999996</v>
      </c>
      <c r="Y250" s="82">
        <f t="shared" si="223"/>
        <v>5.6097560975609754E-3</v>
      </c>
      <c r="Z250" s="286"/>
      <c r="AA250" s="207">
        <v>9</v>
      </c>
      <c r="AB250" s="58">
        <f>IFERROR(AA250/AA257,"-")</f>
        <v>0.75</v>
      </c>
      <c r="AC250" s="82">
        <f t="shared" si="224"/>
        <v>4.5317220543806651E-3</v>
      </c>
      <c r="AD250" s="286"/>
      <c r="AE250" s="207">
        <v>0</v>
      </c>
      <c r="AF250" s="58">
        <f>IFERROR(AE250/AE257,"-")</f>
        <v>0</v>
      </c>
      <c r="AG250" s="82">
        <f t="shared" si="225"/>
        <v>0</v>
      </c>
      <c r="AH250" s="286"/>
      <c r="AI250" s="93">
        <f t="shared" si="179"/>
        <v>126</v>
      </c>
      <c r="AJ250" s="58">
        <f>IFERROR(AI250/AI257,"-")</f>
        <v>0.64615384615384619</v>
      </c>
      <c r="AK250" s="82">
        <f t="shared" si="226"/>
        <v>5.7769015634312965E-3</v>
      </c>
    </row>
    <row r="251" spans="2:37" ht="13.5" customHeight="1">
      <c r="B251" s="280"/>
      <c r="C251" s="283"/>
      <c r="D251" s="57" t="s">
        <v>87</v>
      </c>
      <c r="E251" s="129" t="s">
        <v>76</v>
      </c>
      <c r="F251" s="286"/>
      <c r="G251" s="207">
        <v>0</v>
      </c>
      <c r="H251" s="58">
        <f>IFERROR(G251/G257,"-")</f>
        <v>0</v>
      </c>
      <c r="I251" s="72">
        <f t="shared" si="227"/>
        <v>0</v>
      </c>
      <c r="J251" s="286"/>
      <c r="K251" s="207">
        <v>0</v>
      </c>
      <c r="L251" s="58">
        <f>IFERROR(K251/K257,"-")</f>
        <v>0</v>
      </c>
      <c r="M251" s="82">
        <f t="shared" si="220"/>
        <v>0</v>
      </c>
      <c r="N251" s="286"/>
      <c r="O251" s="207">
        <v>0</v>
      </c>
      <c r="P251" s="58">
        <f>IFERROR(O251/O257,"-")</f>
        <v>0</v>
      </c>
      <c r="Q251" s="82">
        <f t="shared" si="221"/>
        <v>0</v>
      </c>
      <c r="R251" s="286"/>
      <c r="S251" s="207">
        <v>0</v>
      </c>
      <c r="T251" s="58">
        <f>IFERROR(S251/S257,"-")</f>
        <v>0</v>
      </c>
      <c r="U251" s="82">
        <f t="shared" si="222"/>
        <v>0</v>
      </c>
      <c r="V251" s="286"/>
      <c r="W251" s="207">
        <v>1</v>
      </c>
      <c r="X251" s="58">
        <f>IFERROR(W251/W257,"-")</f>
        <v>2.5000000000000001E-2</v>
      </c>
      <c r="Y251" s="82">
        <f t="shared" si="223"/>
        <v>2.4390243902439024E-4</v>
      </c>
      <c r="Z251" s="286"/>
      <c r="AA251" s="207">
        <v>0</v>
      </c>
      <c r="AB251" s="58">
        <f>IFERROR(AA251/AA257,"-")</f>
        <v>0</v>
      </c>
      <c r="AC251" s="82">
        <f t="shared" si="224"/>
        <v>0</v>
      </c>
      <c r="AD251" s="286"/>
      <c r="AE251" s="207">
        <v>0</v>
      </c>
      <c r="AF251" s="58">
        <f>IFERROR(AE251/AE257,"-")</f>
        <v>0</v>
      </c>
      <c r="AG251" s="82">
        <f t="shared" si="225"/>
        <v>0</v>
      </c>
      <c r="AH251" s="286"/>
      <c r="AI251" s="93">
        <f t="shared" si="179"/>
        <v>1</v>
      </c>
      <c r="AJ251" s="58">
        <f>IFERROR(AI251/AI257,"-")</f>
        <v>5.1282051282051282E-3</v>
      </c>
      <c r="AK251" s="82">
        <f t="shared" si="226"/>
        <v>4.5848425106597587E-5</v>
      </c>
    </row>
    <row r="252" spans="2:37" ht="13.5" customHeight="1">
      <c r="B252" s="280"/>
      <c r="C252" s="283"/>
      <c r="D252" s="57" t="s">
        <v>88</v>
      </c>
      <c r="E252" s="129" t="s">
        <v>77</v>
      </c>
      <c r="F252" s="286"/>
      <c r="G252" s="207">
        <v>0</v>
      </c>
      <c r="H252" s="58">
        <f>IFERROR(G252/G257,"-")</f>
        <v>0</v>
      </c>
      <c r="I252" s="72">
        <f t="shared" si="227"/>
        <v>0</v>
      </c>
      <c r="J252" s="286"/>
      <c r="K252" s="207">
        <v>2</v>
      </c>
      <c r="L252" s="58">
        <f>IFERROR(K252/K257,"-")</f>
        <v>0.18181818181818182</v>
      </c>
      <c r="M252" s="82">
        <f t="shared" si="220"/>
        <v>1.5384615384615385E-2</v>
      </c>
      <c r="N252" s="286"/>
      <c r="O252" s="207">
        <v>4</v>
      </c>
      <c r="P252" s="58">
        <f>IFERROR(O252/O257,"-")</f>
        <v>5.7971014492753624E-2</v>
      </c>
      <c r="Q252" s="82">
        <f t="shared" si="221"/>
        <v>5.0282840980515398E-4</v>
      </c>
      <c r="R252" s="286"/>
      <c r="S252" s="207">
        <v>2</v>
      </c>
      <c r="T252" s="58">
        <f>IFERROR(S252/S257,"-")</f>
        <v>3.2786885245901641E-2</v>
      </c>
      <c r="U252" s="82">
        <f t="shared" si="222"/>
        <v>2.9739776951672863E-4</v>
      </c>
      <c r="V252" s="286"/>
      <c r="W252" s="207">
        <v>0</v>
      </c>
      <c r="X252" s="58">
        <f>IFERROR(W252/W257,"-")</f>
        <v>0</v>
      </c>
      <c r="Y252" s="82">
        <f t="shared" si="223"/>
        <v>0</v>
      </c>
      <c r="Z252" s="286"/>
      <c r="AA252" s="207">
        <v>0</v>
      </c>
      <c r="AB252" s="58">
        <f>IFERROR(AA252/AA257,"-")</f>
        <v>0</v>
      </c>
      <c r="AC252" s="82">
        <f t="shared" si="224"/>
        <v>0</v>
      </c>
      <c r="AD252" s="286"/>
      <c r="AE252" s="207">
        <v>0</v>
      </c>
      <c r="AF252" s="58">
        <f>IFERROR(AE252/AE257,"-")</f>
        <v>0</v>
      </c>
      <c r="AG252" s="82">
        <f t="shared" si="225"/>
        <v>0</v>
      </c>
      <c r="AH252" s="286"/>
      <c r="AI252" s="93">
        <f t="shared" si="179"/>
        <v>8</v>
      </c>
      <c r="AJ252" s="58">
        <f>IFERROR(AI252/AI257,"-")</f>
        <v>4.1025641025641026E-2</v>
      </c>
      <c r="AK252" s="82">
        <f t="shared" si="226"/>
        <v>3.6678740085278069E-4</v>
      </c>
    </row>
    <row r="253" spans="2:37" ht="13.5" customHeight="1">
      <c r="B253" s="280"/>
      <c r="C253" s="283"/>
      <c r="D253" s="57" t="s">
        <v>89</v>
      </c>
      <c r="E253" s="129" t="s">
        <v>78</v>
      </c>
      <c r="F253" s="286"/>
      <c r="G253" s="207">
        <v>0</v>
      </c>
      <c r="H253" s="58">
        <f>IFERROR(G253/G257,"-")</f>
        <v>0</v>
      </c>
      <c r="I253" s="72">
        <f t="shared" si="227"/>
        <v>0</v>
      </c>
      <c r="J253" s="286"/>
      <c r="K253" s="207">
        <v>0</v>
      </c>
      <c r="L253" s="58">
        <f>IFERROR(K253/K257,"-")</f>
        <v>0</v>
      </c>
      <c r="M253" s="82">
        <f t="shared" si="220"/>
        <v>0</v>
      </c>
      <c r="N253" s="286"/>
      <c r="O253" s="207">
        <v>1</v>
      </c>
      <c r="P253" s="58">
        <f>IFERROR(O253/O257,"-")</f>
        <v>1.4492753623188406E-2</v>
      </c>
      <c r="Q253" s="82">
        <f t="shared" si="221"/>
        <v>1.257071024512885E-4</v>
      </c>
      <c r="R253" s="286"/>
      <c r="S253" s="207">
        <v>4</v>
      </c>
      <c r="T253" s="58">
        <f>IFERROR(S253/S257,"-")</f>
        <v>6.5573770491803282E-2</v>
      </c>
      <c r="U253" s="82">
        <f t="shared" si="222"/>
        <v>5.9479553903345726E-4</v>
      </c>
      <c r="V253" s="286"/>
      <c r="W253" s="207">
        <v>1</v>
      </c>
      <c r="X253" s="58">
        <f>IFERROR(W253/W257,"-")</f>
        <v>2.5000000000000001E-2</v>
      </c>
      <c r="Y253" s="82">
        <f t="shared" si="223"/>
        <v>2.4390243902439024E-4</v>
      </c>
      <c r="Z253" s="286"/>
      <c r="AA253" s="207">
        <v>1</v>
      </c>
      <c r="AB253" s="58">
        <f>IFERROR(AA253/AA257,"-")</f>
        <v>8.3333333333333329E-2</v>
      </c>
      <c r="AC253" s="82">
        <f t="shared" si="224"/>
        <v>5.0352467270896274E-4</v>
      </c>
      <c r="AD253" s="286"/>
      <c r="AE253" s="207">
        <v>0</v>
      </c>
      <c r="AF253" s="58">
        <f>IFERROR(AE253/AE257,"-")</f>
        <v>0</v>
      </c>
      <c r="AG253" s="82">
        <f t="shared" si="225"/>
        <v>0</v>
      </c>
      <c r="AH253" s="286"/>
      <c r="AI253" s="93">
        <f t="shared" si="179"/>
        <v>7</v>
      </c>
      <c r="AJ253" s="58">
        <f>IFERROR(AI253/AI257,"-")</f>
        <v>3.5897435897435895E-2</v>
      </c>
      <c r="AK253" s="82">
        <f t="shared" si="226"/>
        <v>3.2093897574618312E-4</v>
      </c>
    </row>
    <row r="254" spans="2:37" ht="13.5" customHeight="1">
      <c r="B254" s="280"/>
      <c r="C254" s="283"/>
      <c r="D254" s="57" t="s">
        <v>90</v>
      </c>
      <c r="E254" s="129" t="s">
        <v>79</v>
      </c>
      <c r="F254" s="286"/>
      <c r="G254" s="207">
        <v>0</v>
      </c>
      <c r="H254" s="58">
        <f>IFERROR(G254/G257,"-")</f>
        <v>0</v>
      </c>
      <c r="I254" s="72">
        <f t="shared" si="227"/>
        <v>0</v>
      </c>
      <c r="J254" s="286"/>
      <c r="K254" s="207">
        <v>0</v>
      </c>
      <c r="L254" s="58">
        <f>IFERROR(K254/K257,"-")</f>
        <v>0</v>
      </c>
      <c r="M254" s="82">
        <f t="shared" si="220"/>
        <v>0</v>
      </c>
      <c r="N254" s="286"/>
      <c r="O254" s="207">
        <v>0</v>
      </c>
      <c r="P254" s="58">
        <f>IFERROR(O254/O257,"-")</f>
        <v>0</v>
      </c>
      <c r="Q254" s="82">
        <f t="shared" si="221"/>
        <v>0</v>
      </c>
      <c r="R254" s="286"/>
      <c r="S254" s="207">
        <v>0</v>
      </c>
      <c r="T254" s="58">
        <f>IFERROR(S254/S257,"-")</f>
        <v>0</v>
      </c>
      <c r="U254" s="82">
        <f t="shared" si="222"/>
        <v>0</v>
      </c>
      <c r="V254" s="286"/>
      <c r="W254" s="207">
        <v>0</v>
      </c>
      <c r="X254" s="58">
        <f>IFERROR(W254/W257,"-")</f>
        <v>0</v>
      </c>
      <c r="Y254" s="82">
        <f t="shared" si="223"/>
        <v>0</v>
      </c>
      <c r="Z254" s="286"/>
      <c r="AA254" s="207">
        <v>0</v>
      </c>
      <c r="AB254" s="58">
        <f>IFERROR(AA254/AA257,"-")</f>
        <v>0</v>
      </c>
      <c r="AC254" s="82">
        <f t="shared" si="224"/>
        <v>0</v>
      </c>
      <c r="AD254" s="286"/>
      <c r="AE254" s="207">
        <v>0</v>
      </c>
      <c r="AF254" s="58">
        <f>IFERROR(AE254/AE257,"-")</f>
        <v>0</v>
      </c>
      <c r="AG254" s="82">
        <f t="shared" si="225"/>
        <v>0</v>
      </c>
      <c r="AH254" s="286"/>
      <c r="AI254" s="93">
        <f t="shared" si="179"/>
        <v>0</v>
      </c>
      <c r="AJ254" s="58">
        <f>IFERROR(AI254/AI257,"-")</f>
        <v>0</v>
      </c>
      <c r="AK254" s="82">
        <f t="shared" si="226"/>
        <v>0</v>
      </c>
    </row>
    <row r="255" spans="2:37" ht="13.5" customHeight="1">
      <c r="B255" s="280"/>
      <c r="C255" s="283"/>
      <c r="D255" s="57" t="s">
        <v>91</v>
      </c>
      <c r="E255" s="129" t="s">
        <v>80</v>
      </c>
      <c r="F255" s="286"/>
      <c r="G255" s="207">
        <v>0</v>
      </c>
      <c r="H255" s="58">
        <f>IFERROR(G255/G257,"-")</f>
        <v>0</v>
      </c>
      <c r="I255" s="72">
        <f t="shared" si="227"/>
        <v>0</v>
      </c>
      <c r="J255" s="286"/>
      <c r="K255" s="207">
        <v>0</v>
      </c>
      <c r="L255" s="58">
        <f>IFERROR(K255/K257,"-")</f>
        <v>0</v>
      </c>
      <c r="M255" s="82">
        <f t="shared" si="220"/>
        <v>0</v>
      </c>
      <c r="N255" s="286"/>
      <c r="O255" s="207">
        <v>0</v>
      </c>
      <c r="P255" s="58">
        <f>IFERROR(O255/O257,"-")</f>
        <v>0</v>
      </c>
      <c r="Q255" s="82">
        <f t="shared" si="221"/>
        <v>0</v>
      </c>
      <c r="R255" s="286"/>
      <c r="S255" s="207">
        <v>0</v>
      </c>
      <c r="T255" s="58">
        <f>IFERROR(S255/S257,"-")</f>
        <v>0</v>
      </c>
      <c r="U255" s="82">
        <f t="shared" si="222"/>
        <v>0</v>
      </c>
      <c r="V255" s="286"/>
      <c r="W255" s="207">
        <v>0</v>
      </c>
      <c r="X255" s="58">
        <f>IFERROR(W255/W257,"-")</f>
        <v>0</v>
      </c>
      <c r="Y255" s="82">
        <f t="shared" si="223"/>
        <v>0</v>
      </c>
      <c r="Z255" s="286"/>
      <c r="AA255" s="207">
        <v>0</v>
      </c>
      <c r="AB255" s="58">
        <f>IFERROR(AA255/AA257,"-")</f>
        <v>0</v>
      </c>
      <c r="AC255" s="82">
        <f t="shared" si="224"/>
        <v>0</v>
      </c>
      <c r="AD255" s="286"/>
      <c r="AE255" s="207">
        <v>0</v>
      </c>
      <c r="AF255" s="58">
        <f>IFERROR(AE255/AE257,"-")</f>
        <v>0</v>
      </c>
      <c r="AG255" s="82">
        <f t="shared" si="225"/>
        <v>0</v>
      </c>
      <c r="AH255" s="286"/>
      <c r="AI255" s="93">
        <f t="shared" si="179"/>
        <v>0</v>
      </c>
      <c r="AJ255" s="58">
        <f>IFERROR(AI255/AI257,"-")</f>
        <v>0</v>
      </c>
      <c r="AK255" s="82">
        <f t="shared" si="226"/>
        <v>0</v>
      </c>
    </row>
    <row r="256" spans="2:37" ht="13.5" customHeight="1">
      <c r="B256" s="280"/>
      <c r="C256" s="283"/>
      <c r="D256" s="59" t="s">
        <v>92</v>
      </c>
      <c r="E256" s="130" t="s">
        <v>95</v>
      </c>
      <c r="F256" s="287"/>
      <c r="G256" s="208">
        <v>0</v>
      </c>
      <c r="H256" s="60">
        <f>IFERROR(G256/G257,"-")</f>
        <v>0</v>
      </c>
      <c r="I256" s="72">
        <f t="shared" si="227"/>
        <v>0</v>
      </c>
      <c r="J256" s="287"/>
      <c r="K256" s="208">
        <v>1</v>
      </c>
      <c r="L256" s="60">
        <f>IFERROR(K256/K257,"-")</f>
        <v>9.0909090909090912E-2</v>
      </c>
      <c r="M256" s="83">
        <f t="shared" si="220"/>
        <v>7.6923076923076927E-3</v>
      </c>
      <c r="N256" s="287"/>
      <c r="O256" s="208">
        <v>23</v>
      </c>
      <c r="P256" s="60">
        <f>IFERROR(O256/O257,"-")</f>
        <v>0.33333333333333331</v>
      </c>
      <c r="Q256" s="83">
        <f t="shared" si="221"/>
        <v>2.8912633563796353E-3</v>
      </c>
      <c r="R256" s="287"/>
      <c r="S256" s="208">
        <v>10</v>
      </c>
      <c r="T256" s="60">
        <f>IFERROR(S256/S257,"-")</f>
        <v>0.16393442622950818</v>
      </c>
      <c r="U256" s="83">
        <f t="shared" si="222"/>
        <v>1.4869888475836431E-3</v>
      </c>
      <c r="V256" s="287"/>
      <c r="W256" s="208">
        <v>14</v>
      </c>
      <c r="X256" s="60">
        <f>IFERROR(W256/W257,"-")</f>
        <v>0.35</v>
      </c>
      <c r="Y256" s="83">
        <f t="shared" si="223"/>
        <v>3.4146341463414634E-3</v>
      </c>
      <c r="Z256" s="287"/>
      <c r="AA256" s="208">
        <v>2</v>
      </c>
      <c r="AB256" s="60">
        <f>IFERROR(AA256/AA257,"-")</f>
        <v>0.16666666666666666</v>
      </c>
      <c r="AC256" s="83">
        <f t="shared" si="224"/>
        <v>1.0070493454179255E-3</v>
      </c>
      <c r="AD256" s="287"/>
      <c r="AE256" s="208">
        <v>1</v>
      </c>
      <c r="AF256" s="60">
        <f>IFERROR(AE256/AE257,"-")</f>
        <v>1</v>
      </c>
      <c r="AG256" s="83">
        <f t="shared" si="225"/>
        <v>1.1363636363636363E-3</v>
      </c>
      <c r="AH256" s="287"/>
      <c r="AI256" s="94">
        <f t="shared" si="179"/>
        <v>51</v>
      </c>
      <c r="AJ256" s="60">
        <f>IFERROR(AI256/AI257,"-")</f>
        <v>0.26153846153846155</v>
      </c>
      <c r="AK256" s="83">
        <f t="shared" si="226"/>
        <v>2.3382696804364772E-3</v>
      </c>
    </row>
    <row r="257" spans="2:37" ht="13.5" customHeight="1">
      <c r="B257" s="281"/>
      <c r="C257" s="284"/>
      <c r="D257" s="61" t="s">
        <v>94</v>
      </c>
      <c r="E257" s="62"/>
      <c r="F257" s="209" t="s">
        <v>143</v>
      </c>
      <c r="G257" s="71">
        <f>SUM(G249:G256)</f>
        <v>1</v>
      </c>
      <c r="H257" s="63" t="s">
        <v>93</v>
      </c>
      <c r="I257" s="75">
        <f>IFERROR(G257/$AO$33,"-")</f>
        <v>2.8571428571428571E-2</v>
      </c>
      <c r="J257" s="209" t="s">
        <v>143</v>
      </c>
      <c r="K257" s="71">
        <f>SUM(K249:K256)</f>
        <v>11</v>
      </c>
      <c r="L257" s="210" t="s">
        <v>143</v>
      </c>
      <c r="M257" s="75">
        <f t="shared" si="220"/>
        <v>8.461538461538462E-2</v>
      </c>
      <c r="N257" s="209" t="s">
        <v>143</v>
      </c>
      <c r="O257" s="71">
        <f>SUM(O249:O256)</f>
        <v>69</v>
      </c>
      <c r="P257" s="210" t="s">
        <v>143</v>
      </c>
      <c r="Q257" s="75">
        <f t="shared" si="221"/>
        <v>8.6737900691389071E-3</v>
      </c>
      <c r="R257" s="209" t="s">
        <v>143</v>
      </c>
      <c r="S257" s="71">
        <f>SUM(S249:S256)</f>
        <v>61</v>
      </c>
      <c r="T257" s="210" t="s">
        <v>143</v>
      </c>
      <c r="U257" s="75">
        <f t="shared" si="222"/>
        <v>9.0706319702602237E-3</v>
      </c>
      <c r="V257" s="209" t="s">
        <v>143</v>
      </c>
      <c r="W257" s="71">
        <f>SUM(W249:W256)</f>
        <v>40</v>
      </c>
      <c r="X257" s="210" t="s">
        <v>143</v>
      </c>
      <c r="Y257" s="75">
        <f t="shared" si="223"/>
        <v>9.7560975609756097E-3</v>
      </c>
      <c r="Z257" s="209" t="s">
        <v>143</v>
      </c>
      <c r="AA257" s="71">
        <f>SUM(AA249:AA256)</f>
        <v>12</v>
      </c>
      <c r="AB257" s="210" t="s">
        <v>143</v>
      </c>
      <c r="AC257" s="75">
        <f t="shared" si="224"/>
        <v>6.0422960725075529E-3</v>
      </c>
      <c r="AD257" s="209" t="s">
        <v>143</v>
      </c>
      <c r="AE257" s="71">
        <f>SUM(AE249:AE256)</f>
        <v>1</v>
      </c>
      <c r="AF257" s="210" t="s">
        <v>143</v>
      </c>
      <c r="AG257" s="75">
        <f t="shared" si="225"/>
        <v>1.1363636363636363E-3</v>
      </c>
      <c r="AH257" s="209" t="s">
        <v>143</v>
      </c>
      <c r="AI257" s="71">
        <f t="shared" si="179"/>
        <v>195</v>
      </c>
      <c r="AJ257" s="210" t="s">
        <v>143</v>
      </c>
      <c r="AK257" s="75">
        <f t="shared" si="226"/>
        <v>8.9404428957865299E-3</v>
      </c>
    </row>
    <row r="258" spans="2:37" ht="13.5" customHeight="1">
      <c r="B258" s="279">
        <v>29</v>
      </c>
      <c r="C258" s="282" t="s">
        <v>32</v>
      </c>
      <c r="D258" s="55" t="s">
        <v>85</v>
      </c>
      <c r="E258" s="128" t="s">
        <v>74</v>
      </c>
      <c r="F258" s="293">
        <f>AO34</f>
        <v>36</v>
      </c>
      <c r="G258" s="206">
        <v>0</v>
      </c>
      <c r="H258" s="56">
        <f>IFERROR(G258/G266,"-")</f>
        <v>0</v>
      </c>
      <c r="I258" s="72">
        <f>IFERROR(G258/$AO$34,"-")</f>
        <v>0</v>
      </c>
      <c r="J258" s="293">
        <f>AP34</f>
        <v>85</v>
      </c>
      <c r="K258" s="206">
        <v>0</v>
      </c>
      <c r="L258" s="56">
        <f>IFERROR(K258/K266,"-")</f>
        <v>0</v>
      </c>
      <c r="M258" s="72">
        <f t="shared" ref="M258:M266" si="228">IFERROR(K258/$AP$34,"-")</f>
        <v>0</v>
      </c>
      <c r="N258" s="293">
        <f>AQ34</f>
        <v>6242</v>
      </c>
      <c r="O258" s="206">
        <v>0</v>
      </c>
      <c r="P258" s="56">
        <f>IFERROR(O258/O266,"-")</f>
        <v>0</v>
      </c>
      <c r="Q258" s="72">
        <f t="shared" ref="Q258:Q266" si="229">IFERROR(O258/$AQ$34,"-")</f>
        <v>0</v>
      </c>
      <c r="R258" s="293">
        <f>AR34</f>
        <v>5288</v>
      </c>
      <c r="S258" s="206">
        <v>0</v>
      </c>
      <c r="T258" s="56">
        <f>IFERROR(S258/S266,"-")</f>
        <v>0</v>
      </c>
      <c r="U258" s="72">
        <f t="shared" ref="U258:U266" si="230">IFERROR(S258/$AR$34,"-")</f>
        <v>0</v>
      </c>
      <c r="V258" s="293">
        <f>AS34</f>
        <v>3549</v>
      </c>
      <c r="W258" s="206">
        <v>0</v>
      </c>
      <c r="X258" s="56">
        <f>IFERROR(W258/W266,"-")</f>
        <v>0</v>
      </c>
      <c r="Y258" s="72">
        <f t="shared" ref="Y258:Y266" si="231">IFERROR(W258/$AS$34,"-")</f>
        <v>0</v>
      </c>
      <c r="Z258" s="293">
        <f>AT34</f>
        <v>1846</v>
      </c>
      <c r="AA258" s="206">
        <v>1</v>
      </c>
      <c r="AB258" s="56">
        <f>IFERROR(AA258/AA266,"-")</f>
        <v>0.1</v>
      </c>
      <c r="AC258" s="72">
        <f t="shared" ref="AC258:AC266" si="232">IFERROR(AA258/$AT$34,"-")</f>
        <v>5.4171180931744309E-4</v>
      </c>
      <c r="AD258" s="293">
        <f>AU34</f>
        <v>835</v>
      </c>
      <c r="AE258" s="206">
        <v>0</v>
      </c>
      <c r="AF258" s="56">
        <f>IFERROR(AE258/AE266,"-")</f>
        <v>0</v>
      </c>
      <c r="AG258" s="72">
        <f t="shared" ref="AG258:AG266" si="233">IFERROR(AE258/$AU$34,"-")</f>
        <v>0</v>
      </c>
      <c r="AH258" s="293">
        <f>AV34</f>
        <v>17881</v>
      </c>
      <c r="AI258" s="92">
        <f t="shared" si="179"/>
        <v>1</v>
      </c>
      <c r="AJ258" s="56">
        <f>IFERROR(AI258/AI266,"-")</f>
        <v>6.5789473684210523E-3</v>
      </c>
      <c r="AK258" s="72">
        <f t="shared" ref="AK258:AK266" si="234">IFERROR(AI258/$AV$34,"-")</f>
        <v>5.5925283820815392E-5</v>
      </c>
    </row>
    <row r="259" spans="2:37" ht="13.5" customHeight="1">
      <c r="B259" s="280"/>
      <c r="C259" s="283"/>
      <c r="D259" s="57" t="s">
        <v>86</v>
      </c>
      <c r="E259" s="129" t="s">
        <v>75</v>
      </c>
      <c r="F259" s="286"/>
      <c r="G259" s="207">
        <v>1</v>
      </c>
      <c r="H259" s="58">
        <f>IFERROR(G259/G266,"-")</f>
        <v>1</v>
      </c>
      <c r="I259" s="72">
        <f t="shared" ref="I259:I266" si="235">IFERROR(G259/$AO$34,"-")</f>
        <v>2.7777777777777776E-2</v>
      </c>
      <c r="J259" s="286"/>
      <c r="K259" s="207">
        <v>8</v>
      </c>
      <c r="L259" s="58">
        <f>IFERROR(K259/K266,"-")</f>
        <v>0.66666666666666663</v>
      </c>
      <c r="M259" s="82">
        <f t="shared" si="228"/>
        <v>9.4117647058823528E-2</v>
      </c>
      <c r="N259" s="286"/>
      <c r="O259" s="207">
        <v>41</v>
      </c>
      <c r="P259" s="58">
        <f>IFERROR(O259/O266,"-")</f>
        <v>0.7321428571428571</v>
      </c>
      <c r="Q259" s="82">
        <f t="shared" si="229"/>
        <v>6.5684075616789491E-3</v>
      </c>
      <c r="R259" s="286"/>
      <c r="S259" s="207">
        <v>33</v>
      </c>
      <c r="T259" s="58">
        <f>IFERROR(S259/S266,"-")</f>
        <v>0.80487804878048785</v>
      </c>
      <c r="U259" s="82">
        <f t="shared" si="230"/>
        <v>6.2405446293494708E-3</v>
      </c>
      <c r="V259" s="286"/>
      <c r="W259" s="207">
        <v>21</v>
      </c>
      <c r="X259" s="58">
        <f>IFERROR(W259/W266,"-")</f>
        <v>0.7</v>
      </c>
      <c r="Y259" s="82">
        <f t="shared" si="231"/>
        <v>5.9171597633136093E-3</v>
      </c>
      <c r="Z259" s="286"/>
      <c r="AA259" s="207">
        <v>7</v>
      </c>
      <c r="AB259" s="58">
        <f>IFERROR(AA259/AA266,"-")</f>
        <v>0.7</v>
      </c>
      <c r="AC259" s="82">
        <f t="shared" si="232"/>
        <v>3.791982665222102E-3</v>
      </c>
      <c r="AD259" s="286"/>
      <c r="AE259" s="207">
        <v>2</v>
      </c>
      <c r="AF259" s="58">
        <f>IFERROR(AE259/AE266,"-")</f>
        <v>1</v>
      </c>
      <c r="AG259" s="82">
        <f t="shared" si="233"/>
        <v>2.3952095808383233E-3</v>
      </c>
      <c r="AH259" s="286"/>
      <c r="AI259" s="93">
        <f t="shared" si="179"/>
        <v>113</v>
      </c>
      <c r="AJ259" s="58">
        <f>IFERROR(AI259/AI266,"-")</f>
        <v>0.74342105263157898</v>
      </c>
      <c r="AK259" s="82">
        <f t="shared" si="234"/>
        <v>6.3195570717521389E-3</v>
      </c>
    </row>
    <row r="260" spans="2:37" ht="13.5" customHeight="1">
      <c r="B260" s="280"/>
      <c r="C260" s="283"/>
      <c r="D260" s="57" t="s">
        <v>87</v>
      </c>
      <c r="E260" s="129" t="s">
        <v>76</v>
      </c>
      <c r="F260" s="286"/>
      <c r="G260" s="207">
        <v>0</v>
      </c>
      <c r="H260" s="58">
        <f>IFERROR(G260/G266,"-")</f>
        <v>0</v>
      </c>
      <c r="I260" s="72">
        <f t="shared" si="235"/>
        <v>0</v>
      </c>
      <c r="J260" s="286"/>
      <c r="K260" s="207">
        <v>0</v>
      </c>
      <c r="L260" s="58">
        <f>IFERROR(K260/K266,"-")</f>
        <v>0</v>
      </c>
      <c r="M260" s="82">
        <f t="shared" si="228"/>
        <v>0</v>
      </c>
      <c r="N260" s="286"/>
      <c r="O260" s="207">
        <v>1</v>
      </c>
      <c r="P260" s="58">
        <f>IFERROR(O260/O266,"-")</f>
        <v>1.7857142857142856E-2</v>
      </c>
      <c r="Q260" s="82">
        <f t="shared" si="229"/>
        <v>1.6020506247997436E-4</v>
      </c>
      <c r="R260" s="286"/>
      <c r="S260" s="207">
        <v>0</v>
      </c>
      <c r="T260" s="58">
        <f>IFERROR(S260/S266,"-")</f>
        <v>0</v>
      </c>
      <c r="U260" s="82">
        <f t="shared" si="230"/>
        <v>0</v>
      </c>
      <c r="V260" s="286"/>
      <c r="W260" s="207">
        <v>0</v>
      </c>
      <c r="X260" s="58">
        <f>IFERROR(W260/W266,"-")</f>
        <v>0</v>
      </c>
      <c r="Y260" s="82">
        <f t="shared" si="231"/>
        <v>0</v>
      </c>
      <c r="Z260" s="286"/>
      <c r="AA260" s="207">
        <v>0</v>
      </c>
      <c r="AB260" s="58">
        <f>IFERROR(AA260/AA266,"-")</f>
        <v>0</v>
      </c>
      <c r="AC260" s="82">
        <f t="shared" si="232"/>
        <v>0</v>
      </c>
      <c r="AD260" s="286"/>
      <c r="AE260" s="207">
        <v>0</v>
      </c>
      <c r="AF260" s="58">
        <f>IFERROR(AE260/AE266,"-")</f>
        <v>0</v>
      </c>
      <c r="AG260" s="82">
        <f t="shared" si="233"/>
        <v>0</v>
      </c>
      <c r="AH260" s="286"/>
      <c r="AI260" s="93">
        <f t="shared" si="179"/>
        <v>1</v>
      </c>
      <c r="AJ260" s="58">
        <f>IFERROR(AI260/AI266,"-")</f>
        <v>6.5789473684210523E-3</v>
      </c>
      <c r="AK260" s="82">
        <f t="shared" si="234"/>
        <v>5.5925283820815392E-5</v>
      </c>
    </row>
    <row r="261" spans="2:37" ht="13.5" customHeight="1">
      <c r="B261" s="280"/>
      <c r="C261" s="283"/>
      <c r="D261" s="57" t="s">
        <v>88</v>
      </c>
      <c r="E261" s="129" t="s">
        <v>77</v>
      </c>
      <c r="F261" s="286"/>
      <c r="G261" s="207">
        <v>0</v>
      </c>
      <c r="H261" s="58">
        <f>IFERROR(G261/G266,"-")</f>
        <v>0</v>
      </c>
      <c r="I261" s="72">
        <f t="shared" si="235"/>
        <v>0</v>
      </c>
      <c r="J261" s="286"/>
      <c r="K261" s="207">
        <v>1</v>
      </c>
      <c r="L261" s="58">
        <f>IFERROR(K261/K266,"-")</f>
        <v>8.3333333333333329E-2</v>
      </c>
      <c r="M261" s="82">
        <f t="shared" si="228"/>
        <v>1.1764705882352941E-2</v>
      </c>
      <c r="N261" s="286"/>
      <c r="O261" s="207">
        <v>3</v>
      </c>
      <c r="P261" s="58">
        <f>IFERROR(O261/O266,"-")</f>
        <v>5.3571428571428568E-2</v>
      </c>
      <c r="Q261" s="82">
        <f t="shared" si="229"/>
        <v>4.8061518743992311E-4</v>
      </c>
      <c r="R261" s="286"/>
      <c r="S261" s="207">
        <v>2</v>
      </c>
      <c r="T261" s="58">
        <f>IFERROR(S261/S266,"-")</f>
        <v>4.878048780487805E-2</v>
      </c>
      <c r="U261" s="82">
        <f t="shared" si="230"/>
        <v>3.7821482602118004E-4</v>
      </c>
      <c r="V261" s="286"/>
      <c r="W261" s="207">
        <v>3</v>
      </c>
      <c r="X261" s="58">
        <f>IFERROR(W261/W266,"-")</f>
        <v>0.1</v>
      </c>
      <c r="Y261" s="82">
        <f t="shared" si="231"/>
        <v>8.4530853761622987E-4</v>
      </c>
      <c r="Z261" s="286"/>
      <c r="AA261" s="207">
        <v>0</v>
      </c>
      <c r="AB261" s="58">
        <f>IFERROR(AA261/AA266,"-")</f>
        <v>0</v>
      </c>
      <c r="AC261" s="82">
        <f t="shared" si="232"/>
        <v>0</v>
      </c>
      <c r="AD261" s="286"/>
      <c r="AE261" s="207">
        <v>0</v>
      </c>
      <c r="AF261" s="58">
        <f>IFERROR(AE261/AE266,"-")</f>
        <v>0</v>
      </c>
      <c r="AG261" s="82">
        <f t="shared" si="233"/>
        <v>0</v>
      </c>
      <c r="AH261" s="286"/>
      <c r="AI261" s="93">
        <f t="shared" si="179"/>
        <v>9</v>
      </c>
      <c r="AJ261" s="58">
        <f>IFERROR(AI261/AI266,"-")</f>
        <v>5.921052631578947E-2</v>
      </c>
      <c r="AK261" s="82">
        <f t="shared" si="234"/>
        <v>5.0332755438733847E-4</v>
      </c>
    </row>
    <row r="262" spans="2:37" ht="13.5" customHeight="1">
      <c r="B262" s="280"/>
      <c r="C262" s="283"/>
      <c r="D262" s="57" t="s">
        <v>89</v>
      </c>
      <c r="E262" s="129" t="s">
        <v>78</v>
      </c>
      <c r="F262" s="286"/>
      <c r="G262" s="207">
        <v>0</v>
      </c>
      <c r="H262" s="58">
        <f>IFERROR(G262/G266,"-")</f>
        <v>0</v>
      </c>
      <c r="I262" s="72">
        <f t="shared" si="235"/>
        <v>0</v>
      </c>
      <c r="J262" s="286"/>
      <c r="K262" s="207">
        <v>2</v>
      </c>
      <c r="L262" s="58">
        <f>IFERROR(K262/K266,"-")</f>
        <v>0.16666666666666666</v>
      </c>
      <c r="M262" s="82">
        <f t="shared" si="228"/>
        <v>2.3529411764705882E-2</v>
      </c>
      <c r="N262" s="286"/>
      <c r="O262" s="207">
        <v>1</v>
      </c>
      <c r="P262" s="58">
        <f>IFERROR(O262/O266,"-")</f>
        <v>1.7857142857142856E-2</v>
      </c>
      <c r="Q262" s="82">
        <f t="shared" si="229"/>
        <v>1.6020506247997436E-4</v>
      </c>
      <c r="R262" s="286"/>
      <c r="S262" s="207">
        <v>0</v>
      </c>
      <c r="T262" s="58">
        <f>IFERROR(S262/S266,"-")</f>
        <v>0</v>
      </c>
      <c r="U262" s="82">
        <f t="shared" si="230"/>
        <v>0</v>
      </c>
      <c r="V262" s="286"/>
      <c r="W262" s="207">
        <v>0</v>
      </c>
      <c r="X262" s="58">
        <f>IFERROR(W262/W266,"-")</f>
        <v>0</v>
      </c>
      <c r="Y262" s="82">
        <f t="shared" si="231"/>
        <v>0</v>
      </c>
      <c r="Z262" s="286"/>
      <c r="AA262" s="207">
        <v>0</v>
      </c>
      <c r="AB262" s="58">
        <f>IFERROR(AA262/AA266,"-")</f>
        <v>0</v>
      </c>
      <c r="AC262" s="82">
        <f t="shared" si="232"/>
        <v>0</v>
      </c>
      <c r="AD262" s="286"/>
      <c r="AE262" s="207">
        <v>0</v>
      </c>
      <c r="AF262" s="58">
        <f>IFERROR(AE262/AE266,"-")</f>
        <v>0</v>
      </c>
      <c r="AG262" s="82">
        <f t="shared" si="233"/>
        <v>0</v>
      </c>
      <c r="AH262" s="286"/>
      <c r="AI262" s="93">
        <f t="shared" ref="AI262:AI325" si="236">SUM(G262,K262,O262,S262,W262,AA262,AE262)</f>
        <v>3</v>
      </c>
      <c r="AJ262" s="58">
        <f>IFERROR(AI262/AI266,"-")</f>
        <v>1.9736842105263157E-2</v>
      </c>
      <c r="AK262" s="82">
        <f t="shared" si="234"/>
        <v>1.6777585146244618E-4</v>
      </c>
    </row>
    <row r="263" spans="2:37" ht="13.5" customHeight="1">
      <c r="B263" s="280"/>
      <c r="C263" s="283"/>
      <c r="D263" s="57" t="s">
        <v>90</v>
      </c>
      <c r="E263" s="129" t="s">
        <v>79</v>
      </c>
      <c r="F263" s="286"/>
      <c r="G263" s="207">
        <v>0</v>
      </c>
      <c r="H263" s="58">
        <f>IFERROR(G263/G266,"-")</f>
        <v>0</v>
      </c>
      <c r="I263" s="72">
        <f t="shared" si="235"/>
        <v>0</v>
      </c>
      <c r="J263" s="286"/>
      <c r="K263" s="207">
        <v>0</v>
      </c>
      <c r="L263" s="58">
        <f>IFERROR(K263/K266,"-")</f>
        <v>0</v>
      </c>
      <c r="M263" s="82">
        <f t="shared" si="228"/>
        <v>0</v>
      </c>
      <c r="N263" s="286"/>
      <c r="O263" s="207">
        <v>0</v>
      </c>
      <c r="P263" s="58">
        <f>IFERROR(O263/O266,"-")</f>
        <v>0</v>
      </c>
      <c r="Q263" s="82">
        <f t="shared" si="229"/>
        <v>0</v>
      </c>
      <c r="R263" s="286"/>
      <c r="S263" s="207">
        <v>0</v>
      </c>
      <c r="T263" s="58">
        <f>IFERROR(S263/S266,"-")</f>
        <v>0</v>
      </c>
      <c r="U263" s="82">
        <f t="shared" si="230"/>
        <v>0</v>
      </c>
      <c r="V263" s="286"/>
      <c r="W263" s="207">
        <v>1</v>
      </c>
      <c r="X263" s="58">
        <f>IFERROR(W263/W266,"-")</f>
        <v>3.3333333333333333E-2</v>
      </c>
      <c r="Y263" s="82">
        <f t="shared" si="231"/>
        <v>2.8176951253874329E-4</v>
      </c>
      <c r="Z263" s="286"/>
      <c r="AA263" s="207">
        <v>0</v>
      </c>
      <c r="AB263" s="58">
        <f>IFERROR(AA263/AA266,"-")</f>
        <v>0</v>
      </c>
      <c r="AC263" s="82">
        <f t="shared" si="232"/>
        <v>0</v>
      </c>
      <c r="AD263" s="286"/>
      <c r="AE263" s="207">
        <v>0</v>
      </c>
      <c r="AF263" s="58">
        <f>IFERROR(AE263/AE266,"-")</f>
        <v>0</v>
      </c>
      <c r="AG263" s="82">
        <f t="shared" si="233"/>
        <v>0</v>
      </c>
      <c r="AH263" s="286"/>
      <c r="AI263" s="93">
        <f t="shared" si="236"/>
        <v>1</v>
      </c>
      <c r="AJ263" s="58">
        <f>IFERROR(AI263/AI266,"-")</f>
        <v>6.5789473684210523E-3</v>
      </c>
      <c r="AK263" s="82">
        <f t="shared" si="234"/>
        <v>5.5925283820815392E-5</v>
      </c>
    </row>
    <row r="264" spans="2:37" ht="13.5" customHeight="1">
      <c r="B264" s="280"/>
      <c r="C264" s="283"/>
      <c r="D264" s="57" t="s">
        <v>91</v>
      </c>
      <c r="E264" s="129" t="s">
        <v>80</v>
      </c>
      <c r="F264" s="286"/>
      <c r="G264" s="207">
        <v>0</v>
      </c>
      <c r="H264" s="58">
        <f>IFERROR(G264/G266,"-")</f>
        <v>0</v>
      </c>
      <c r="I264" s="72">
        <f t="shared" si="235"/>
        <v>0</v>
      </c>
      <c r="J264" s="286"/>
      <c r="K264" s="207">
        <v>0</v>
      </c>
      <c r="L264" s="58">
        <f>IFERROR(K264/K266,"-")</f>
        <v>0</v>
      </c>
      <c r="M264" s="82">
        <f t="shared" si="228"/>
        <v>0</v>
      </c>
      <c r="N264" s="286"/>
      <c r="O264" s="207">
        <v>0</v>
      </c>
      <c r="P264" s="58">
        <f>IFERROR(O264/O266,"-")</f>
        <v>0</v>
      </c>
      <c r="Q264" s="82">
        <f t="shared" si="229"/>
        <v>0</v>
      </c>
      <c r="R264" s="286"/>
      <c r="S264" s="207">
        <v>0</v>
      </c>
      <c r="T264" s="58">
        <f>IFERROR(S264/S266,"-")</f>
        <v>0</v>
      </c>
      <c r="U264" s="82">
        <f t="shared" si="230"/>
        <v>0</v>
      </c>
      <c r="V264" s="286"/>
      <c r="W264" s="207">
        <v>0</v>
      </c>
      <c r="X264" s="58">
        <f>IFERROR(W264/W266,"-")</f>
        <v>0</v>
      </c>
      <c r="Y264" s="82">
        <f t="shared" si="231"/>
        <v>0</v>
      </c>
      <c r="Z264" s="286"/>
      <c r="AA264" s="207">
        <v>0</v>
      </c>
      <c r="AB264" s="58">
        <f>IFERROR(AA264/AA266,"-")</f>
        <v>0</v>
      </c>
      <c r="AC264" s="82">
        <f t="shared" si="232"/>
        <v>0</v>
      </c>
      <c r="AD264" s="286"/>
      <c r="AE264" s="207">
        <v>0</v>
      </c>
      <c r="AF264" s="58">
        <f>IFERROR(AE264/AE266,"-")</f>
        <v>0</v>
      </c>
      <c r="AG264" s="82">
        <f t="shared" si="233"/>
        <v>0</v>
      </c>
      <c r="AH264" s="286"/>
      <c r="AI264" s="93">
        <f t="shared" si="236"/>
        <v>0</v>
      </c>
      <c r="AJ264" s="58">
        <f>IFERROR(AI264/AI266,"-")</f>
        <v>0</v>
      </c>
      <c r="AK264" s="82">
        <f t="shared" si="234"/>
        <v>0</v>
      </c>
    </row>
    <row r="265" spans="2:37" ht="13.5" customHeight="1">
      <c r="B265" s="280"/>
      <c r="C265" s="283"/>
      <c r="D265" s="59" t="s">
        <v>92</v>
      </c>
      <c r="E265" s="130" t="s">
        <v>95</v>
      </c>
      <c r="F265" s="287"/>
      <c r="G265" s="208">
        <v>0</v>
      </c>
      <c r="H265" s="60">
        <f>IFERROR(G265/G266,"-")</f>
        <v>0</v>
      </c>
      <c r="I265" s="72">
        <f t="shared" si="235"/>
        <v>0</v>
      </c>
      <c r="J265" s="287"/>
      <c r="K265" s="208">
        <v>1</v>
      </c>
      <c r="L265" s="60">
        <f>IFERROR(K265/K266,"-")</f>
        <v>8.3333333333333329E-2</v>
      </c>
      <c r="M265" s="83">
        <f t="shared" si="228"/>
        <v>1.1764705882352941E-2</v>
      </c>
      <c r="N265" s="287"/>
      <c r="O265" s="208">
        <v>10</v>
      </c>
      <c r="P265" s="60">
        <f>IFERROR(O265/O266,"-")</f>
        <v>0.17857142857142858</v>
      </c>
      <c r="Q265" s="83">
        <f t="shared" si="229"/>
        <v>1.6020506247997437E-3</v>
      </c>
      <c r="R265" s="287"/>
      <c r="S265" s="208">
        <v>6</v>
      </c>
      <c r="T265" s="60">
        <f>IFERROR(S265/S266,"-")</f>
        <v>0.14634146341463414</v>
      </c>
      <c r="U265" s="83">
        <f t="shared" si="230"/>
        <v>1.1346444780635401E-3</v>
      </c>
      <c r="V265" s="287"/>
      <c r="W265" s="208">
        <v>5</v>
      </c>
      <c r="X265" s="60">
        <f>IFERROR(W265/W266,"-")</f>
        <v>0.16666666666666666</v>
      </c>
      <c r="Y265" s="83">
        <f t="shared" si="231"/>
        <v>1.4088475626937165E-3</v>
      </c>
      <c r="Z265" s="287"/>
      <c r="AA265" s="208">
        <v>2</v>
      </c>
      <c r="AB265" s="60">
        <f>IFERROR(AA265/AA266,"-")</f>
        <v>0.2</v>
      </c>
      <c r="AC265" s="83">
        <f t="shared" si="232"/>
        <v>1.0834236186348862E-3</v>
      </c>
      <c r="AD265" s="287"/>
      <c r="AE265" s="208">
        <v>0</v>
      </c>
      <c r="AF265" s="60">
        <f>IFERROR(AE265/AE266,"-")</f>
        <v>0</v>
      </c>
      <c r="AG265" s="83">
        <f t="shared" si="233"/>
        <v>0</v>
      </c>
      <c r="AH265" s="287"/>
      <c r="AI265" s="94">
        <f t="shared" si="236"/>
        <v>24</v>
      </c>
      <c r="AJ265" s="60">
        <f>IFERROR(AI265/AI266,"-")</f>
        <v>0.15789473684210525</v>
      </c>
      <c r="AK265" s="83">
        <f t="shared" si="234"/>
        <v>1.3422068116995694E-3</v>
      </c>
    </row>
    <row r="266" spans="2:37" ht="13.5" customHeight="1">
      <c r="B266" s="281"/>
      <c r="C266" s="284"/>
      <c r="D266" s="61" t="s">
        <v>94</v>
      </c>
      <c r="E266" s="62"/>
      <c r="F266" s="209" t="s">
        <v>143</v>
      </c>
      <c r="G266" s="71">
        <f>SUM(G258:G265)</f>
        <v>1</v>
      </c>
      <c r="H266" s="63" t="s">
        <v>93</v>
      </c>
      <c r="I266" s="75">
        <f t="shared" si="235"/>
        <v>2.7777777777777776E-2</v>
      </c>
      <c r="J266" s="209" t="s">
        <v>143</v>
      </c>
      <c r="K266" s="71">
        <f>SUM(K258:K265)</f>
        <v>12</v>
      </c>
      <c r="L266" s="210" t="s">
        <v>143</v>
      </c>
      <c r="M266" s="75">
        <f t="shared" si="228"/>
        <v>0.14117647058823529</v>
      </c>
      <c r="N266" s="209" t="s">
        <v>143</v>
      </c>
      <c r="O266" s="71">
        <f>SUM(O258:O265)</f>
        <v>56</v>
      </c>
      <c r="P266" s="210" t="s">
        <v>143</v>
      </c>
      <c r="Q266" s="75">
        <f t="shared" si="229"/>
        <v>8.971483498878564E-3</v>
      </c>
      <c r="R266" s="209" t="s">
        <v>143</v>
      </c>
      <c r="S266" s="71">
        <f>SUM(S258:S265)</f>
        <v>41</v>
      </c>
      <c r="T266" s="210" t="s">
        <v>143</v>
      </c>
      <c r="U266" s="75">
        <f t="shared" si="230"/>
        <v>7.7534039334341909E-3</v>
      </c>
      <c r="V266" s="209" t="s">
        <v>143</v>
      </c>
      <c r="W266" s="71">
        <f>SUM(W258:W265)</f>
        <v>30</v>
      </c>
      <c r="X266" s="210" t="s">
        <v>143</v>
      </c>
      <c r="Y266" s="75">
        <f t="shared" si="231"/>
        <v>8.4530853761623E-3</v>
      </c>
      <c r="Z266" s="209" t="s">
        <v>143</v>
      </c>
      <c r="AA266" s="71">
        <f>SUM(AA258:AA265)</f>
        <v>10</v>
      </c>
      <c r="AB266" s="210" t="s">
        <v>143</v>
      </c>
      <c r="AC266" s="75">
        <f t="shared" si="232"/>
        <v>5.4171180931744311E-3</v>
      </c>
      <c r="AD266" s="209" t="s">
        <v>143</v>
      </c>
      <c r="AE266" s="71">
        <f>SUM(AE258:AE265)</f>
        <v>2</v>
      </c>
      <c r="AF266" s="210" t="s">
        <v>143</v>
      </c>
      <c r="AG266" s="75">
        <f t="shared" si="233"/>
        <v>2.3952095808383233E-3</v>
      </c>
      <c r="AH266" s="209" t="s">
        <v>143</v>
      </c>
      <c r="AI266" s="71">
        <f t="shared" si="236"/>
        <v>152</v>
      </c>
      <c r="AJ266" s="210" t="s">
        <v>143</v>
      </c>
      <c r="AK266" s="75">
        <f t="shared" si="234"/>
        <v>8.5006431407639391E-3</v>
      </c>
    </row>
    <row r="267" spans="2:37" ht="13.5" customHeight="1">
      <c r="B267" s="279">
        <v>30</v>
      </c>
      <c r="C267" s="282" t="s">
        <v>33</v>
      </c>
      <c r="D267" s="55" t="s">
        <v>85</v>
      </c>
      <c r="E267" s="128" t="s">
        <v>74</v>
      </c>
      <c r="F267" s="293">
        <f>AO35</f>
        <v>46</v>
      </c>
      <c r="G267" s="206">
        <v>0</v>
      </c>
      <c r="H267" s="56" t="str">
        <f>IFERROR(G267/G275,"-")</f>
        <v>-</v>
      </c>
      <c r="I267" s="72">
        <f>IFERROR(G267/$AO$35,"-")</f>
        <v>0</v>
      </c>
      <c r="J267" s="293">
        <f>AP35</f>
        <v>92</v>
      </c>
      <c r="K267" s="206">
        <v>0</v>
      </c>
      <c r="L267" s="56">
        <f>IFERROR(K267/K275,"-")</f>
        <v>0</v>
      </c>
      <c r="M267" s="72">
        <f t="shared" ref="M267:M275" si="237">IFERROR(K267/$AP$35,"-")</f>
        <v>0</v>
      </c>
      <c r="N267" s="293">
        <f>AQ35</f>
        <v>8271</v>
      </c>
      <c r="O267" s="206">
        <v>0</v>
      </c>
      <c r="P267" s="56">
        <f>IFERROR(O267/O275,"-")</f>
        <v>0</v>
      </c>
      <c r="Q267" s="72">
        <f t="shared" ref="Q267:Q275" si="238">IFERROR(O267/$AQ$35,"-")</f>
        <v>0</v>
      </c>
      <c r="R267" s="293">
        <f>AR35</f>
        <v>6959</v>
      </c>
      <c r="S267" s="206">
        <v>0</v>
      </c>
      <c r="T267" s="56">
        <f>IFERROR(S267/S275,"-")</f>
        <v>0</v>
      </c>
      <c r="U267" s="72">
        <f t="shared" ref="U267:U275" si="239">IFERROR(S267/$AR$35,"-")</f>
        <v>0</v>
      </c>
      <c r="V267" s="293">
        <f>AS35</f>
        <v>4692</v>
      </c>
      <c r="W267" s="206">
        <v>0</v>
      </c>
      <c r="X267" s="56">
        <f>IFERROR(W267/W275,"-")</f>
        <v>0</v>
      </c>
      <c r="Y267" s="72">
        <f t="shared" ref="Y267:Y275" si="240">IFERROR(W267/$AS$35,"-")</f>
        <v>0</v>
      </c>
      <c r="Z267" s="293">
        <f>AT35</f>
        <v>2587</v>
      </c>
      <c r="AA267" s="206">
        <v>0</v>
      </c>
      <c r="AB267" s="56">
        <f>IFERROR(AA267/AA275,"-")</f>
        <v>0</v>
      </c>
      <c r="AC267" s="72">
        <f t="shared" ref="AC267:AC275" si="241">IFERROR(AA267/$AT$35,"-")</f>
        <v>0</v>
      </c>
      <c r="AD267" s="293">
        <f>AU35</f>
        <v>1209</v>
      </c>
      <c r="AE267" s="206">
        <v>0</v>
      </c>
      <c r="AF267" s="56">
        <f>IFERROR(AE267/AE275,"-")</f>
        <v>0</v>
      </c>
      <c r="AG267" s="72">
        <f t="shared" ref="AG267:AG275" si="242">IFERROR(AE267/$AU$35,"-")</f>
        <v>0</v>
      </c>
      <c r="AH267" s="293">
        <f>AV35</f>
        <v>23856</v>
      </c>
      <c r="AI267" s="92">
        <f t="shared" si="236"/>
        <v>0</v>
      </c>
      <c r="AJ267" s="56">
        <f>IFERROR(AI267/AI275,"-")</f>
        <v>0</v>
      </c>
      <c r="AK267" s="72">
        <f t="shared" ref="AK267:AK275" si="243">IFERROR(AI267/$AV$35,"-")</f>
        <v>0</v>
      </c>
    </row>
    <row r="268" spans="2:37" ht="13.5" customHeight="1">
      <c r="B268" s="280"/>
      <c r="C268" s="283"/>
      <c r="D268" s="57" t="s">
        <v>86</v>
      </c>
      <c r="E268" s="129" t="s">
        <v>75</v>
      </c>
      <c r="F268" s="286"/>
      <c r="G268" s="207">
        <v>0</v>
      </c>
      <c r="H268" s="58" t="str">
        <f>IFERROR(G268/G275,"-")</f>
        <v>-</v>
      </c>
      <c r="I268" s="72">
        <f t="shared" ref="I268:I275" si="244">IFERROR(G268/$AO$35,"-")</f>
        <v>0</v>
      </c>
      <c r="J268" s="286"/>
      <c r="K268" s="207">
        <v>0</v>
      </c>
      <c r="L268" s="58">
        <f>IFERROR(K268/K275,"-")</f>
        <v>0</v>
      </c>
      <c r="M268" s="82">
        <f t="shared" si="237"/>
        <v>0</v>
      </c>
      <c r="N268" s="286"/>
      <c r="O268" s="207">
        <v>44</v>
      </c>
      <c r="P268" s="58">
        <f>IFERROR(O268/O275,"-")</f>
        <v>0.72131147540983609</v>
      </c>
      <c r="Q268" s="82">
        <f t="shared" si="238"/>
        <v>5.3197920444928064E-3</v>
      </c>
      <c r="R268" s="286"/>
      <c r="S268" s="207">
        <v>34</v>
      </c>
      <c r="T268" s="58">
        <f>IFERROR(S268/S275,"-")</f>
        <v>0.70833333333333337</v>
      </c>
      <c r="U268" s="82">
        <f t="shared" si="239"/>
        <v>4.8857594481965796E-3</v>
      </c>
      <c r="V268" s="286"/>
      <c r="W268" s="207">
        <v>19</v>
      </c>
      <c r="X268" s="58">
        <f>IFERROR(W268/W275,"-")</f>
        <v>0.6785714285714286</v>
      </c>
      <c r="Y268" s="82">
        <f t="shared" si="240"/>
        <v>4.0494458653026425E-3</v>
      </c>
      <c r="Z268" s="286"/>
      <c r="AA268" s="207">
        <v>9</v>
      </c>
      <c r="AB268" s="58">
        <f>IFERROR(AA268/AA275,"-")</f>
        <v>0.52941176470588236</v>
      </c>
      <c r="AC268" s="82">
        <f t="shared" si="241"/>
        <v>3.4789331271743332E-3</v>
      </c>
      <c r="AD268" s="286"/>
      <c r="AE268" s="207">
        <v>2</v>
      </c>
      <c r="AF268" s="58">
        <f>IFERROR(AE268/AE275,"-")</f>
        <v>0.4</v>
      </c>
      <c r="AG268" s="82">
        <f t="shared" si="242"/>
        <v>1.6542597187758478E-3</v>
      </c>
      <c r="AH268" s="286"/>
      <c r="AI268" s="93">
        <f t="shared" si="236"/>
        <v>108</v>
      </c>
      <c r="AJ268" s="58">
        <f>IFERROR(AI268/AI275,"-")</f>
        <v>0.67080745341614911</v>
      </c>
      <c r="AK268" s="82">
        <f t="shared" si="243"/>
        <v>4.5271629778672034E-3</v>
      </c>
    </row>
    <row r="269" spans="2:37" ht="13.5" customHeight="1">
      <c r="B269" s="280"/>
      <c r="C269" s="283"/>
      <c r="D269" s="57" t="s">
        <v>87</v>
      </c>
      <c r="E269" s="129" t="s">
        <v>76</v>
      </c>
      <c r="F269" s="286"/>
      <c r="G269" s="207">
        <v>0</v>
      </c>
      <c r="H269" s="58" t="str">
        <f>IFERROR(G269/G275,"-")</f>
        <v>-</v>
      </c>
      <c r="I269" s="72">
        <f t="shared" si="244"/>
        <v>0</v>
      </c>
      <c r="J269" s="286"/>
      <c r="K269" s="207">
        <v>0</v>
      </c>
      <c r="L269" s="58">
        <f>IFERROR(K269/K275,"-")</f>
        <v>0</v>
      </c>
      <c r="M269" s="82">
        <f t="shared" si="237"/>
        <v>0</v>
      </c>
      <c r="N269" s="286"/>
      <c r="O269" s="207">
        <v>0</v>
      </c>
      <c r="P269" s="58">
        <f>IFERROR(O269/O275,"-")</f>
        <v>0</v>
      </c>
      <c r="Q269" s="82">
        <f t="shared" si="238"/>
        <v>0</v>
      </c>
      <c r="R269" s="286"/>
      <c r="S269" s="207">
        <v>0</v>
      </c>
      <c r="T269" s="58">
        <f>IFERROR(S269/S275,"-")</f>
        <v>0</v>
      </c>
      <c r="U269" s="82">
        <f t="shared" si="239"/>
        <v>0</v>
      </c>
      <c r="V269" s="286"/>
      <c r="W269" s="207">
        <v>0</v>
      </c>
      <c r="X269" s="58">
        <f>IFERROR(W269/W275,"-")</f>
        <v>0</v>
      </c>
      <c r="Y269" s="82">
        <f t="shared" si="240"/>
        <v>0</v>
      </c>
      <c r="Z269" s="286"/>
      <c r="AA269" s="207">
        <v>1</v>
      </c>
      <c r="AB269" s="58">
        <f>IFERROR(AA269/AA275,"-")</f>
        <v>5.8823529411764705E-2</v>
      </c>
      <c r="AC269" s="82">
        <f t="shared" si="241"/>
        <v>3.8654812524159255E-4</v>
      </c>
      <c r="AD269" s="286"/>
      <c r="AE269" s="207">
        <v>0</v>
      </c>
      <c r="AF269" s="58">
        <f>IFERROR(AE269/AE275,"-")</f>
        <v>0</v>
      </c>
      <c r="AG269" s="82">
        <f t="shared" si="242"/>
        <v>0</v>
      </c>
      <c r="AH269" s="286"/>
      <c r="AI269" s="93">
        <f t="shared" si="236"/>
        <v>1</v>
      </c>
      <c r="AJ269" s="58">
        <f>IFERROR(AI269/AI275,"-")</f>
        <v>6.2111801242236021E-3</v>
      </c>
      <c r="AK269" s="82">
        <f t="shared" si="243"/>
        <v>4.1918175720992621E-5</v>
      </c>
    </row>
    <row r="270" spans="2:37" ht="13.5" customHeight="1">
      <c r="B270" s="280"/>
      <c r="C270" s="283"/>
      <c r="D270" s="57" t="s">
        <v>88</v>
      </c>
      <c r="E270" s="129" t="s">
        <v>77</v>
      </c>
      <c r="F270" s="286"/>
      <c r="G270" s="207">
        <v>0</v>
      </c>
      <c r="H270" s="58" t="str">
        <f>IFERROR(G270/G275,"-")</f>
        <v>-</v>
      </c>
      <c r="I270" s="72">
        <f t="shared" si="244"/>
        <v>0</v>
      </c>
      <c r="J270" s="286"/>
      <c r="K270" s="207">
        <v>1</v>
      </c>
      <c r="L270" s="58">
        <f>IFERROR(K270/K275,"-")</f>
        <v>0.5</v>
      </c>
      <c r="M270" s="82">
        <f t="shared" si="237"/>
        <v>1.0869565217391304E-2</v>
      </c>
      <c r="N270" s="286"/>
      <c r="O270" s="207">
        <v>2</v>
      </c>
      <c r="P270" s="58">
        <f>IFERROR(O270/O275,"-")</f>
        <v>3.2786885245901641E-2</v>
      </c>
      <c r="Q270" s="82">
        <f t="shared" si="238"/>
        <v>2.4180872929512756E-4</v>
      </c>
      <c r="R270" s="286"/>
      <c r="S270" s="207">
        <v>2</v>
      </c>
      <c r="T270" s="58">
        <f>IFERROR(S270/S275,"-")</f>
        <v>4.1666666666666664E-2</v>
      </c>
      <c r="U270" s="82">
        <f t="shared" si="239"/>
        <v>2.8739761459979884E-4</v>
      </c>
      <c r="V270" s="286"/>
      <c r="W270" s="207">
        <v>1</v>
      </c>
      <c r="X270" s="58">
        <f>IFERROR(W270/W275,"-")</f>
        <v>3.5714285714285712E-2</v>
      </c>
      <c r="Y270" s="82">
        <f t="shared" si="240"/>
        <v>2.1312872975277067E-4</v>
      </c>
      <c r="Z270" s="286"/>
      <c r="AA270" s="207">
        <v>0</v>
      </c>
      <c r="AB270" s="58">
        <f>IFERROR(AA270/AA275,"-")</f>
        <v>0</v>
      </c>
      <c r="AC270" s="82">
        <f t="shared" si="241"/>
        <v>0</v>
      </c>
      <c r="AD270" s="286"/>
      <c r="AE270" s="207">
        <v>1</v>
      </c>
      <c r="AF270" s="58">
        <f>IFERROR(AE270/AE275,"-")</f>
        <v>0.2</v>
      </c>
      <c r="AG270" s="82">
        <f t="shared" si="242"/>
        <v>8.271298593879239E-4</v>
      </c>
      <c r="AH270" s="286"/>
      <c r="AI270" s="93">
        <f t="shared" si="236"/>
        <v>7</v>
      </c>
      <c r="AJ270" s="58">
        <f>IFERROR(AI270/AI275,"-")</f>
        <v>4.3478260869565216E-2</v>
      </c>
      <c r="AK270" s="82">
        <f t="shared" si="243"/>
        <v>2.9342723004694836E-4</v>
      </c>
    </row>
    <row r="271" spans="2:37" ht="13.5" customHeight="1">
      <c r="B271" s="280"/>
      <c r="C271" s="283"/>
      <c r="D271" s="57" t="s">
        <v>89</v>
      </c>
      <c r="E271" s="129" t="s">
        <v>78</v>
      </c>
      <c r="F271" s="286"/>
      <c r="G271" s="207">
        <v>0</v>
      </c>
      <c r="H271" s="58" t="str">
        <f>IFERROR(G271/G275,"-")</f>
        <v>-</v>
      </c>
      <c r="I271" s="72">
        <f t="shared" si="244"/>
        <v>0</v>
      </c>
      <c r="J271" s="286"/>
      <c r="K271" s="207">
        <v>0</v>
      </c>
      <c r="L271" s="58">
        <f>IFERROR(K271/K275,"-")</f>
        <v>0</v>
      </c>
      <c r="M271" s="82">
        <f t="shared" si="237"/>
        <v>0</v>
      </c>
      <c r="N271" s="286"/>
      <c r="O271" s="207">
        <v>2</v>
      </c>
      <c r="P271" s="58">
        <f>IFERROR(O271/O275,"-")</f>
        <v>3.2786885245901641E-2</v>
      </c>
      <c r="Q271" s="82">
        <f t="shared" si="238"/>
        <v>2.4180872929512756E-4</v>
      </c>
      <c r="R271" s="286"/>
      <c r="S271" s="207">
        <v>2</v>
      </c>
      <c r="T271" s="58">
        <f>IFERROR(S271/S275,"-")</f>
        <v>4.1666666666666664E-2</v>
      </c>
      <c r="U271" s="82">
        <f t="shared" si="239"/>
        <v>2.8739761459979884E-4</v>
      </c>
      <c r="V271" s="286"/>
      <c r="W271" s="207">
        <v>0</v>
      </c>
      <c r="X271" s="58">
        <f>IFERROR(W271/W275,"-")</f>
        <v>0</v>
      </c>
      <c r="Y271" s="82">
        <f t="shared" si="240"/>
        <v>0</v>
      </c>
      <c r="Z271" s="286"/>
      <c r="AA271" s="207">
        <v>0</v>
      </c>
      <c r="AB271" s="58">
        <f>IFERROR(AA271/AA275,"-")</f>
        <v>0</v>
      </c>
      <c r="AC271" s="82">
        <f t="shared" si="241"/>
        <v>0</v>
      </c>
      <c r="AD271" s="286"/>
      <c r="AE271" s="207">
        <v>0</v>
      </c>
      <c r="AF271" s="58">
        <f>IFERROR(AE271/AE275,"-")</f>
        <v>0</v>
      </c>
      <c r="AG271" s="82">
        <f t="shared" si="242"/>
        <v>0</v>
      </c>
      <c r="AH271" s="286"/>
      <c r="AI271" s="93">
        <f t="shared" si="236"/>
        <v>4</v>
      </c>
      <c r="AJ271" s="58">
        <f>IFERROR(AI271/AI275,"-")</f>
        <v>2.4844720496894408E-2</v>
      </c>
      <c r="AK271" s="82">
        <f t="shared" si="243"/>
        <v>1.6767270288397049E-4</v>
      </c>
    </row>
    <row r="272" spans="2:37" ht="13.5" customHeight="1">
      <c r="B272" s="280"/>
      <c r="C272" s="283"/>
      <c r="D272" s="57" t="s">
        <v>90</v>
      </c>
      <c r="E272" s="129" t="s">
        <v>79</v>
      </c>
      <c r="F272" s="286"/>
      <c r="G272" s="207">
        <v>0</v>
      </c>
      <c r="H272" s="58" t="str">
        <f>IFERROR(G272/G275,"-")</f>
        <v>-</v>
      </c>
      <c r="I272" s="72">
        <f t="shared" si="244"/>
        <v>0</v>
      </c>
      <c r="J272" s="286"/>
      <c r="K272" s="207">
        <v>0</v>
      </c>
      <c r="L272" s="58">
        <f>IFERROR(K272/K275,"-")</f>
        <v>0</v>
      </c>
      <c r="M272" s="82">
        <f t="shared" si="237"/>
        <v>0</v>
      </c>
      <c r="N272" s="286"/>
      <c r="O272" s="207">
        <v>0</v>
      </c>
      <c r="P272" s="58">
        <f>IFERROR(O272/O275,"-")</f>
        <v>0</v>
      </c>
      <c r="Q272" s="82">
        <f t="shared" si="238"/>
        <v>0</v>
      </c>
      <c r="R272" s="286"/>
      <c r="S272" s="207">
        <v>0</v>
      </c>
      <c r="T272" s="58">
        <f>IFERROR(S272/S275,"-")</f>
        <v>0</v>
      </c>
      <c r="U272" s="82">
        <f t="shared" si="239"/>
        <v>0</v>
      </c>
      <c r="V272" s="286"/>
      <c r="W272" s="207">
        <v>0</v>
      </c>
      <c r="X272" s="58">
        <f>IFERROR(W272/W275,"-")</f>
        <v>0</v>
      </c>
      <c r="Y272" s="82">
        <f t="shared" si="240"/>
        <v>0</v>
      </c>
      <c r="Z272" s="286"/>
      <c r="AA272" s="207">
        <v>0</v>
      </c>
      <c r="AB272" s="58">
        <f>IFERROR(AA272/AA275,"-")</f>
        <v>0</v>
      </c>
      <c r="AC272" s="82">
        <f t="shared" si="241"/>
        <v>0</v>
      </c>
      <c r="AD272" s="286"/>
      <c r="AE272" s="207">
        <v>0</v>
      </c>
      <c r="AF272" s="58">
        <f>IFERROR(AE272/AE275,"-")</f>
        <v>0</v>
      </c>
      <c r="AG272" s="82">
        <f t="shared" si="242"/>
        <v>0</v>
      </c>
      <c r="AH272" s="286"/>
      <c r="AI272" s="93">
        <f t="shared" si="236"/>
        <v>0</v>
      </c>
      <c r="AJ272" s="58">
        <f>IFERROR(AI272/AI275,"-")</f>
        <v>0</v>
      </c>
      <c r="AK272" s="82">
        <f t="shared" si="243"/>
        <v>0</v>
      </c>
    </row>
    <row r="273" spans="2:37" ht="13.5" customHeight="1">
      <c r="B273" s="280"/>
      <c r="C273" s="283"/>
      <c r="D273" s="57" t="s">
        <v>91</v>
      </c>
      <c r="E273" s="129" t="s">
        <v>80</v>
      </c>
      <c r="F273" s="286"/>
      <c r="G273" s="207">
        <v>0</v>
      </c>
      <c r="H273" s="58" t="str">
        <f>IFERROR(G273/G275,"-")</f>
        <v>-</v>
      </c>
      <c r="I273" s="72">
        <f t="shared" si="244"/>
        <v>0</v>
      </c>
      <c r="J273" s="286"/>
      <c r="K273" s="207">
        <v>0</v>
      </c>
      <c r="L273" s="58">
        <f>IFERROR(K273/K275,"-")</f>
        <v>0</v>
      </c>
      <c r="M273" s="82">
        <f t="shared" si="237"/>
        <v>0</v>
      </c>
      <c r="N273" s="286"/>
      <c r="O273" s="207">
        <v>0</v>
      </c>
      <c r="P273" s="58">
        <f>IFERROR(O273/O275,"-")</f>
        <v>0</v>
      </c>
      <c r="Q273" s="82">
        <f t="shared" si="238"/>
        <v>0</v>
      </c>
      <c r="R273" s="286"/>
      <c r="S273" s="207">
        <v>0</v>
      </c>
      <c r="T273" s="58">
        <f>IFERROR(S273/S275,"-")</f>
        <v>0</v>
      </c>
      <c r="U273" s="82">
        <f t="shared" si="239"/>
        <v>0</v>
      </c>
      <c r="V273" s="286"/>
      <c r="W273" s="207">
        <v>0</v>
      </c>
      <c r="X273" s="58">
        <f>IFERROR(W273/W275,"-")</f>
        <v>0</v>
      </c>
      <c r="Y273" s="82">
        <f t="shared" si="240"/>
        <v>0</v>
      </c>
      <c r="Z273" s="286"/>
      <c r="AA273" s="207">
        <v>0</v>
      </c>
      <c r="AB273" s="58">
        <f>IFERROR(AA273/AA275,"-")</f>
        <v>0</v>
      </c>
      <c r="AC273" s="82">
        <f t="shared" si="241"/>
        <v>0</v>
      </c>
      <c r="AD273" s="286"/>
      <c r="AE273" s="207">
        <v>0</v>
      </c>
      <c r="AF273" s="58">
        <f>IFERROR(AE273/AE275,"-")</f>
        <v>0</v>
      </c>
      <c r="AG273" s="82">
        <f t="shared" si="242"/>
        <v>0</v>
      </c>
      <c r="AH273" s="286"/>
      <c r="AI273" s="93">
        <f t="shared" si="236"/>
        <v>0</v>
      </c>
      <c r="AJ273" s="58">
        <f>IFERROR(AI273/AI275,"-")</f>
        <v>0</v>
      </c>
      <c r="AK273" s="82">
        <f t="shared" si="243"/>
        <v>0</v>
      </c>
    </row>
    <row r="274" spans="2:37" ht="13.5" customHeight="1">
      <c r="B274" s="280"/>
      <c r="C274" s="283"/>
      <c r="D274" s="59" t="s">
        <v>92</v>
      </c>
      <c r="E274" s="130" t="s">
        <v>95</v>
      </c>
      <c r="F274" s="287"/>
      <c r="G274" s="208">
        <v>0</v>
      </c>
      <c r="H274" s="60" t="str">
        <f>IFERROR(G274/G275,"-")</f>
        <v>-</v>
      </c>
      <c r="I274" s="176">
        <f t="shared" si="244"/>
        <v>0</v>
      </c>
      <c r="J274" s="287"/>
      <c r="K274" s="208">
        <v>1</v>
      </c>
      <c r="L274" s="60">
        <f>IFERROR(K274/K275,"-")</f>
        <v>0.5</v>
      </c>
      <c r="M274" s="83">
        <f t="shared" si="237"/>
        <v>1.0869565217391304E-2</v>
      </c>
      <c r="N274" s="287"/>
      <c r="O274" s="208">
        <v>13</v>
      </c>
      <c r="P274" s="60">
        <f>IFERROR(O274/O275,"-")</f>
        <v>0.21311475409836064</v>
      </c>
      <c r="Q274" s="83">
        <f t="shared" si="238"/>
        <v>1.5717567404183292E-3</v>
      </c>
      <c r="R274" s="287"/>
      <c r="S274" s="208">
        <v>10</v>
      </c>
      <c r="T274" s="60">
        <f>IFERROR(S274/S275,"-")</f>
        <v>0.20833333333333334</v>
      </c>
      <c r="U274" s="83">
        <f t="shared" si="239"/>
        <v>1.4369880729989942E-3</v>
      </c>
      <c r="V274" s="287"/>
      <c r="W274" s="208">
        <v>8</v>
      </c>
      <c r="X274" s="60">
        <f>IFERROR(W274/W275,"-")</f>
        <v>0.2857142857142857</v>
      </c>
      <c r="Y274" s="83">
        <f t="shared" si="240"/>
        <v>1.7050298380221654E-3</v>
      </c>
      <c r="Z274" s="287"/>
      <c r="AA274" s="208">
        <v>7</v>
      </c>
      <c r="AB274" s="60">
        <f>IFERROR(AA274/AA275,"-")</f>
        <v>0.41176470588235292</v>
      </c>
      <c r="AC274" s="83">
        <f t="shared" si="241"/>
        <v>2.7058368766911482E-3</v>
      </c>
      <c r="AD274" s="287"/>
      <c r="AE274" s="208">
        <v>2</v>
      </c>
      <c r="AF274" s="60">
        <f>IFERROR(AE274/AE275,"-")</f>
        <v>0.4</v>
      </c>
      <c r="AG274" s="83">
        <f t="shared" si="242"/>
        <v>1.6542597187758478E-3</v>
      </c>
      <c r="AH274" s="287"/>
      <c r="AI274" s="94">
        <f t="shared" si="236"/>
        <v>41</v>
      </c>
      <c r="AJ274" s="60">
        <f>IFERROR(AI274/AI275,"-")</f>
        <v>0.25465838509316768</v>
      </c>
      <c r="AK274" s="83">
        <f t="shared" si="243"/>
        <v>1.7186452045606976E-3</v>
      </c>
    </row>
    <row r="275" spans="2:37" ht="13.5" customHeight="1">
      <c r="B275" s="281"/>
      <c r="C275" s="284"/>
      <c r="D275" s="61" t="s">
        <v>94</v>
      </c>
      <c r="E275" s="62"/>
      <c r="F275" s="209" t="s">
        <v>143</v>
      </c>
      <c r="G275" s="71">
        <f>SUM(G267:G274)</f>
        <v>0</v>
      </c>
      <c r="H275" s="63" t="s">
        <v>93</v>
      </c>
      <c r="I275" s="177">
        <f t="shared" si="244"/>
        <v>0</v>
      </c>
      <c r="J275" s="209" t="s">
        <v>143</v>
      </c>
      <c r="K275" s="71">
        <f>SUM(K267:K274)</f>
        <v>2</v>
      </c>
      <c r="L275" s="210" t="s">
        <v>143</v>
      </c>
      <c r="M275" s="75">
        <f t="shared" si="237"/>
        <v>2.1739130434782608E-2</v>
      </c>
      <c r="N275" s="209" t="s">
        <v>143</v>
      </c>
      <c r="O275" s="71">
        <f>SUM(O267:O274)</f>
        <v>61</v>
      </c>
      <c r="P275" s="210" t="s">
        <v>143</v>
      </c>
      <c r="Q275" s="75">
        <f t="shared" si="238"/>
        <v>7.3751662435013908E-3</v>
      </c>
      <c r="R275" s="209" t="s">
        <v>143</v>
      </c>
      <c r="S275" s="71">
        <f>SUM(S267:S274)</f>
        <v>48</v>
      </c>
      <c r="T275" s="210" t="s">
        <v>143</v>
      </c>
      <c r="U275" s="75">
        <f t="shared" si="239"/>
        <v>6.8975427503951718E-3</v>
      </c>
      <c r="V275" s="209" t="s">
        <v>143</v>
      </c>
      <c r="W275" s="71">
        <f>SUM(W267:W274)</f>
        <v>28</v>
      </c>
      <c r="X275" s="210" t="s">
        <v>143</v>
      </c>
      <c r="Y275" s="75">
        <f t="shared" si="240"/>
        <v>5.9676044330775786E-3</v>
      </c>
      <c r="Z275" s="209" t="s">
        <v>143</v>
      </c>
      <c r="AA275" s="71">
        <f>SUM(AA267:AA274)</f>
        <v>17</v>
      </c>
      <c r="AB275" s="210" t="s">
        <v>143</v>
      </c>
      <c r="AC275" s="75">
        <f t="shared" si="241"/>
        <v>6.5713181291070736E-3</v>
      </c>
      <c r="AD275" s="209" t="s">
        <v>143</v>
      </c>
      <c r="AE275" s="71">
        <f>SUM(AE267:AE274)</f>
        <v>5</v>
      </c>
      <c r="AF275" s="210" t="s">
        <v>143</v>
      </c>
      <c r="AG275" s="75">
        <f t="shared" si="242"/>
        <v>4.1356492969396195E-3</v>
      </c>
      <c r="AH275" s="209" t="s">
        <v>143</v>
      </c>
      <c r="AI275" s="71">
        <f t="shared" si="236"/>
        <v>161</v>
      </c>
      <c r="AJ275" s="210" t="s">
        <v>143</v>
      </c>
      <c r="AK275" s="75">
        <f t="shared" si="243"/>
        <v>6.7488262910798125E-3</v>
      </c>
    </row>
    <row r="276" spans="2:37" ht="13.5" customHeight="1">
      <c r="B276" s="279">
        <v>31</v>
      </c>
      <c r="C276" s="282" t="s">
        <v>34</v>
      </c>
      <c r="D276" s="55" t="s">
        <v>85</v>
      </c>
      <c r="E276" s="128" t="s">
        <v>74</v>
      </c>
      <c r="F276" s="293">
        <f>AO36</f>
        <v>59</v>
      </c>
      <c r="G276" s="206">
        <v>0</v>
      </c>
      <c r="H276" s="56">
        <f>IFERROR(G276/G284,"-")</f>
        <v>0</v>
      </c>
      <c r="I276" s="72">
        <f>IFERROR(G276/$AO$36,"-")</f>
        <v>0</v>
      </c>
      <c r="J276" s="293">
        <f>AP36</f>
        <v>179</v>
      </c>
      <c r="K276" s="206">
        <v>0</v>
      </c>
      <c r="L276" s="56">
        <f>IFERROR(K276/K284,"-")</f>
        <v>0</v>
      </c>
      <c r="M276" s="72">
        <f t="shared" ref="M276:M284" si="245">IFERROR(K276/$AP$36,"-")</f>
        <v>0</v>
      </c>
      <c r="N276" s="293">
        <f>AQ36</f>
        <v>12254</v>
      </c>
      <c r="O276" s="206">
        <v>0</v>
      </c>
      <c r="P276" s="56">
        <f>IFERROR(O276/O284,"-")</f>
        <v>0</v>
      </c>
      <c r="Q276" s="72">
        <f t="shared" ref="Q276:Q284" si="246">IFERROR(O276/$AQ$36,"-")</f>
        <v>0</v>
      </c>
      <c r="R276" s="293">
        <f>AR36</f>
        <v>10025</v>
      </c>
      <c r="S276" s="206">
        <v>1</v>
      </c>
      <c r="T276" s="56">
        <f>IFERROR(S276/S284,"-")</f>
        <v>1.3157894736842105E-2</v>
      </c>
      <c r="U276" s="72">
        <f t="shared" ref="U276:U284" si="247">IFERROR(S276/$AR$36,"-")</f>
        <v>9.9750623441396515E-5</v>
      </c>
      <c r="V276" s="293">
        <f>AS36</f>
        <v>6233</v>
      </c>
      <c r="W276" s="206">
        <v>0</v>
      </c>
      <c r="X276" s="56">
        <f>IFERROR(W276/W284,"-")</f>
        <v>0</v>
      </c>
      <c r="Y276" s="72">
        <f t="shared" ref="Y276:Y284" si="248">IFERROR(W276/$AS$36,"-")</f>
        <v>0</v>
      </c>
      <c r="Z276" s="293">
        <f>AT36</f>
        <v>2993</v>
      </c>
      <c r="AA276" s="206">
        <v>0</v>
      </c>
      <c r="AB276" s="56">
        <f>IFERROR(AA276/AA284,"-")</f>
        <v>0</v>
      </c>
      <c r="AC276" s="72">
        <f t="shared" ref="AC276:AC284" si="249">IFERROR(AA276/$AT$36,"-")</f>
        <v>0</v>
      </c>
      <c r="AD276" s="293">
        <f>AU36</f>
        <v>1240</v>
      </c>
      <c r="AE276" s="206">
        <v>0</v>
      </c>
      <c r="AF276" s="56">
        <f>IFERROR(AE276/AE284,"-")</f>
        <v>0</v>
      </c>
      <c r="AG276" s="72">
        <f t="shared" ref="AG276:AG284" si="250">IFERROR(AE276/$AU$36,"-")</f>
        <v>0</v>
      </c>
      <c r="AH276" s="293">
        <f>AV36</f>
        <v>32983</v>
      </c>
      <c r="AI276" s="92">
        <f t="shared" si="236"/>
        <v>1</v>
      </c>
      <c r="AJ276" s="56">
        <f>IFERROR(AI276/AI284,"-")</f>
        <v>4.3478260869565218E-3</v>
      </c>
      <c r="AK276" s="72">
        <f t="shared" ref="AK276:AK284" si="251">IFERROR(AI276/$AV$36,"-")</f>
        <v>3.0318649001000514E-5</v>
      </c>
    </row>
    <row r="277" spans="2:37" ht="13.5" customHeight="1">
      <c r="B277" s="280"/>
      <c r="C277" s="283"/>
      <c r="D277" s="57" t="s">
        <v>86</v>
      </c>
      <c r="E277" s="129" t="s">
        <v>75</v>
      </c>
      <c r="F277" s="286"/>
      <c r="G277" s="207">
        <v>2</v>
      </c>
      <c r="H277" s="58">
        <f>IFERROR(G277/G284,"-")</f>
        <v>0.5</v>
      </c>
      <c r="I277" s="72">
        <f t="shared" ref="I277:I282" si="252">IFERROR(G277/$AO$36,"-")</f>
        <v>3.3898305084745763E-2</v>
      </c>
      <c r="J277" s="286"/>
      <c r="K277" s="207">
        <v>7</v>
      </c>
      <c r="L277" s="58">
        <f>IFERROR(K277/K284,"-")</f>
        <v>0.77777777777777779</v>
      </c>
      <c r="M277" s="82">
        <f t="shared" si="245"/>
        <v>3.9106145251396648E-2</v>
      </c>
      <c r="N277" s="286"/>
      <c r="O277" s="207">
        <v>51</v>
      </c>
      <c r="P277" s="58">
        <f>IFERROR(O277/O284,"-")</f>
        <v>0.64556962025316456</v>
      </c>
      <c r="Q277" s="82">
        <f t="shared" si="246"/>
        <v>4.1619063163048798E-3</v>
      </c>
      <c r="R277" s="286"/>
      <c r="S277" s="207">
        <v>39</v>
      </c>
      <c r="T277" s="58">
        <f>IFERROR(S277/S284,"-")</f>
        <v>0.51315789473684215</v>
      </c>
      <c r="U277" s="82">
        <f t="shared" si="247"/>
        <v>3.8902743142144639E-3</v>
      </c>
      <c r="V277" s="286"/>
      <c r="W277" s="207">
        <v>23</v>
      </c>
      <c r="X277" s="58">
        <f>IFERROR(W277/W284,"-")</f>
        <v>0.57499999999999996</v>
      </c>
      <c r="Y277" s="82">
        <f t="shared" si="248"/>
        <v>3.6900369003690036E-3</v>
      </c>
      <c r="Z277" s="286"/>
      <c r="AA277" s="207">
        <v>7</v>
      </c>
      <c r="AB277" s="58">
        <f>IFERROR(AA277/AA284,"-")</f>
        <v>0.3888888888888889</v>
      </c>
      <c r="AC277" s="82">
        <f t="shared" si="249"/>
        <v>2.3387905111927833E-3</v>
      </c>
      <c r="AD277" s="286"/>
      <c r="AE277" s="207">
        <v>2</v>
      </c>
      <c r="AF277" s="58">
        <f>IFERROR(AE277/AE284,"-")</f>
        <v>0.5</v>
      </c>
      <c r="AG277" s="82">
        <f t="shared" si="250"/>
        <v>1.6129032258064516E-3</v>
      </c>
      <c r="AH277" s="286"/>
      <c r="AI277" s="93">
        <f t="shared" si="236"/>
        <v>131</v>
      </c>
      <c r="AJ277" s="58">
        <f>IFERROR(AI277/AI284,"-")</f>
        <v>0.56956521739130439</v>
      </c>
      <c r="AK277" s="82">
        <f t="shared" si="251"/>
        <v>3.9717430191310672E-3</v>
      </c>
    </row>
    <row r="278" spans="2:37" ht="13.5" customHeight="1">
      <c r="B278" s="280"/>
      <c r="C278" s="283"/>
      <c r="D278" s="57" t="s">
        <v>87</v>
      </c>
      <c r="E278" s="129" t="s">
        <v>76</v>
      </c>
      <c r="F278" s="286"/>
      <c r="G278" s="207">
        <v>0</v>
      </c>
      <c r="H278" s="58">
        <f>IFERROR(G278/G284,"-")</f>
        <v>0</v>
      </c>
      <c r="I278" s="72">
        <f t="shared" si="252"/>
        <v>0</v>
      </c>
      <c r="J278" s="286"/>
      <c r="K278" s="207">
        <v>0</v>
      </c>
      <c r="L278" s="58">
        <f>IFERROR(K278/K284,"-")</f>
        <v>0</v>
      </c>
      <c r="M278" s="82">
        <f t="shared" si="245"/>
        <v>0</v>
      </c>
      <c r="N278" s="286"/>
      <c r="O278" s="207">
        <v>0</v>
      </c>
      <c r="P278" s="58">
        <f>IFERROR(O278/O284,"-")</f>
        <v>0</v>
      </c>
      <c r="Q278" s="82">
        <f t="shared" si="246"/>
        <v>0</v>
      </c>
      <c r="R278" s="286"/>
      <c r="S278" s="207">
        <v>0</v>
      </c>
      <c r="T278" s="58">
        <f>IFERROR(S278/S284,"-")</f>
        <v>0</v>
      </c>
      <c r="U278" s="82">
        <f t="shared" si="247"/>
        <v>0</v>
      </c>
      <c r="V278" s="286"/>
      <c r="W278" s="207">
        <v>0</v>
      </c>
      <c r="X278" s="58">
        <f>IFERROR(W278/W284,"-")</f>
        <v>0</v>
      </c>
      <c r="Y278" s="82">
        <f t="shared" si="248"/>
        <v>0</v>
      </c>
      <c r="Z278" s="286"/>
      <c r="AA278" s="207">
        <v>0</v>
      </c>
      <c r="AB278" s="58">
        <f>IFERROR(AA278/AA284,"-")</f>
        <v>0</v>
      </c>
      <c r="AC278" s="82">
        <f t="shared" si="249"/>
        <v>0</v>
      </c>
      <c r="AD278" s="286"/>
      <c r="AE278" s="207">
        <v>0</v>
      </c>
      <c r="AF278" s="58">
        <f>IFERROR(AE278/AE284,"-")</f>
        <v>0</v>
      </c>
      <c r="AG278" s="82">
        <f t="shared" si="250"/>
        <v>0</v>
      </c>
      <c r="AH278" s="286"/>
      <c r="AI278" s="93">
        <f t="shared" si="236"/>
        <v>0</v>
      </c>
      <c r="AJ278" s="58">
        <f>IFERROR(AI278/AI284,"-")</f>
        <v>0</v>
      </c>
      <c r="AK278" s="82">
        <f t="shared" si="251"/>
        <v>0</v>
      </c>
    </row>
    <row r="279" spans="2:37" ht="13.5" customHeight="1">
      <c r="B279" s="280"/>
      <c r="C279" s="283"/>
      <c r="D279" s="57" t="s">
        <v>88</v>
      </c>
      <c r="E279" s="129" t="s">
        <v>77</v>
      </c>
      <c r="F279" s="286"/>
      <c r="G279" s="207">
        <v>1</v>
      </c>
      <c r="H279" s="58">
        <f>IFERROR(G279/G284,"-")</f>
        <v>0.25</v>
      </c>
      <c r="I279" s="72">
        <f t="shared" si="252"/>
        <v>1.6949152542372881E-2</v>
      </c>
      <c r="J279" s="286"/>
      <c r="K279" s="207">
        <v>0</v>
      </c>
      <c r="L279" s="58">
        <f>IFERROR(K279/K284,"-")</f>
        <v>0</v>
      </c>
      <c r="M279" s="82">
        <f t="shared" si="245"/>
        <v>0</v>
      </c>
      <c r="N279" s="286"/>
      <c r="O279" s="207">
        <v>3</v>
      </c>
      <c r="P279" s="58">
        <f>IFERROR(O279/O284,"-")</f>
        <v>3.7974683544303799E-2</v>
      </c>
      <c r="Q279" s="82">
        <f t="shared" si="246"/>
        <v>2.4481801860616939E-4</v>
      </c>
      <c r="R279" s="286"/>
      <c r="S279" s="207">
        <v>6</v>
      </c>
      <c r="T279" s="58">
        <f>IFERROR(S279/S284,"-")</f>
        <v>7.8947368421052627E-2</v>
      </c>
      <c r="U279" s="82">
        <f t="shared" si="247"/>
        <v>5.9850374064837901E-4</v>
      </c>
      <c r="V279" s="286"/>
      <c r="W279" s="207">
        <v>4</v>
      </c>
      <c r="X279" s="58">
        <f>IFERROR(W279/W284,"-")</f>
        <v>0.1</v>
      </c>
      <c r="Y279" s="82">
        <f t="shared" si="248"/>
        <v>6.4174554789026147E-4</v>
      </c>
      <c r="Z279" s="286"/>
      <c r="AA279" s="207">
        <v>1</v>
      </c>
      <c r="AB279" s="58">
        <f>IFERROR(AA279/AA284,"-")</f>
        <v>5.5555555555555552E-2</v>
      </c>
      <c r="AC279" s="82">
        <f t="shared" si="249"/>
        <v>3.3411293017039759E-4</v>
      </c>
      <c r="AD279" s="286"/>
      <c r="AE279" s="207">
        <v>0</v>
      </c>
      <c r="AF279" s="58">
        <f>IFERROR(AE279/AE284,"-")</f>
        <v>0</v>
      </c>
      <c r="AG279" s="82">
        <f t="shared" si="250"/>
        <v>0</v>
      </c>
      <c r="AH279" s="286"/>
      <c r="AI279" s="93">
        <f t="shared" si="236"/>
        <v>15</v>
      </c>
      <c r="AJ279" s="58">
        <f>IFERROR(AI279/AI284,"-")</f>
        <v>6.5217391304347824E-2</v>
      </c>
      <c r="AK279" s="82">
        <f t="shared" si="251"/>
        <v>4.5477973501500772E-4</v>
      </c>
    </row>
    <row r="280" spans="2:37" ht="13.5" customHeight="1">
      <c r="B280" s="280"/>
      <c r="C280" s="283"/>
      <c r="D280" s="57" t="s">
        <v>89</v>
      </c>
      <c r="E280" s="129" t="s">
        <v>78</v>
      </c>
      <c r="F280" s="286"/>
      <c r="G280" s="207">
        <v>0</v>
      </c>
      <c r="H280" s="58">
        <f>IFERROR(G280/G284,"-")</f>
        <v>0</v>
      </c>
      <c r="I280" s="72">
        <f t="shared" si="252"/>
        <v>0</v>
      </c>
      <c r="J280" s="286"/>
      <c r="K280" s="207">
        <v>1</v>
      </c>
      <c r="L280" s="58">
        <f>IFERROR(K280/K284,"-")</f>
        <v>0.1111111111111111</v>
      </c>
      <c r="M280" s="82">
        <f t="shared" si="245"/>
        <v>5.5865921787709499E-3</v>
      </c>
      <c r="N280" s="286"/>
      <c r="O280" s="207">
        <v>5</v>
      </c>
      <c r="P280" s="58">
        <f>IFERROR(O280/O284,"-")</f>
        <v>6.3291139240506333E-2</v>
      </c>
      <c r="Q280" s="82">
        <f t="shared" si="246"/>
        <v>4.0803003101028238E-4</v>
      </c>
      <c r="R280" s="286"/>
      <c r="S280" s="207">
        <v>8</v>
      </c>
      <c r="T280" s="58">
        <f>IFERROR(S280/S284,"-")</f>
        <v>0.10526315789473684</v>
      </c>
      <c r="U280" s="82">
        <f t="shared" si="247"/>
        <v>7.9800498753117212E-4</v>
      </c>
      <c r="V280" s="286"/>
      <c r="W280" s="207">
        <v>4</v>
      </c>
      <c r="X280" s="58">
        <f>IFERROR(W280/W284,"-")</f>
        <v>0.1</v>
      </c>
      <c r="Y280" s="82">
        <f t="shared" si="248"/>
        <v>6.4174554789026147E-4</v>
      </c>
      <c r="Z280" s="286"/>
      <c r="AA280" s="207">
        <v>1</v>
      </c>
      <c r="AB280" s="58">
        <f>IFERROR(AA280/AA284,"-")</f>
        <v>5.5555555555555552E-2</v>
      </c>
      <c r="AC280" s="82">
        <f t="shared" si="249"/>
        <v>3.3411293017039759E-4</v>
      </c>
      <c r="AD280" s="286"/>
      <c r="AE280" s="207">
        <v>0</v>
      </c>
      <c r="AF280" s="58">
        <f>IFERROR(AE280/AE284,"-")</f>
        <v>0</v>
      </c>
      <c r="AG280" s="82">
        <f t="shared" si="250"/>
        <v>0</v>
      </c>
      <c r="AH280" s="286"/>
      <c r="AI280" s="93">
        <f t="shared" si="236"/>
        <v>19</v>
      </c>
      <c r="AJ280" s="58">
        <f>IFERROR(AI280/AI284,"-")</f>
        <v>8.2608695652173908E-2</v>
      </c>
      <c r="AK280" s="82">
        <f t="shared" si="251"/>
        <v>5.7605433101900983E-4</v>
      </c>
    </row>
    <row r="281" spans="2:37" ht="13.5" customHeight="1">
      <c r="B281" s="280"/>
      <c r="C281" s="283"/>
      <c r="D281" s="57" t="s">
        <v>90</v>
      </c>
      <c r="E281" s="129" t="s">
        <v>79</v>
      </c>
      <c r="F281" s="286"/>
      <c r="G281" s="207">
        <v>0</v>
      </c>
      <c r="H281" s="58">
        <f>IFERROR(G281/G284,"-")</f>
        <v>0</v>
      </c>
      <c r="I281" s="72">
        <f t="shared" si="252"/>
        <v>0</v>
      </c>
      <c r="J281" s="286"/>
      <c r="K281" s="207">
        <v>0</v>
      </c>
      <c r="L281" s="58">
        <f>IFERROR(K281/K284,"-")</f>
        <v>0</v>
      </c>
      <c r="M281" s="82">
        <f t="shared" si="245"/>
        <v>0</v>
      </c>
      <c r="N281" s="286"/>
      <c r="O281" s="207">
        <v>0</v>
      </c>
      <c r="P281" s="58">
        <f>IFERROR(O281/O284,"-")</f>
        <v>0</v>
      </c>
      <c r="Q281" s="82">
        <f t="shared" si="246"/>
        <v>0</v>
      </c>
      <c r="R281" s="286"/>
      <c r="S281" s="207">
        <v>1</v>
      </c>
      <c r="T281" s="58">
        <f>IFERROR(S281/S284,"-")</f>
        <v>1.3157894736842105E-2</v>
      </c>
      <c r="U281" s="82">
        <f t="shared" si="247"/>
        <v>9.9750623441396515E-5</v>
      </c>
      <c r="V281" s="286"/>
      <c r="W281" s="207">
        <v>0</v>
      </c>
      <c r="X281" s="58">
        <f>IFERROR(W281/W284,"-")</f>
        <v>0</v>
      </c>
      <c r="Y281" s="82">
        <f t="shared" si="248"/>
        <v>0</v>
      </c>
      <c r="Z281" s="286"/>
      <c r="AA281" s="207">
        <v>0</v>
      </c>
      <c r="AB281" s="58">
        <f>IFERROR(AA281/AA284,"-")</f>
        <v>0</v>
      </c>
      <c r="AC281" s="82">
        <f t="shared" si="249"/>
        <v>0</v>
      </c>
      <c r="AD281" s="286"/>
      <c r="AE281" s="207">
        <v>0</v>
      </c>
      <c r="AF281" s="58">
        <f>IFERROR(AE281/AE284,"-")</f>
        <v>0</v>
      </c>
      <c r="AG281" s="82">
        <f t="shared" si="250"/>
        <v>0</v>
      </c>
      <c r="AH281" s="286"/>
      <c r="AI281" s="93">
        <f t="shared" si="236"/>
        <v>1</v>
      </c>
      <c r="AJ281" s="58">
        <f>IFERROR(AI281/AI284,"-")</f>
        <v>4.3478260869565218E-3</v>
      </c>
      <c r="AK281" s="82">
        <f t="shared" si="251"/>
        <v>3.0318649001000514E-5</v>
      </c>
    </row>
    <row r="282" spans="2:37" ht="13.5" customHeight="1">
      <c r="B282" s="280"/>
      <c r="C282" s="283"/>
      <c r="D282" s="57" t="s">
        <v>91</v>
      </c>
      <c r="E282" s="129" t="s">
        <v>80</v>
      </c>
      <c r="F282" s="286"/>
      <c r="G282" s="207">
        <v>0</v>
      </c>
      <c r="H282" s="58">
        <f>IFERROR(G282/G284,"-")</f>
        <v>0</v>
      </c>
      <c r="I282" s="72">
        <f t="shared" si="252"/>
        <v>0</v>
      </c>
      <c r="J282" s="286"/>
      <c r="K282" s="207">
        <v>0</v>
      </c>
      <c r="L282" s="58">
        <f>IFERROR(K282/K284,"-")</f>
        <v>0</v>
      </c>
      <c r="M282" s="82">
        <f t="shared" si="245"/>
        <v>0</v>
      </c>
      <c r="N282" s="286"/>
      <c r="O282" s="207">
        <v>0</v>
      </c>
      <c r="P282" s="58">
        <f>IFERROR(O282/O284,"-")</f>
        <v>0</v>
      </c>
      <c r="Q282" s="82">
        <f t="shared" si="246"/>
        <v>0</v>
      </c>
      <c r="R282" s="286"/>
      <c r="S282" s="207">
        <v>0</v>
      </c>
      <c r="T282" s="58">
        <f>IFERROR(S282/S284,"-")</f>
        <v>0</v>
      </c>
      <c r="U282" s="82">
        <f t="shared" si="247"/>
        <v>0</v>
      </c>
      <c r="V282" s="286"/>
      <c r="W282" s="207">
        <v>0</v>
      </c>
      <c r="X282" s="58">
        <f>IFERROR(W282/W284,"-")</f>
        <v>0</v>
      </c>
      <c r="Y282" s="82">
        <f t="shared" si="248"/>
        <v>0</v>
      </c>
      <c r="Z282" s="286"/>
      <c r="AA282" s="207">
        <v>0</v>
      </c>
      <c r="AB282" s="58">
        <f>IFERROR(AA282/AA284,"-")</f>
        <v>0</v>
      </c>
      <c r="AC282" s="82">
        <f t="shared" si="249"/>
        <v>0</v>
      </c>
      <c r="AD282" s="286"/>
      <c r="AE282" s="207">
        <v>0</v>
      </c>
      <c r="AF282" s="58">
        <f>IFERROR(AE282/AE284,"-")</f>
        <v>0</v>
      </c>
      <c r="AG282" s="82">
        <f t="shared" si="250"/>
        <v>0</v>
      </c>
      <c r="AH282" s="286"/>
      <c r="AI282" s="93">
        <f t="shared" si="236"/>
        <v>0</v>
      </c>
      <c r="AJ282" s="58">
        <f>IFERROR(AI282/AI284,"-")</f>
        <v>0</v>
      </c>
      <c r="AK282" s="82">
        <f t="shared" si="251"/>
        <v>0</v>
      </c>
    </row>
    <row r="283" spans="2:37" ht="13.5" customHeight="1">
      <c r="B283" s="280"/>
      <c r="C283" s="283"/>
      <c r="D283" s="59" t="s">
        <v>92</v>
      </c>
      <c r="E283" s="130" t="s">
        <v>95</v>
      </c>
      <c r="F283" s="287"/>
      <c r="G283" s="208">
        <v>1</v>
      </c>
      <c r="H283" s="60">
        <f>IFERROR(G283/G284,"-")</f>
        <v>0.25</v>
      </c>
      <c r="I283" s="72">
        <f>IFERROR(G283/$AO$36,"-")</f>
        <v>1.6949152542372881E-2</v>
      </c>
      <c r="J283" s="287"/>
      <c r="K283" s="208">
        <v>1</v>
      </c>
      <c r="L283" s="60">
        <f>IFERROR(K283/K284,"-")</f>
        <v>0.1111111111111111</v>
      </c>
      <c r="M283" s="83">
        <f t="shared" si="245"/>
        <v>5.5865921787709499E-3</v>
      </c>
      <c r="N283" s="287"/>
      <c r="O283" s="208">
        <v>20</v>
      </c>
      <c r="P283" s="60">
        <f>IFERROR(O283/O284,"-")</f>
        <v>0.25316455696202533</v>
      </c>
      <c r="Q283" s="83">
        <f t="shared" si="246"/>
        <v>1.6321201240411295E-3</v>
      </c>
      <c r="R283" s="287"/>
      <c r="S283" s="208">
        <v>21</v>
      </c>
      <c r="T283" s="60">
        <f>IFERROR(S283/S284,"-")</f>
        <v>0.27631578947368424</v>
      </c>
      <c r="U283" s="83">
        <f t="shared" si="247"/>
        <v>2.0947630922693266E-3</v>
      </c>
      <c r="V283" s="287"/>
      <c r="W283" s="208">
        <v>9</v>
      </c>
      <c r="X283" s="60">
        <f>IFERROR(W283/W284,"-")</f>
        <v>0.22500000000000001</v>
      </c>
      <c r="Y283" s="83">
        <f t="shared" si="248"/>
        <v>1.4439274827530884E-3</v>
      </c>
      <c r="Z283" s="287"/>
      <c r="AA283" s="208">
        <v>9</v>
      </c>
      <c r="AB283" s="60">
        <f>IFERROR(AA283/AA284,"-")</f>
        <v>0.5</v>
      </c>
      <c r="AC283" s="83">
        <f t="shared" si="249"/>
        <v>3.0070163715335782E-3</v>
      </c>
      <c r="AD283" s="287"/>
      <c r="AE283" s="208">
        <v>2</v>
      </c>
      <c r="AF283" s="60">
        <f>IFERROR(AE283/AE284,"-")</f>
        <v>0.5</v>
      </c>
      <c r="AG283" s="83">
        <f t="shared" si="250"/>
        <v>1.6129032258064516E-3</v>
      </c>
      <c r="AH283" s="287"/>
      <c r="AI283" s="94">
        <f t="shared" si="236"/>
        <v>63</v>
      </c>
      <c r="AJ283" s="60">
        <f>IFERROR(AI283/AI284,"-")</f>
        <v>0.27391304347826084</v>
      </c>
      <c r="AK283" s="83">
        <f t="shared" si="251"/>
        <v>1.9100748870630325E-3</v>
      </c>
    </row>
    <row r="284" spans="2:37" ht="13.5" customHeight="1">
      <c r="B284" s="281"/>
      <c r="C284" s="284"/>
      <c r="D284" s="61" t="s">
        <v>94</v>
      </c>
      <c r="E284" s="62"/>
      <c r="F284" s="209" t="s">
        <v>143</v>
      </c>
      <c r="G284" s="71">
        <f>SUM(G276:G283)</f>
        <v>4</v>
      </c>
      <c r="H284" s="63" t="s">
        <v>93</v>
      </c>
      <c r="I284" s="75">
        <f>IFERROR(G284/$AO$36,"-")</f>
        <v>6.7796610169491525E-2</v>
      </c>
      <c r="J284" s="209" t="s">
        <v>143</v>
      </c>
      <c r="K284" s="71">
        <f>SUM(K276:K283)</f>
        <v>9</v>
      </c>
      <c r="L284" s="210" t="s">
        <v>143</v>
      </c>
      <c r="M284" s="75">
        <f t="shared" si="245"/>
        <v>5.027932960893855E-2</v>
      </c>
      <c r="N284" s="209" t="s">
        <v>143</v>
      </c>
      <c r="O284" s="71">
        <f>SUM(O276:O283)</f>
        <v>79</v>
      </c>
      <c r="P284" s="210" t="s">
        <v>143</v>
      </c>
      <c r="Q284" s="75">
        <f t="shared" si="246"/>
        <v>6.4468744899624612E-3</v>
      </c>
      <c r="R284" s="209" t="s">
        <v>143</v>
      </c>
      <c r="S284" s="71">
        <f>SUM(S276:S283)</f>
        <v>76</v>
      </c>
      <c r="T284" s="210" t="s">
        <v>143</v>
      </c>
      <c r="U284" s="75">
        <f t="shared" si="247"/>
        <v>7.5810473815461346E-3</v>
      </c>
      <c r="V284" s="209" t="s">
        <v>143</v>
      </c>
      <c r="W284" s="71">
        <f>SUM(W276:W283)</f>
        <v>40</v>
      </c>
      <c r="X284" s="210" t="s">
        <v>143</v>
      </c>
      <c r="Y284" s="75">
        <f t="shared" si="248"/>
        <v>6.4174554789026153E-3</v>
      </c>
      <c r="Z284" s="209" t="s">
        <v>143</v>
      </c>
      <c r="AA284" s="71">
        <f>SUM(AA276:AA283)</f>
        <v>18</v>
      </c>
      <c r="AB284" s="210" t="s">
        <v>143</v>
      </c>
      <c r="AC284" s="75">
        <f t="shared" si="249"/>
        <v>6.0140327430671563E-3</v>
      </c>
      <c r="AD284" s="209" t="s">
        <v>143</v>
      </c>
      <c r="AE284" s="71">
        <f>SUM(AE276:AE283)</f>
        <v>4</v>
      </c>
      <c r="AF284" s="210" t="s">
        <v>143</v>
      </c>
      <c r="AG284" s="75">
        <f t="shared" si="250"/>
        <v>3.2258064516129032E-3</v>
      </c>
      <c r="AH284" s="209" t="s">
        <v>143</v>
      </c>
      <c r="AI284" s="71">
        <f t="shared" si="236"/>
        <v>230</v>
      </c>
      <c r="AJ284" s="210" t="s">
        <v>143</v>
      </c>
      <c r="AK284" s="75">
        <f t="shared" si="251"/>
        <v>6.9732892702301184E-3</v>
      </c>
    </row>
    <row r="285" spans="2:37" ht="13.5" customHeight="1">
      <c r="B285" s="279">
        <v>32</v>
      </c>
      <c r="C285" s="282" t="s">
        <v>35</v>
      </c>
      <c r="D285" s="55" t="s">
        <v>85</v>
      </c>
      <c r="E285" s="128" t="s">
        <v>74</v>
      </c>
      <c r="F285" s="293">
        <f>AO37</f>
        <v>59</v>
      </c>
      <c r="G285" s="206">
        <v>0</v>
      </c>
      <c r="H285" s="56">
        <f>IFERROR(G285/G293,"-")</f>
        <v>0</v>
      </c>
      <c r="I285" s="72">
        <f>IFERROR(G285/$AO$37,"-")</f>
        <v>0</v>
      </c>
      <c r="J285" s="293">
        <f>AP37</f>
        <v>104</v>
      </c>
      <c r="K285" s="206">
        <v>0</v>
      </c>
      <c r="L285" s="56">
        <f>IFERROR(K285/K293,"-")</f>
        <v>0</v>
      </c>
      <c r="M285" s="72">
        <f t="shared" ref="M285:M293" si="253">IFERROR(K285/$AP$37,"-")</f>
        <v>0</v>
      </c>
      <c r="N285" s="293">
        <f>AQ37</f>
        <v>8984</v>
      </c>
      <c r="O285" s="206">
        <v>0</v>
      </c>
      <c r="P285" s="56">
        <f>IFERROR(O285/O293,"-")</f>
        <v>0</v>
      </c>
      <c r="Q285" s="72">
        <f t="shared" ref="Q285:Q293" si="254">IFERROR(O285/$AQ$37,"-")</f>
        <v>0</v>
      </c>
      <c r="R285" s="293">
        <f>AR37</f>
        <v>7868</v>
      </c>
      <c r="S285" s="206">
        <v>1</v>
      </c>
      <c r="T285" s="56">
        <f>IFERROR(S285/S293,"-")</f>
        <v>1.1764705882352941E-2</v>
      </c>
      <c r="U285" s="72">
        <f t="shared" ref="U285:U293" si="255">IFERROR(S285/$AR$37,"-")</f>
        <v>1.2709710218607016E-4</v>
      </c>
      <c r="V285" s="293">
        <f>AS37</f>
        <v>5503</v>
      </c>
      <c r="W285" s="206">
        <v>0</v>
      </c>
      <c r="X285" s="56">
        <f>IFERROR(W285/W293,"-")</f>
        <v>0</v>
      </c>
      <c r="Y285" s="72">
        <f t="shared" ref="Y285:Y293" si="256">IFERROR(W285/$AS$37,"-")</f>
        <v>0</v>
      </c>
      <c r="Z285" s="293">
        <f>AT37</f>
        <v>2768</v>
      </c>
      <c r="AA285" s="206">
        <v>0</v>
      </c>
      <c r="AB285" s="56">
        <f>IFERROR(AA285/AA293,"-")</f>
        <v>0</v>
      </c>
      <c r="AC285" s="72">
        <f t="shared" ref="AC285:AC293" si="257">IFERROR(AA285/$AT$37,"-")</f>
        <v>0</v>
      </c>
      <c r="AD285" s="293">
        <f>AU37</f>
        <v>1243</v>
      </c>
      <c r="AE285" s="206">
        <v>0</v>
      </c>
      <c r="AF285" s="56">
        <f>IFERROR(AE285/AE293,"-")</f>
        <v>0</v>
      </c>
      <c r="AG285" s="72">
        <f t="shared" ref="AG285:AG293" si="258">IFERROR(AE285/$AU$37,"-")</f>
        <v>0</v>
      </c>
      <c r="AH285" s="293">
        <f>AV37</f>
        <v>26529</v>
      </c>
      <c r="AI285" s="92">
        <f t="shared" si="236"/>
        <v>1</v>
      </c>
      <c r="AJ285" s="56">
        <f>IFERROR(AI285/AI293,"-")</f>
        <v>3.8461538461538464E-3</v>
      </c>
      <c r="AK285" s="72">
        <f t="shared" ref="AK285:AK293" si="259">IFERROR(AI285/$AV$37,"-")</f>
        <v>3.7694598364054433E-5</v>
      </c>
    </row>
    <row r="286" spans="2:37" ht="13.5" customHeight="1">
      <c r="B286" s="280"/>
      <c r="C286" s="283"/>
      <c r="D286" s="57" t="s">
        <v>86</v>
      </c>
      <c r="E286" s="129" t="s">
        <v>75</v>
      </c>
      <c r="F286" s="286"/>
      <c r="G286" s="207">
        <v>3</v>
      </c>
      <c r="H286" s="58">
        <f>IFERROR(G286/G293,"-")</f>
        <v>1</v>
      </c>
      <c r="I286" s="72">
        <f t="shared" ref="I286:I292" si="260">IFERROR(G286/$AO$37,"-")</f>
        <v>5.0847457627118647E-2</v>
      </c>
      <c r="J286" s="286"/>
      <c r="K286" s="207">
        <v>6</v>
      </c>
      <c r="L286" s="58">
        <f>IFERROR(K286/K293,"-")</f>
        <v>0.75</v>
      </c>
      <c r="M286" s="82">
        <f t="shared" si="253"/>
        <v>5.7692307692307696E-2</v>
      </c>
      <c r="N286" s="286"/>
      <c r="O286" s="207">
        <v>56</v>
      </c>
      <c r="P286" s="58">
        <f>IFERROR(O286/O293,"-")</f>
        <v>0.6588235294117647</v>
      </c>
      <c r="Q286" s="82">
        <f t="shared" si="254"/>
        <v>6.2333036509349959E-3</v>
      </c>
      <c r="R286" s="286"/>
      <c r="S286" s="207">
        <v>59</v>
      </c>
      <c r="T286" s="58">
        <f>IFERROR(S286/S293,"-")</f>
        <v>0.69411764705882351</v>
      </c>
      <c r="U286" s="82">
        <f t="shared" si="255"/>
        <v>7.4987290289781393E-3</v>
      </c>
      <c r="V286" s="286"/>
      <c r="W286" s="207">
        <v>36</v>
      </c>
      <c r="X286" s="58">
        <f>IFERROR(W286/W293,"-")</f>
        <v>0.70588235294117652</v>
      </c>
      <c r="Y286" s="82">
        <f t="shared" si="256"/>
        <v>6.5418862438669815E-3</v>
      </c>
      <c r="Z286" s="286"/>
      <c r="AA286" s="207">
        <v>13</v>
      </c>
      <c r="AB286" s="58">
        <f>IFERROR(AA286/AA293,"-")</f>
        <v>0.56521739130434778</v>
      </c>
      <c r="AC286" s="82">
        <f t="shared" si="257"/>
        <v>4.6965317919075147E-3</v>
      </c>
      <c r="AD286" s="286"/>
      <c r="AE286" s="207">
        <v>3</v>
      </c>
      <c r="AF286" s="58">
        <f>IFERROR(AE286/AE293,"-")</f>
        <v>0.6</v>
      </c>
      <c r="AG286" s="82">
        <f t="shared" si="258"/>
        <v>2.4135156878519709E-3</v>
      </c>
      <c r="AH286" s="286"/>
      <c r="AI286" s="93">
        <f t="shared" si="236"/>
        <v>176</v>
      </c>
      <c r="AJ286" s="58">
        <f>IFERROR(AI286/AI293,"-")</f>
        <v>0.67692307692307696</v>
      </c>
      <c r="AK286" s="82">
        <f t="shared" si="259"/>
        <v>6.6342493120735797E-3</v>
      </c>
    </row>
    <row r="287" spans="2:37" ht="13.5" customHeight="1">
      <c r="B287" s="280"/>
      <c r="C287" s="283"/>
      <c r="D287" s="57" t="s">
        <v>87</v>
      </c>
      <c r="E287" s="129" t="s">
        <v>76</v>
      </c>
      <c r="F287" s="286"/>
      <c r="G287" s="207">
        <v>0</v>
      </c>
      <c r="H287" s="58">
        <f>IFERROR(G287/G293,"-")</f>
        <v>0</v>
      </c>
      <c r="I287" s="72">
        <f t="shared" si="260"/>
        <v>0</v>
      </c>
      <c r="J287" s="286"/>
      <c r="K287" s="207">
        <v>0</v>
      </c>
      <c r="L287" s="58">
        <f>IFERROR(K287/K293,"-")</f>
        <v>0</v>
      </c>
      <c r="M287" s="82">
        <f t="shared" si="253"/>
        <v>0</v>
      </c>
      <c r="N287" s="286"/>
      <c r="O287" s="207">
        <v>0</v>
      </c>
      <c r="P287" s="58">
        <f>IFERROR(O287/O293,"-")</f>
        <v>0</v>
      </c>
      <c r="Q287" s="82">
        <f t="shared" si="254"/>
        <v>0</v>
      </c>
      <c r="R287" s="286"/>
      <c r="S287" s="207">
        <v>0</v>
      </c>
      <c r="T287" s="58">
        <f>IFERROR(S287/S293,"-")</f>
        <v>0</v>
      </c>
      <c r="U287" s="82">
        <f t="shared" si="255"/>
        <v>0</v>
      </c>
      <c r="V287" s="286"/>
      <c r="W287" s="207">
        <v>0</v>
      </c>
      <c r="X287" s="58">
        <f>IFERROR(W287/W293,"-")</f>
        <v>0</v>
      </c>
      <c r="Y287" s="82">
        <f t="shared" si="256"/>
        <v>0</v>
      </c>
      <c r="Z287" s="286"/>
      <c r="AA287" s="207">
        <v>0</v>
      </c>
      <c r="AB287" s="58">
        <f>IFERROR(AA287/AA293,"-")</f>
        <v>0</v>
      </c>
      <c r="AC287" s="82">
        <f t="shared" si="257"/>
        <v>0</v>
      </c>
      <c r="AD287" s="286"/>
      <c r="AE287" s="207">
        <v>0</v>
      </c>
      <c r="AF287" s="58">
        <f>IFERROR(AE287/AE293,"-")</f>
        <v>0</v>
      </c>
      <c r="AG287" s="82">
        <f t="shared" si="258"/>
        <v>0</v>
      </c>
      <c r="AH287" s="286"/>
      <c r="AI287" s="93">
        <f t="shared" si="236"/>
        <v>0</v>
      </c>
      <c r="AJ287" s="58">
        <f>IFERROR(AI287/AI293,"-")</f>
        <v>0</v>
      </c>
      <c r="AK287" s="82">
        <f t="shared" si="259"/>
        <v>0</v>
      </c>
    </row>
    <row r="288" spans="2:37" ht="13.5" customHeight="1">
      <c r="B288" s="280"/>
      <c r="C288" s="283"/>
      <c r="D288" s="57" t="s">
        <v>88</v>
      </c>
      <c r="E288" s="129" t="s">
        <v>77</v>
      </c>
      <c r="F288" s="286"/>
      <c r="G288" s="207">
        <v>0</v>
      </c>
      <c r="H288" s="58">
        <f>IFERROR(G288/G293,"-")</f>
        <v>0</v>
      </c>
      <c r="I288" s="72">
        <f t="shared" si="260"/>
        <v>0</v>
      </c>
      <c r="J288" s="286"/>
      <c r="K288" s="207">
        <v>0</v>
      </c>
      <c r="L288" s="58">
        <f>IFERROR(K288/K293,"-")</f>
        <v>0</v>
      </c>
      <c r="M288" s="82">
        <f t="shared" si="253"/>
        <v>0</v>
      </c>
      <c r="N288" s="286"/>
      <c r="O288" s="207">
        <v>2</v>
      </c>
      <c r="P288" s="58">
        <f>IFERROR(O288/O293,"-")</f>
        <v>2.3529411764705882E-2</v>
      </c>
      <c r="Q288" s="82">
        <f t="shared" si="254"/>
        <v>2.2261798753339269E-4</v>
      </c>
      <c r="R288" s="286"/>
      <c r="S288" s="207">
        <v>4</v>
      </c>
      <c r="T288" s="58">
        <f>IFERROR(S288/S293,"-")</f>
        <v>4.7058823529411764E-2</v>
      </c>
      <c r="U288" s="82">
        <f t="shared" si="255"/>
        <v>5.0838840874428064E-4</v>
      </c>
      <c r="V288" s="286"/>
      <c r="W288" s="207">
        <v>0</v>
      </c>
      <c r="X288" s="58">
        <f>IFERROR(W288/W293,"-")</f>
        <v>0</v>
      </c>
      <c r="Y288" s="82">
        <f t="shared" si="256"/>
        <v>0</v>
      </c>
      <c r="Z288" s="286"/>
      <c r="AA288" s="207">
        <v>1</v>
      </c>
      <c r="AB288" s="58">
        <f>IFERROR(AA288/AA293,"-")</f>
        <v>4.3478260869565216E-2</v>
      </c>
      <c r="AC288" s="82">
        <f t="shared" si="257"/>
        <v>3.6127167630057802E-4</v>
      </c>
      <c r="AD288" s="286"/>
      <c r="AE288" s="207">
        <v>0</v>
      </c>
      <c r="AF288" s="58">
        <f>IFERROR(AE288/AE293,"-")</f>
        <v>0</v>
      </c>
      <c r="AG288" s="82">
        <f t="shared" si="258"/>
        <v>0</v>
      </c>
      <c r="AH288" s="286"/>
      <c r="AI288" s="93">
        <f t="shared" si="236"/>
        <v>7</v>
      </c>
      <c r="AJ288" s="58">
        <f>IFERROR(AI288/AI293,"-")</f>
        <v>2.6923076923076925E-2</v>
      </c>
      <c r="AK288" s="82">
        <f t="shared" si="259"/>
        <v>2.6386218854838103E-4</v>
      </c>
    </row>
    <row r="289" spans="2:37" ht="13.5" customHeight="1">
      <c r="B289" s="280"/>
      <c r="C289" s="283"/>
      <c r="D289" s="57" t="s">
        <v>89</v>
      </c>
      <c r="E289" s="129" t="s">
        <v>78</v>
      </c>
      <c r="F289" s="286"/>
      <c r="G289" s="207">
        <v>0</v>
      </c>
      <c r="H289" s="58">
        <f>IFERROR(G289/G293,"-")</f>
        <v>0</v>
      </c>
      <c r="I289" s="72">
        <f t="shared" si="260"/>
        <v>0</v>
      </c>
      <c r="J289" s="286"/>
      <c r="K289" s="207">
        <v>1</v>
      </c>
      <c r="L289" s="58">
        <f>IFERROR(K289/K293,"-")</f>
        <v>0.125</v>
      </c>
      <c r="M289" s="82">
        <f t="shared" si="253"/>
        <v>9.6153846153846159E-3</v>
      </c>
      <c r="N289" s="286"/>
      <c r="O289" s="207">
        <v>1</v>
      </c>
      <c r="P289" s="58">
        <f>IFERROR(O289/O293,"-")</f>
        <v>1.1764705882352941E-2</v>
      </c>
      <c r="Q289" s="82">
        <f t="shared" si="254"/>
        <v>1.1130899376669635E-4</v>
      </c>
      <c r="R289" s="286"/>
      <c r="S289" s="207">
        <v>0</v>
      </c>
      <c r="T289" s="58">
        <f>IFERROR(S289/S293,"-")</f>
        <v>0</v>
      </c>
      <c r="U289" s="82">
        <f t="shared" si="255"/>
        <v>0</v>
      </c>
      <c r="V289" s="286"/>
      <c r="W289" s="207">
        <v>0</v>
      </c>
      <c r="X289" s="58">
        <f>IFERROR(W289/W293,"-")</f>
        <v>0</v>
      </c>
      <c r="Y289" s="82">
        <f t="shared" si="256"/>
        <v>0</v>
      </c>
      <c r="Z289" s="286"/>
      <c r="AA289" s="207">
        <v>0</v>
      </c>
      <c r="AB289" s="58">
        <f>IFERROR(AA289/AA293,"-")</f>
        <v>0</v>
      </c>
      <c r="AC289" s="82">
        <f t="shared" si="257"/>
        <v>0</v>
      </c>
      <c r="AD289" s="286"/>
      <c r="AE289" s="207">
        <v>0</v>
      </c>
      <c r="AF289" s="58">
        <f>IFERROR(AE289/AE293,"-")</f>
        <v>0</v>
      </c>
      <c r="AG289" s="82">
        <f t="shared" si="258"/>
        <v>0</v>
      </c>
      <c r="AH289" s="286"/>
      <c r="AI289" s="93">
        <f t="shared" si="236"/>
        <v>2</v>
      </c>
      <c r="AJ289" s="58">
        <f>IFERROR(AI289/AI293,"-")</f>
        <v>7.6923076923076927E-3</v>
      </c>
      <c r="AK289" s="82">
        <f t="shared" si="259"/>
        <v>7.5389196728108866E-5</v>
      </c>
    </row>
    <row r="290" spans="2:37" ht="13.5" customHeight="1">
      <c r="B290" s="280"/>
      <c r="C290" s="283"/>
      <c r="D290" s="57" t="s">
        <v>90</v>
      </c>
      <c r="E290" s="129" t="s">
        <v>79</v>
      </c>
      <c r="F290" s="286"/>
      <c r="G290" s="207">
        <v>0</v>
      </c>
      <c r="H290" s="58">
        <f>IFERROR(G290/G293,"-")</f>
        <v>0</v>
      </c>
      <c r="I290" s="72">
        <f t="shared" si="260"/>
        <v>0</v>
      </c>
      <c r="J290" s="286"/>
      <c r="K290" s="207">
        <v>0</v>
      </c>
      <c r="L290" s="58">
        <f>IFERROR(K290/K293,"-")</f>
        <v>0</v>
      </c>
      <c r="M290" s="82">
        <f t="shared" si="253"/>
        <v>0</v>
      </c>
      <c r="N290" s="286"/>
      <c r="O290" s="207">
        <v>0</v>
      </c>
      <c r="P290" s="58">
        <f>IFERROR(O290/O293,"-")</f>
        <v>0</v>
      </c>
      <c r="Q290" s="82">
        <f t="shared" si="254"/>
        <v>0</v>
      </c>
      <c r="R290" s="286"/>
      <c r="S290" s="207">
        <v>0</v>
      </c>
      <c r="T290" s="58">
        <f>IFERROR(S290/S293,"-")</f>
        <v>0</v>
      </c>
      <c r="U290" s="82">
        <f t="shared" si="255"/>
        <v>0</v>
      </c>
      <c r="V290" s="286"/>
      <c r="W290" s="207">
        <v>0</v>
      </c>
      <c r="X290" s="58">
        <f>IFERROR(W290/W293,"-")</f>
        <v>0</v>
      </c>
      <c r="Y290" s="82">
        <f t="shared" si="256"/>
        <v>0</v>
      </c>
      <c r="Z290" s="286"/>
      <c r="AA290" s="207">
        <v>0</v>
      </c>
      <c r="AB290" s="58">
        <f>IFERROR(AA290/AA293,"-")</f>
        <v>0</v>
      </c>
      <c r="AC290" s="82">
        <f t="shared" si="257"/>
        <v>0</v>
      </c>
      <c r="AD290" s="286"/>
      <c r="AE290" s="207">
        <v>0</v>
      </c>
      <c r="AF290" s="58">
        <f>IFERROR(AE290/AE293,"-")</f>
        <v>0</v>
      </c>
      <c r="AG290" s="82">
        <f t="shared" si="258"/>
        <v>0</v>
      </c>
      <c r="AH290" s="286"/>
      <c r="AI290" s="93">
        <f t="shared" si="236"/>
        <v>0</v>
      </c>
      <c r="AJ290" s="58">
        <f>IFERROR(AI290/AI293,"-")</f>
        <v>0</v>
      </c>
      <c r="AK290" s="82">
        <f t="shared" si="259"/>
        <v>0</v>
      </c>
    </row>
    <row r="291" spans="2:37" ht="13.5" customHeight="1">
      <c r="B291" s="280"/>
      <c r="C291" s="283"/>
      <c r="D291" s="57" t="s">
        <v>91</v>
      </c>
      <c r="E291" s="129" t="s">
        <v>80</v>
      </c>
      <c r="F291" s="286"/>
      <c r="G291" s="207">
        <v>0</v>
      </c>
      <c r="H291" s="58">
        <f>IFERROR(G291/G293,"-")</f>
        <v>0</v>
      </c>
      <c r="I291" s="72">
        <f t="shared" si="260"/>
        <v>0</v>
      </c>
      <c r="J291" s="286"/>
      <c r="K291" s="207">
        <v>0</v>
      </c>
      <c r="L291" s="58">
        <f>IFERROR(K291/K293,"-")</f>
        <v>0</v>
      </c>
      <c r="M291" s="82">
        <f t="shared" si="253"/>
        <v>0</v>
      </c>
      <c r="N291" s="286"/>
      <c r="O291" s="207">
        <v>0</v>
      </c>
      <c r="P291" s="58">
        <f>IFERROR(O291/O293,"-")</f>
        <v>0</v>
      </c>
      <c r="Q291" s="82">
        <f t="shared" si="254"/>
        <v>0</v>
      </c>
      <c r="R291" s="286"/>
      <c r="S291" s="207">
        <v>0</v>
      </c>
      <c r="T291" s="58">
        <f>IFERROR(S291/S293,"-")</f>
        <v>0</v>
      </c>
      <c r="U291" s="82">
        <f t="shared" si="255"/>
        <v>0</v>
      </c>
      <c r="V291" s="286"/>
      <c r="W291" s="207">
        <v>0</v>
      </c>
      <c r="X291" s="58">
        <f>IFERROR(W291/W293,"-")</f>
        <v>0</v>
      </c>
      <c r="Y291" s="82">
        <f t="shared" si="256"/>
        <v>0</v>
      </c>
      <c r="Z291" s="286"/>
      <c r="AA291" s="207">
        <v>0</v>
      </c>
      <c r="AB291" s="58">
        <f>IFERROR(AA291/AA293,"-")</f>
        <v>0</v>
      </c>
      <c r="AC291" s="82">
        <f t="shared" si="257"/>
        <v>0</v>
      </c>
      <c r="AD291" s="286"/>
      <c r="AE291" s="207">
        <v>0</v>
      </c>
      <c r="AF291" s="58">
        <f>IFERROR(AE291/AE293,"-")</f>
        <v>0</v>
      </c>
      <c r="AG291" s="82">
        <f t="shared" si="258"/>
        <v>0</v>
      </c>
      <c r="AH291" s="286"/>
      <c r="AI291" s="93">
        <f t="shared" si="236"/>
        <v>0</v>
      </c>
      <c r="AJ291" s="58">
        <f>IFERROR(AI291/AI293,"-")</f>
        <v>0</v>
      </c>
      <c r="AK291" s="82">
        <f t="shared" si="259"/>
        <v>0</v>
      </c>
    </row>
    <row r="292" spans="2:37" ht="13.5" customHeight="1">
      <c r="B292" s="280"/>
      <c r="C292" s="283"/>
      <c r="D292" s="59" t="s">
        <v>92</v>
      </c>
      <c r="E292" s="130" t="s">
        <v>95</v>
      </c>
      <c r="F292" s="287"/>
      <c r="G292" s="208">
        <v>0</v>
      </c>
      <c r="H292" s="60">
        <f>IFERROR(G292/G293,"-")</f>
        <v>0</v>
      </c>
      <c r="I292" s="72">
        <f t="shared" si="260"/>
        <v>0</v>
      </c>
      <c r="J292" s="287"/>
      <c r="K292" s="208">
        <v>1</v>
      </c>
      <c r="L292" s="60">
        <f>IFERROR(K292/K293,"-")</f>
        <v>0.125</v>
      </c>
      <c r="M292" s="83">
        <f t="shared" si="253"/>
        <v>9.6153846153846159E-3</v>
      </c>
      <c r="N292" s="287"/>
      <c r="O292" s="208">
        <v>26</v>
      </c>
      <c r="P292" s="60">
        <f>IFERROR(O292/O293,"-")</f>
        <v>0.30588235294117649</v>
      </c>
      <c r="Q292" s="83">
        <f t="shared" si="254"/>
        <v>2.8940338379341052E-3</v>
      </c>
      <c r="R292" s="287"/>
      <c r="S292" s="208">
        <v>21</v>
      </c>
      <c r="T292" s="60">
        <f>IFERROR(S292/S293,"-")</f>
        <v>0.24705882352941178</v>
      </c>
      <c r="U292" s="83">
        <f t="shared" si="255"/>
        <v>2.6690391459074734E-3</v>
      </c>
      <c r="V292" s="287"/>
      <c r="W292" s="208">
        <v>15</v>
      </c>
      <c r="X292" s="60">
        <f>IFERROR(W292/W293,"-")</f>
        <v>0.29411764705882354</v>
      </c>
      <c r="Y292" s="83">
        <f t="shared" si="256"/>
        <v>2.7257859349445759E-3</v>
      </c>
      <c r="Z292" s="287"/>
      <c r="AA292" s="208">
        <v>9</v>
      </c>
      <c r="AB292" s="60">
        <f>IFERROR(AA292/AA293,"-")</f>
        <v>0.39130434782608697</v>
      </c>
      <c r="AC292" s="83">
        <f t="shared" si="257"/>
        <v>3.2514450867052024E-3</v>
      </c>
      <c r="AD292" s="287"/>
      <c r="AE292" s="208">
        <v>2</v>
      </c>
      <c r="AF292" s="60">
        <f>IFERROR(AE292/AE293,"-")</f>
        <v>0.4</v>
      </c>
      <c r="AG292" s="83">
        <f t="shared" si="258"/>
        <v>1.6090104585679806E-3</v>
      </c>
      <c r="AH292" s="287"/>
      <c r="AI292" s="94">
        <f t="shared" si="236"/>
        <v>74</v>
      </c>
      <c r="AJ292" s="60">
        <f>IFERROR(AI292/AI293,"-")</f>
        <v>0.2846153846153846</v>
      </c>
      <c r="AK292" s="83">
        <f t="shared" si="259"/>
        <v>2.7894002789400278E-3</v>
      </c>
    </row>
    <row r="293" spans="2:37" ht="13.5" customHeight="1">
      <c r="B293" s="281"/>
      <c r="C293" s="284"/>
      <c r="D293" s="61" t="s">
        <v>94</v>
      </c>
      <c r="E293" s="62"/>
      <c r="F293" s="209" t="s">
        <v>143</v>
      </c>
      <c r="G293" s="71">
        <f>SUM(G285:G292)</f>
        <v>3</v>
      </c>
      <c r="H293" s="63" t="s">
        <v>93</v>
      </c>
      <c r="I293" s="75">
        <f>IFERROR(G293/$AO$37,"-")</f>
        <v>5.0847457627118647E-2</v>
      </c>
      <c r="J293" s="209" t="s">
        <v>143</v>
      </c>
      <c r="K293" s="71">
        <f>SUM(K285:K292)</f>
        <v>8</v>
      </c>
      <c r="L293" s="210" t="s">
        <v>143</v>
      </c>
      <c r="M293" s="75">
        <f t="shared" si="253"/>
        <v>7.6923076923076927E-2</v>
      </c>
      <c r="N293" s="209" t="s">
        <v>143</v>
      </c>
      <c r="O293" s="71">
        <f>SUM(O285:O292)</f>
        <v>85</v>
      </c>
      <c r="P293" s="210" t="s">
        <v>143</v>
      </c>
      <c r="Q293" s="75">
        <f t="shared" si="254"/>
        <v>9.4612644701691905E-3</v>
      </c>
      <c r="R293" s="209" t="s">
        <v>143</v>
      </c>
      <c r="S293" s="71">
        <f>SUM(S285:S292)</f>
        <v>85</v>
      </c>
      <c r="T293" s="210" t="s">
        <v>143</v>
      </c>
      <c r="U293" s="75">
        <f t="shared" si="255"/>
        <v>1.0803253685815964E-2</v>
      </c>
      <c r="V293" s="209" t="s">
        <v>143</v>
      </c>
      <c r="W293" s="71">
        <f>SUM(W285:W292)</f>
        <v>51</v>
      </c>
      <c r="X293" s="210" t="s">
        <v>143</v>
      </c>
      <c r="Y293" s="75">
        <f t="shared" si="256"/>
        <v>9.2676721788115569E-3</v>
      </c>
      <c r="Z293" s="209" t="s">
        <v>143</v>
      </c>
      <c r="AA293" s="71">
        <f>SUM(AA285:AA292)</f>
        <v>23</v>
      </c>
      <c r="AB293" s="210" t="s">
        <v>143</v>
      </c>
      <c r="AC293" s="75">
        <f t="shared" si="257"/>
        <v>8.3092485549132941E-3</v>
      </c>
      <c r="AD293" s="209" t="s">
        <v>143</v>
      </c>
      <c r="AE293" s="71">
        <f>SUM(AE285:AE292)</f>
        <v>5</v>
      </c>
      <c r="AF293" s="210" t="s">
        <v>143</v>
      </c>
      <c r="AG293" s="75">
        <f t="shared" si="258"/>
        <v>4.0225261464199519E-3</v>
      </c>
      <c r="AH293" s="209" t="s">
        <v>143</v>
      </c>
      <c r="AI293" s="71">
        <f t="shared" si="236"/>
        <v>260</v>
      </c>
      <c r="AJ293" s="210" t="s">
        <v>143</v>
      </c>
      <c r="AK293" s="75">
        <f t="shared" si="259"/>
        <v>9.8005955746541529E-3</v>
      </c>
    </row>
    <row r="294" spans="2:37" ht="13.5" customHeight="1">
      <c r="B294" s="279">
        <v>33</v>
      </c>
      <c r="C294" s="282" t="s">
        <v>36</v>
      </c>
      <c r="D294" s="55" t="s">
        <v>85</v>
      </c>
      <c r="E294" s="128" t="s">
        <v>74</v>
      </c>
      <c r="F294" s="293">
        <f>AO38</f>
        <v>8</v>
      </c>
      <c r="G294" s="206">
        <v>0</v>
      </c>
      <c r="H294" s="56" t="str">
        <f>IFERROR(G294/G302,"-")</f>
        <v>-</v>
      </c>
      <c r="I294" s="72">
        <f>IFERROR(G294/$AO$38,"-")</f>
        <v>0</v>
      </c>
      <c r="J294" s="293">
        <f>AP38</f>
        <v>30</v>
      </c>
      <c r="K294" s="206">
        <v>0</v>
      </c>
      <c r="L294" s="56">
        <f>IFERROR(K294/K302,"-")</f>
        <v>0</v>
      </c>
      <c r="M294" s="72">
        <f t="shared" ref="M294:M302" si="261">IFERROR(K294/$AP$38,"-")</f>
        <v>0</v>
      </c>
      <c r="N294" s="293">
        <f>AQ38</f>
        <v>3015</v>
      </c>
      <c r="O294" s="206">
        <v>0</v>
      </c>
      <c r="P294" s="56">
        <f>IFERROR(O294/O302,"-")</f>
        <v>0</v>
      </c>
      <c r="Q294" s="72">
        <f t="shared" ref="Q294:Q302" si="262">IFERROR(O294/$AQ$38,"-")</f>
        <v>0</v>
      </c>
      <c r="R294" s="293">
        <f>AR38</f>
        <v>2399</v>
      </c>
      <c r="S294" s="206">
        <v>0</v>
      </c>
      <c r="T294" s="56">
        <f>IFERROR(S294/S302,"-")</f>
        <v>0</v>
      </c>
      <c r="U294" s="72">
        <f t="shared" ref="U294:U302" si="263">IFERROR(S294/$AR$38,"-")</f>
        <v>0</v>
      </c>
      <c r="V294" s="293">
        <f>AS38</f>
        <v>1406</v>
      </c>
      <c r="W294" s="206">
        <v>0</v>
      </c>
      <c r="X294" s="56">
        <f>IFERROR(W294/W302,"-")</f>
        <v>0</v>
      </c>
      <c r="Y294" s="72">
        <f t="shared" ref="Y294:Y302" si="264">IFERROR(W294/$AS$38,"-")</f>
        <v>0</v>
      </c>
      <c r="Z294" s="293">
        <f>AT38</f>
        <v>703</v>
      </c>
      <c r="AA294" s="206">
        <v>0</v>
      </c>
      <c r="AB294" s="56">
        <f>IFERROR(AA294/AA302,"-")</f>
        <v>0</v>
      </c>
      <c r="AC294" s="72">
        <f t="shared" ref="AC294:AC302" si="265">IFERROR(AA294/$AT$38,"-")</f>
        <v>0</v>
      </c>
      <c r="AD294" s="293">
        <f>AU38</f>
        <v>323</v>
      </c>
      <c r="AE294" s="206">
        <v>0</v>
      </c>
      <c r="AF294" s="56" t="str">
        <f>IFERROR(AE294/AE302,"-")</f>
        <v>-</v>
      </c>
      <c r="AG294" s="72">
        <f t="shared" ref="AG294:AG302" si="266">IFERROR(AE294/$AU$38,"-")</f>
        <v>0</v>
      </c>
      <c r="AH294" s="293">
        <f>AV38</f>
        <v>7884</v>
      </c>
      <c r="AI294" s="92">
        <f t="shared" si="236"/>
        <v>0</v>
      </c>
      <c r="AJ294" s="56">
        <f>IFERROR(AI294/AI302,"-")</f>
        <v>0</v>
      </c>
      <c r="AK294" s="72">
        <f t="shared" ref="AK294:AK302" si="267">IFERROR(AI294/$AV$38,"-")</f>
        <v>0</v>
      </c>
    </row>
    <row r="295" spans="2:37" ht="13.5" customHeight="1">
      <c r="B295" s="280"/>
      <c r="C295" s="283"/>
      <c r="D295" s="57" t="s">
        <v>86</v>
      </c>
      <c r="E295" s="129" t="s">
        <v>75</v>
      </c>
      <c r="F295" s="286"/>
      <c r="G295" s="207">
        <v>0</v>
      </c>
      <c r="H295" s="58" t="str">
        <f>IFERROR(G295/G302,"-")</f>
        <v>-</v>
      </c>
      <c r="I295" s="72">
        <f t="shared" ref="I295:I301" si="268">IFERROR(G295/$AO$38,"-")</f>
        <v>0</v>
      </c>
      <c r="J295" s="286"/>
      <c r="K295" s="207">
        <v>3</v>
      </c>
      <c r="L295" s="58">
        <f>IFERROR(K295/K302,"-")</f>
        <v>0.75</v>
      </c>
      <c r="M295" s="82">
        <f t="shared" si="261"/>
        <v>0.1</v>
      </c>
      <c r="N295" s="286"/>
      <c r="O295" s="207">
        <v>15</v>
      </c>
      <c r="P295" s="58">
        <f>IFERROR(O295/O302,"-")</f>
        <v>0.7142857142857143</v>
      </c>
      <c r="Q295" s="82">
        <f t="shared" si="262"/>
        <v>4.9751243781094526E-3</v>
      </c>
      <c r="R295" s="286"/>
      <c r="S295" s="207">
        <v>13</v>
      </c>
      <c r="T295" s="58">
        <f>IFERROR(S295/S302,"-")</f>
        <v>0.65</v>
      </c>
      <c r="U295" s="82">
        <f t="shared" si="263"/>
        <v>5.4189245518966233E-3</v>
      </c>
      <c r="V295" s="286"/>
      <c r="W295" s="207">
        <v>12</v>
      </c>
      <c r="X295" s="58">
        <f>IFERROR(W295/W302,"-")</f>
        <v>0.8</v>
      </c>
      <c r="Y295" s="82">
        <f t="shared" si="264"/>
        <v>8.5348506401137988E-3</v>
      </c>
      <c r="Z295" s="286"/>
      <c r="AA295" s="207">
        <v>5</v>
      </c>
      <c r="AB295" s="58">
        <f>IFERROR(AA295/AA302,"-")</f>
        <v>0.7142857142857143</v>
      </c>
      <c r="AC295" s="82">
        <f t="shared" si="265"/>
        <v>7.1123755334281651E-3</v>
      </c>
      <c r="AD295" s="286"/>
      <c r="AE295" s="207">
        <v>0</v>
      </c>
      <c r="AF295" s="58" t="str">
        <f>IFERROR(AE295/AE302,"-")</f>
        <v>-</v>
      </c>
      <c r="AG295" s="82">
        <f t="shared" si="266"/>
        <v>0</v>
      </c>
      <c r="AH295" s="286"/>
      <c r="AI295" s="93">
        <f t="shared" si="236"/>
        <v>48</v>
      </c>
      <c r="AJ295" s="58">
        <f>IFERROR(AI295/AI302,"-")</f>
        <v>0.71641791044776115</v>
      </c>
      <c r="AK295" s="82">
        <f t="shared" si="267"/>
        <v>6.0882800608828003E-3</v>
      </c>
    </row>
    <row r="296" spans="2:37" ht="13.5" customHeight="1">
      <c r="B296" s="280"/>
      <c r="C296" s="283"/>
      <c r="D296" s="57" t="s">
        <v>87</v>
      </c>
      <c r="E296" s="129" t="s">
        <v>76</v>
      </c>
      <c r="F296" s="286"/>
      <c r="G296" s="207">
        <v>0</v>
      </c>
      <c r="H296" s="58" t="str">
        <f>IFERROR(G296/G302,"-")</f>
        <v>-</v>
      </c>
      <c r="I296" s="72">
        <f t="shared" si="268"/>
        <v>0</v>
      </c>
      <c r="J296" s="286"/>
      <c r="K296" s="207">
        <v>0</v>
      </c>
      <c r="L296" s="58">
        <f>IFERROR(K296/K302,"-")</f>
        <v>0</v>
      </c>
      <c r="M296" s="82">
        <f t="shared" si="261"/>
        <v>0</v>
      </c>
      <c r="N296" s="286"/>
      <c r="O296" s="207">
        <v>0</v>
      </c>
      <c r="P296" s="58">
        <f>IFERROR(O296/O302,"-")</f>
        <v>0</v>
      </c>
      <c r="Q296" s="82">
        <f t="shared" si="262"/>
        <v>0</v>
      </c>
      <c r="R296" s="286"/>
      <c r="S296" s="207">
        <v>0</v>
      </c>
      <c r="T296" s="58">
        <f>IFERROR(S296/S302,"-")</f>
        <v>0</v>
      </c>
      <c r="U296" s="82">
        <f t="shared" si="263"/>
        <v>0</v>
      </c>
      <c r="V296" s="286"/>
      <c r="W296" s="207">
        <v>0</v>
      </c>
      <c r="X296" s="58">
        <f>IFERROR(W296/W302,"-")</f>
        <v>0</v>
      </c>
      <c r="Y296" s="82">
        <f t="shared" si="264"/>
        <v>0</v>
      </c>
      <c r="Z296" s="286"/>
      <c r="AA296" s="207">
        <v>0</v>
      </c>
      <c r="AB296" s="58">
        <f>IFERROR(AA296/AA302,"-")</f>
        <v>0</v>
      </c>
      <c r="AC296" s="82">
        <f t="shared" si="265"/>
        <v>0</v>
      </c>
      <c r="AD296" s="286"/>
      <c r="AE296" s="207">
        <v>0</v>
      </c>
      <c r="AF296" s="58" t="str">
        <f>IFERROR(AE296/AE302,"-")</f>
        <v>-</v>
      </c>
      <c r="AG296" s="82">
        <f t="shared" si="266"/>
        <v>0</v>
      </c>
      <c r="AH296" s="286"/>
      <c r="AI296" s="93">
        <f t="shared" si="236"/>
        <v>0</v>
      </c>
      <c r="AJ296" s="58">
        <f>IFERROR(AI296/AI302,"-")</f>
        <v>0</v>
      </c>
      <c r="AK296" s="82">
        <f t="shared" si="267"/>
        <v>0</v>
      </c>
    </row>
    <row r="297" spans="2:37" ht="13.5" customHeight="1">
      <c r="B297" s="280"/>
      <c r="C297" s="283"/>
      <c r="D297" s="57" t="s">
        <v>88</v>
      </c>
      <c r="E297" s="129" t="s">
        <v>77</v>
      </c>
      <c r="F297" s="286"/>
      <c r="G297" s="207">
        <v>0</v>
      </c>
      <c r="H297" s="58" t="str">
        <f>IFERROR(G297/G302,"-")</f>
        <v>-</v>
      </c>
      <c r="I297" s="72">
        <f t="shared" si="268"/>
        <v>0</v>
      </c>
      <c r="J297" s="286"/>
      <c r="K297" s="207">
        <v>0</v>
      </c>
      <c r="L297" s="58">
        <f>IFERROR(K297/K302,"-")</f>
        <v>0</v>
      </c>
      <c r="M297" s="82">
        <f t="shared" si="261"/>
        <v>0</v>
      </c>
      <c r="N297" s="286"/>
      <c r="O297" s="207">
        <v>1</v>
      </c>
      <c r="P297" s="58">
        <f>IFERROR(O297/O302,"-")</f>
        <v>4.7619047619047616E-2</v>
      </c>
      <c r="Q297" s="82">
        <f t="shared" si="262"/>
        <v>3.3167495854063018E-4</v>
      </c>
      <c r="R297" s="286"/>
      <c r="S297" s="207">
        <v>1</v>
      </c>
      <c r="T297" s="58">
        <f>IFERROR(S297/S302,"-")</f>
        <v>0.05</v>
      </c>
      <c r="U297" s="82">
        <f t="shared" si="263"/>
        <v>4.1684035014589413E-4</v>
      </c>
      <c r="V297" s="286"/>
      <c r="W297" s="207">
        <v>1</v>
      </c>
      <c r="X297" s="58">
        <f>IFERROR(W297/W302,"-")</f>
        <v>6.6666666666666666E-2</v>
      </c>
      <c r="Y297" s="82">
        <f t="shared" si="264"/>
        <v>7.1123755334281653E-4</v>
      </c>
      <c r="Z297" s="286"/>
      <c r="AA297" s="207">
        <v>0</v>
      </c>
      <c r="AB297" s="58">
        <f>IFERROR(AA297/AA302,"-")</f>
        <v>0</v>
      </c>
      <c r="AC297" s="82">
        <f t="shared" si="265"/>
        <v>0</v>
      </c>
      <c r="AD297" s="286"/>
      <c r="AE297" s="207">
        <v>0</v>
      </c>
      <c r="AF297" s="58" t="str">
        <f>IFERROR(AE297/AE302,"-")</f>
        <v>-</v>
      </c>
      <c r="AG297" s="82">
        <f t="shared" si="266"/>
        <v>0</v>
      </c>
      <c r="AH297" s="286"/>
      <c r="AI297" s="93">
        <f t="shared" si="236"/>
        <v>3</v>
      </c>
      <c r="AJ297" s="58">
        <f>IFERROR(AI297/AI302,"-")</f>
        <v>4.4776119402985072E-2</v>
      </c>
      <c r="AK297" s="82">
        <f t="shared" si="267"/>
        <v>3.8051750380517502E-4</v>
      </c>
    </row>
    <row r="298" spans="2:37" ht="13.5" customHeight="1">
      <c r="B298" s="280"/>
      <c r="C298" s="283"/>
      <c r="D298" s="57" t="s">
        <v>89</v>
      </c>
      <c r="E298" s="129" t="s">
        <v>78</v>
      </c>
      <c r="F298" s="286"/>
      <c r="G298" s="207">
        <v>0</v>
      </c>
      <c r="H298" s="58" t="str">
        <f>IFERROR(G298/G302,"-")</f>
        <v>-</v>
      </c>
      <c r="I298" s="72">
        <f t="shared" si="268"/>
        <v>0</v>
      </c>
      <c r="J298" s="286"/>
      <c r="K298" s="207">
        <v>0</v>
      </c>
      <c r="L298" s="58">
        <f>IFERROR(K298/K302,"-")</f>
        <v>0</v>
      </c>
      <c r="M298" s="82">
        <f t="shared" si="261"/>
        <v>0</v>
      </c>
      <c r="N298" s="286"/>
      <c r="O298" s="207">
        <v>0</v>
      </c>
      <c r="P298" s="58">
        <f>IFERROR(O298/O302,"-")</f>
        <v>0</v>
      </c>
      <c r="Q298" s="82">
        <f t="shared" si="262"/>
        <v>0</v>
      </c>
      <c r="R298" s="286"/>
      <c r="S298" s="207">
        <v>1</v>
      </c>
      <c r="T298" s="58">
        <f>IFERROR(S298/S302,"-")</f>
        <v>0.05</v>
      </c>
      <c r="U298" s="82">
        <f t="shared" si="263"/>
        <v>4.1684035014589413E-4</v>
      </c>
      <c r="V298" s="286"/>
      <c r="W298" s="207">
        <v>0</v>
      </c>
      <c r="X298" s="58">
        <f>IFERROR(W298/W302,"-")</f>
        <v>0</v>
      </c>
      <c r="Y298" s="82">
        <f t="shared" si="264"/>
        <v>0</v>
      </c>
      <c r="Z298" s="286"/>
      <c r="AA298" s="207">
        <v>1</v>
      </c>
      <c r="AB298" s="58">
        <f>IFERROR(AA298/AA302,"-")</f>
        <v>0.14285714285714285</v>
      </c>
      <c r="AC298" s="82">
        <f t="shared" si="265"/>
        <v>1.4224751066856331E-3</v>
      </c>
      <c r="AD298" s="286"/>
      <c r="AE298" s="207">
        <v>0</v>
      </c>
      <c r="AF298" s="58" t="str">
        <f>IFERROR(AE298/AE302,"-")</f>
        <v>-</v>
      </c>
      <c r="AG298" s="82">
        <f t="shared" si="266"/>
        <v>0</v>
      </c>
      <c r="AH298" s="286"/>
      <c r="AI298" s="93">
        <f t="shared" si="236"/>
        <v>2</v>
      </c>
      <c r="AJ298" s="58">
        <f>IFERROR(AI298/AI302,"-")</f>
        <v>2.9850746268656716E-2</v>
      </c>
      <c r="AK298" s="82">
        <f t="shared" si="267"/>
        <v>2.5367833587011668E-4</v>
      </c>
    </row>
    <row r="299" spans="2:37" ht="13.5" customHeight="1">
      <c r="B299" s="280"/>
      <c r="C299" s="283"/>
      <c r="D299" s="57" t="s">
        <v>90</v>
      </c>
      <c r="E299" s="129" t="s">
        <v>79</v>
      </c>
      <c r="F299" s="286"/>
      <c r="G299" s="207">
        <v>0</v>
      </c>
      <c r="H299" s="58" t="str">
        <f>IFERROR(G299/G302,"-")</f>
        <v>-</v>
      </c>
      <c r="I299" s="72">
        <f t="shared" si="268"/>
        <v>0</v>
      </c>
      <c r="J299" s="286"/>
      <c r="K299" s="207">
        <v>0</v>
      </c>
      <c r="L299" s="58">
        <f>IFERROR(K299/K302,"-")</f>
        <v>0</v>
      </c>
      <c r="M299" s="82">
        <f t="shared" si="261"/>
        <v>0</v>
      </c>
      <c r="N299" s="286"/>
      <c r="O299" s="207">
        <v>0</v>
      </c>
      <c r="P299" s="58">
        <f>IFERROR(O299/O302,"-")</f>
        <v>0</v>
      </c>
      <c r="Q299" s="82">
        <f t="shared" si="262"/>
        <v>0</v>
      </c>
      <c r="R299" s="286"/>
      <c r="S299" s="207">
        <v>0</v>
      </c>
      <c r="T299" s="58">
        <f>IFERROR(S299/S302,"-")</f>
        <v>0</v>
      </c>
      <c r="U299" s="82">
        <f t="shared" si="263"/>
        <v>0</v>
      </c>
      <c r="V299" s="286"/>
      <c r="W299" s="207">
        <v>0</v>
      </c>
      <c r="X299" s="58">
        <f>IFERROR(W299/W302,"-")</f>
        <v>0</v>
      </c>
      <c r="Y299" s="82">
        <f t="shared" si="264"/>
        <v>0</v>
      </c>
      <c r="Z299" s="286"/>
      <c r="AA299" s="207">
        <v>0</v>
      </c>
      <c r="AB299" s="58">
        <f>IFERROR(AA299/AA302,"-")</f>
        <v>0</v>
      </c>
      <c r="AC299" s="82">
        <f t="shared" si="265"/>
        <v>0</v>
      </c>
      <c r="AD299" s="286"/>
      <c r="AE299" s="207">
        <v>0</v>
      </c>
      <c r="AF299" s="58" t="str">
        <f>IFERROR(AE299/AE302,"-")</f>
        <v>-</v>
      </c>
      <c r="AG299" s="82">
        <f t="shared" si="266"/>
        <v>0</v>
      </c>
      <c r="AH299" s="286"/>
      <c r="AI299" s="93">
        <f t="shared" si="236"/>
        <v>0</v>
      </c>
      <c r="AJ299" s="58">
        <f>IFERROR(AI299/AI302,"-")</f>
        <v>0</v>
      </c>
      <c r="AK299" s="82">
        <f t="shared" si="267"/>
        <v>0</v>
      </c>
    </row>
    <row r="300" spans="2:37" ht="13.5" customHeight="1">
      <c r="B300" s="280"/>
      <c r="C300" s="283"/>
      <c r="D300" s="57" t="s">
        <v>91</v>
      </c>
      <c r="E300" s="129" t="s">
        <v>80</v>
      </c>
      <c r="F300" s="286"/>
      <c r="G300" s="207">
        <v>0</v>
      </c>
      <c r="H300" s="58" t="str">
        <f>IFERROR(G300/G302,"-")</f>
        <v>-</v>
      </c>
      <c r="I300" s="72">
        <f t="shared" si="268"/>
        <v>0</v>
      </c>
      <c r="J300" s="286"/>
      <c r="K300" s="207">
        <v>0</v>
      </c>
      <c r="L300" s="58">
        <f>IFERROR(K300/K302,"-")</f>
        <v>0</v>
      </c>
      <c r="M300" s="82">
        <f t="shared" si="261"/>
        <v>0</v>
      </c>
      <c r="N300" s="286"/>
      <c r="O300" s="207">
        <v>0</v>
      </c>
      <c r="P300" s="58">
        <f>IFERROR(O300/O302,"-")</f>
        <v>0</v>
      </c>
      <c r="Q300" s="82">
        <f t="shared" si="262"/>
        <v>0</v>
      </c>
      <c r="R300" s="286"/>
      <c r="S300" s="207">
        <v>0</v>
      </c>
      <c r="T300" s="58">
        <f>IFERROR(S300/S302,"-")</f>
        <v>0</v>
      </c>
      <c r="U300" s="82">
        <f t="shared" si="263"/>
        <v>0</v>
      </c>
      <c r="V300" s="286"/>
      <c r="W300" s="207">
        <v>0</v>
      </c>
      <c r="X300" s="58">
        <f>IFERROR(W300/W302,"-")</f>
        <v>0</v>
      </c>
      <c r="Y300" s="82">
        <f t="shared" si="264"/>
        <v>0</v>
      </c>
      <c r="Z300" s="286"/>
      <c r="AA300" s="207">
        <v>0</v>
      </c>
      <c r="AB300" s="58">
        <f>IFERROR(AA300/AA302,"-")</f>
        <v>0</v>
      </c>
      <c r="AC300" s="82">
        <f t="shared" si="265"/>
        <v>0</v>
      </c>
      <c r="AD300" s="286"/>
      <c r="AE300" s="207">
        <v>0</v>
      </c>
      <c r="AF300" s="58" t="str">
        <f>IFERROR(AE300/AE302,"-")</f>
        <v>-</v>
      </c>
      <c r="AG300" s="82">
        <f t="shared" si="266"/>
        <v>0</v>
      </c>
      <c r="AH300" s="286"/>
      <c r="AI300" s="93">
        <f t="shared" si="236"/>
        <v>0</v>
      </c>
      <c r="AJ300" s="58">
        <f>IFERROR(AI300/AI302,"-")</f>
        <v>0</v>
      </c>
      <c r="AK300" s="82">
        <f t="shared" si="267"/>
        <v>0</v>
      </c>
    </row>
    <row r="301" spans="2:37" ht="13.5" customHeight="1">
      <c r="B301" s="280"/>
      <c r="C301" s="283"/>
      <c r="D301" s="59" t="s">
        <v>92</v>
      </c>
      <c r="E301" s="130" t="s">
        <v>95</v>
      </c>
      <c r="F301" s="287"/>
      <c r="G301" s="208">
        <v>0</v>
      </c>
      <c r="H301" s="60" t="str">
        <f>IFERROR(G301/G302,"-")</f>
        <v>-</v>
      </c>
      <c r="I301" s="72">
        <f t="shared" si="268"/>
        <v>0</v>
      </c>
      <c r="J301" s="287"/>
      <c r="K301" s="208">
        <v>1</v>
      </c>
      <c r="L301" s="60">
        <f>IFERROR(K301/K302,"-")</f>
        <v>0.25</v>
      </c>
      <c r="M301" s="83">
        <f t="shared" si="261"/>
        <v>3.3333333333333333E-2</v>
      </c>
      <c r="N301" s="287"/>
      <c r="O301" s="208">
        <v>5</v>
      </c>
      <c r="P301" s="60">
        <f>IFERROR(O301/O302,"-")</f>
        <v>0.23809523809523808</v>
      </c>
      <c r="Q301" s="83">
        <f t="shared" si="262"/>
        <v>1.658374792703151E-3</v>
      </c>
      <c r="R301" s="287"/>
      <c r="S301" s="208">
        <v>5</v>
      </c>
      <c r="T301" s="60">
        <f>IFERROR(S301/S302,"-")</f>
        <v>0.25</v>
      </c>
      <c r="U301" s="83">
        <f t="shared" si="263"/>
        <v>2.0842017507294707E-3</v>
      </c>
      <c r="V301" s="287"/>
      <c r="W301" s="208">
        <v>2</v>
      </c>
      <c r="X301" s="60">
        <f>IFERROR(W301/W302,"-")</f>
        <v>0.13333333333333333</v>
      </c>
      <c r="Y301" s="83">
        <f t="shared" si="264"/>
        <v>1.4224751066856331E-3</v>
      </c>
      <c r="Z301" s="287"/>
      <c r="AA301" s="208">
        <v>1</v>
      </c>
      <c r="AB301" s="60">
        <f>IFERROR(AA301/AA302,"-")</f>
        <v>0.14285714285714285</v>
      </c>
      <c r="AC301" s="83">
        <f t="shared" si="265"/>
        <v>1.4224751066856331E-3</v>
      </c>
      <c r="AD301" s="287"/>
      <c r="AE301" s="208">
        <v>0</v>
      </c>
      <c r="AF301" s="60" t="str">
        <f>IFERROR(AE301/AE302,"-")</f>
        <v>-</v>
      </c>
      <c r="AG301" s="83">
        <f t="shared" si="266"/>
        <v>0</v>
      </c>
      <c r="AH301" s="287"/>
      <c r="AI301" s="94">
        <f t="shared" si="236"/>
        <v>14</v>
      </c>
      <c r="AJ301" s="60">
        <f>IFERROR(AI301/AI302,"-")</f>
        <v>0.20895522388059701</v>
      </c>
      <c r="AK301" s="83">
        <f t="shared" si="267"/>
        <v>1.7757483510908167E-3</v>
      </c>
    </row>
    <row r="302" spans="2:37" ht="13.5" customHeight="1">
      <c r="B302" s="281"/>
      <c r="C302" s="284"/>
      <c r="D302" s="61" t="s">
        <v>94</v>
      </c>
      <c r="E302" s="62"/>
      <c r="F302" s="209" t="s">
        <v>143</v>
      </c>
      <c r="G302" s="71">
        <f>SUM(G294:G301)</f>
        <v>0</v>
      </c>
      <c r="H302" s="63" t="s">
        <v>93</v>
      </c>
      <c r="I302" s="75">
        <f>IFERROR(G302/$AO$38,"-")</f>
        <v>0</v>
      </c>
      <c r="J302" s="209" t="s">
        <v>143</v>
      </c>
      <c r="K302" s="71">
        <f>SUM(K294:K301)</f>
        <v>4</v>
      </c>
      <c r="L302" s="210" t="s">
        <v>143</v>
      </c>
      <c r="M302" s="75">
        <f t="shared" si="261"/>
        <v>0.13333333333333333</v>
      </c>
      <c r="N302" s="209" t="s">
        <v>143</v>
      </c>
      <c r="O302" s="71">
        <f>SUM(O294:O301)</f>
        <v>21</v>
      </c>
      <c r="P302" s="210" t="s">
        <v>143</v>
      </c>
      <c r="Q302" s="75">
        <f t="shared" si="262"/>
        <v>6.965174129353234E-3</v>
      </c>
      <c r="R302" s="209" t="s">
        <v>143</v>
      </c>
      <c r="S302" s="71">
        <f>SUM(S294:S301)</f>
        <v>20</v>
      </c>
      <c r="T302" s="210" t="s">
        <v>143</v>
      </c>
      <c r="U302" s="75">
        <f t="shared" si="263"/>
        <v>8.3368070029178828E-3</v>
      </c>
      <c r="V302" s="209" t="s">
        <v>143</v>
      </c>
      <c r="W302" s="71">
        <f>SUM(W294:W301)</f>
        <v>15</v>
      </c>
      <c r="X302" s="210" t="s">
        <v>143</v>
      </c>
      <c r="Y302" s="75">
        <f t="shared" si="264"/>
        <v>1.0668563300142247E-2</v>
      </c>
      <c r="Z302" s="209" t="s">
        <v>143</v>
      </c>
      <c r="AA302" s="71">
        <f>SUM(AA294:AA301)</f>
        <v>7</v>
      </c>
      <c r="AB302" s="210" t="s">
        <v>143</v>
      </c>
      <c r="AC302" s="75">
        <f t="shared" si="265"/>
        <v>9.9573257467994308E-3</v>
      </c>
      <c r="AD302" s="209" t="s">
        <v>143</v>
      </c>
      <c r="AE302" s="71">
        <f>SUM(AE294:AE301)</f>
        <v>0</v>
      </c>
      <c r="AF302" s="210" t="s">
        <v>143</v>
      </c>
      <c r="AG302" s="75">
        <f t="shared" si="266"/>
        <v>0</v>
      </c>
      <c r="AH302" s="209" t="s">
        <v>143</v>
      </c>
      <c r="AI302" s="71">
        <f t="shared" si="236"/>
        <v>67</v>
      </c>
      <c r="AJ302" s="210" t="s">
        <v>143</v>
      </c>
      <c r="AK302" s="75">
        <f t="shared" si="267"/>
        <v>8.4982242516489087E-3</v>
      </c>
    </row>
    <row r="303" spans="2:37" ht="13.5" customHeight="1">
      <c r="B303" s="279">
        <v>34</v>
      </c>
      <c r="C303" s="282" t="s">
        <v>37</v>
      </c>
      <c r="D303" s="55" t="s">
        <v>85</v>
      </c>
      <c r="E303" s="128" t="s">
        <v>74</v>
      </c>
      <c r="F303" s="293">
        <f>AO39</f>
        <v>96</v>
      </c>
      <c r="G303" s="206">
        <v>0</v>
      </c>
      <c r="H303" s="56">
        <f>IFERROR(G303/G311,"-")</f>
        <v>0</v>
      </c>
      <c r="I303" s="72">
        <f>IFERROR(G303/$AO$39,"-")</f>
        <v>0</v>
      </c>
      <c r="J303" s="293">
        <f>AP39</f>
        <v>175</v>
      </c>
      <c r="K303" s="206">
        <v>0</v>
      </c>
      <c r="L303" s="56">
        <f>IFERROR(K303/K311,"-")</f>
        <v>0</v>
      </c>
      <c r="M303" s="72">
        <f t="shared" ref="M303:M311" si="269">IFERROR(K303/$AP$39,"-")</f>
        <v>0</v>
      </c>
      <c r="N303" s="293">
        <f>AQ39</f>
        <v>11996</v>
      </c>
      <c r="O303" s="206">
        <v>0</v>
      </c>
      <c r="P303" s="56">
        <f>IFERROR(O303/O311,"-")</f>
        <v>0</v>
      </c>
      <c r="Q303" s="72">
        <f t="shared" ref="Q303:Q311" si="270">IFERROR(O303/$AQ$39,"-")</f>
        <v>0</v>
      </c>
      <c r="R303" s="293">
        <f>AR39</f>
        <v>9889</v>
      </c>
      <c r="S303" s="206">
        <v>0</v>
      </c>
      <c r="T303" s="56">
        <f>IFERROR(S303/S311,"-")</f>
        <v>0</v>
      </c>
      <c r="U303" s="72">
        <f t="shared" ref="U303:U311" si="271">IFERROR(S303/$AR$39,"-")</f>
        <v>0</v>
      </c>
      <c r="V303" s="293">
        <f>AS39</f>
        <v>6516</v>
      </c>
      <c r="W303" s="206">
        <v>0</v>
      </c>
      <c r="X303" s="56">
        <f>IFERROR(W303/W311,"-")</f>
        <v>0</v>
      </c>
      <c r="Y303" s="72">
        <f t="shared" ref="Y303:Y311" si="272">IFERROR(W303/$AS$39,"-")</f>
        <v>0</v>
      </c>
      <c r="Z303" s="293">
        <f>AT39</f>
        <v>3356</v>
      </c>
      <c r="AA303" s="206">
        <v>0</v>
      </c>
      <c r="AB303" s="56">
        <f>IFERROR(AA303/AA311,"-")</f>
        <v>0</v>
      </c>
      <c r="AC303" s="72">
        <f t="shared" ref="AC303:AC311" si="273">IFERROR(AA303/$AT$39,"-")</f>
        <v>0</v>
      </c>
      <c r="AD303" s="293">
        <f>AU39</f>
        <v>1404</v>
      </c>
      <c r="AE303" s="206">
        <v>0</v>
      </c>
      <c r="AF303" s="56">
        <f>IFERROR(AE303/AE311,"-")</f>
        <v>0</v>
      </c>
      <c r="AG303" s="72">
        <f t="shared" ref="AG303:AG311" si="274">IFERROR(AE303/$AU$39,"-")</f>
        <v>0</v>
      </c>
      <c r="AH303" s="293">
        <f>AV39</f>
        <v>33432</v>
      </c>
      <c r="AI303" s="92">
        <f t="shared" si="236"/>
        <v>0</v>
      </c>
      <c r="AJ303" s="56">
        <f>IFERROR(AI303/AI311,"-")</f>
        <v>0</v>
      </c>
      <c r="AK303" s="72">
        <f t="shared" ref="AK303:AK311" si="275">IFERROR(AI303/$AV$39,"-")</f>
        <v>0</v>
      </c>
    </row>
    <row r="304" spans="2:37" ht="13.5" customHeight="1">
      <c r="B304" s="280"/>
      <c r="C304" s="283"/>
      <c r="D304" s="57" t="s">
        <v>86</v>
      </c>
      <c r="E304" s="129" t="s">
        <v>75</v>
      </c>
      <c r="F304" s="286"/>
      <c r="G304" s="207">
        <v>4</v>
      </c>
      <c r="H304" s="58">
        <f>IFERROR(G304/G311,"-")</f>
        <v>0.5714285714285714</v>
      </c>
      <c r="I304" s="72">
        <f t="shared" ref="I304:I310" si="276">IFERROR(G304/$AO$39,"-")</f>
        <v>4.1666666666666664E-2</v>
      </c>
      <c r="J304" s="286"/>
      <c r="K304" s="207">
        <v>5</v>
      </c>
      <c r="L304" s="58">
        <f>IFERROR(K304/K311,"-")</f>
        <v>0.45454545454545453</v>
      </c>
      <c r="M304" s="82">
        <f t="shared" si="269"/>
        <v>2.8571428571428571E-2</v>
      </c>
      <c r="N304" s="286"/>
      <c r="O304" s="207">
        <v>48</v>
      </c>
      <c r="P304" s="58">
        <f>IFERROR(O304/O311,"-")</f>
        <v>0.61538461538461542</v>
      </c>
      <c r="Q304" s="82">
        <f t="shared" si="270"/>
        <v>4.0013337779259755E-3</v>
      </c>
      <c r="R304" s="286"/>
      <c r="S304" s="207">
        <v>52</v>
      </c>
      <c r="T304" s="58">
        <f>IFERROR(S304/S311,"-")</f>
        <v>0.67532467532467533</v>
      </c>
      <c r="U304" s="82">
        <f t="shared" si="271"/>
        <v>5.2583678835069272E-3</v>
      </c>
      <c r="V304" s="286"/>
      <c r="W304" s="207">
        <v>19</v>
      </c>
      <c r="X304" s="58">
        <f>IFERROR(W304/W311,"-")</f>
        <v>0.51351351351351349</v>
      </c>
      <c r="Y304" s="82">
        <f t="shared" si="272"/>
        <v>2.9158993247391037E-3</v>
      </c>
      <c r="Z304" s="286"/>
      <c r="AA304" s="207">
        <v>7</v>
      </c>
      <c r="AB304" s="58">
        <f>IFERROR(AA304/AA311,"-")</f>
        <v>0.46666666666666667</v>
      </c>
      <c r="AC304" s="82">
        <f t="shared" si="273"/>
        <v>2.0858164481525627E-3</v>
      </c>
      <c r="AD304" s="286"/>
      <c r="AE304" s="207">
        <v>0</v>
      </c>
      <c r="AF304" s="58">
        <f>IFERROR(AE304/AE311,"-")</f>
        <v>0</v>
      </c>
      <c r="AG304" s="82">
        <f t="shared" si="274"/>
        <v>0</v>
      </c>
      <c r="AH304" s="286"/>
      <c r="AI304" s="93">
        <f t="shared" si="236"/>
        <v>135</v>
      </c>
      <c r="AJ304" s="58">
        <f>IFERROR(AI304/AI311,"-")</f>
        <v>0.59734513274336287</v>
      </c>
      <c r="AK304" s="82">
        <f t="shared" si="275"/>
        <v>4.0380473797559224E-3</v>
      </c>
    </row>
    <row r="305" spans="2:37" ht="13.5" customHeight="1">
      <c r="B305" s="280"/>
      <c r="C305" s="283"/>
      <c r="D305" s="57" t="s">
        <v>87</v>
      </c>
      <c r="E305" s="129" t="s">
        <v>76</v>
      </c>
      <c r="F305" s="286"/>
      <c r="G305" s="207">
        <v>1</v>
      </c>
      <c r="H305" s="58">
        <f>IFERROR(G305/G311,"-")</f>
        <v>0.14285714285714285</v>
      </c>
      <c r="I305" s="72">
        <f t="shared" si="276"/>
        <v>1.0416666666666666E-2</v>
      </c>
      <c r="J305" s="286"/>
      <c r="K305" s="207">
        <v>0</v>
      </c>
      <c r="L305" s="58">
        <f>IFERROR(K305/K311,"-")</f>
        <v>0</v>
      </c>
      <c r="M305" s="82">
        <f t="shared" si="269"/>
        <v>0</v>
      </c>
      <c r="N305" s="286"/>
      <c r="O305" s="207">
        <v>0</v>
      </c>
      <c r="P305" s="58">
        <f>IFERROR(O305/O311,"-")</f>
        <v>0</v>
      </c>
      <c r="Q305" s="82">
        <f t="shared" si="270"/>
        <v>0</v>
      </c>
      <c r="R305" s="286"/>
      <c r="S305" s="207">
        <v>1</v>
      </c>
      <c r="T305" s="58">
        <f>IFERROR(S305/S311,"-")</f>
        <v>1.2987012987012988E-2</v>
      </c>
      <c r="U305" s="82">
        <f t="shared" si="271"/>
        <v>1.0112245929821013E-4</v>
      </c>
      <c r="V305" s="286"/>
      <c r="W305" s="207">
        <v>0</v>
      </c>
      <c r="X305" s="58">
        <f>IFERROR(W305/W311,"-")</f>
        <v>0</v>
      </c>
      <c r="Y305" s="82">
        <f t="shared" si="272"/>
        <v>0</v>
      </c>
      <c r="Z305" s="286"/>
      <c r="AA305" s="207">
        <v>0</v>
      </c>
      <c r="AB305" s="58">
        <f>IFERROR(AA305/AA311,"-")</f>
        <v>0</v>
      </c>
      <c r="AC305" s="82">
        <f t="shared" si="273"/>
        <v>0</v>
      </c>
      <c r="AD305" s="286"/>
      <c r="AE305" s="207">
        <v>0</v>
      </c>
      <c r="AF305" s="58">
        <f>IFERROR(AE305/AE311,"-")</f>
        <v>0</v>
      </c>
      <c r="AG305" s="82">
        <f t="shared" si="274"/>
        <v>0</v>
      </c>
      <c r="AH305" s="286"/>
      <c r="AI305" s="93">
        <f t="shared" si="236"/>
        <v>2</v>
      </c>
      <c r="AJ305" s="58">
        <f>IFERROR(AI305/AI311,"-")</f>
        <v>8.8495575221238937E-3</v>
      </c>
      <c r="AK305" s="82">
        <f t="shared" si="275"/>
        <v>5.9822924144532185E-5</v>
      </c>
    </row>
    <row r="306" spans="2:37" ht="13.5" customHeight="1">
      <c r="B306" s="280"/>
      <c r="C306" s="283"/>
      <c r="D306" s="57" t="s">
        <v>88</v>
      </c>
      <c r="E306" s="129" t="s">
        <v>77</v>
      </c>
      <c r="F306" s="286"/>
      <c r="G306" s="207">
        <v>0</v>
      </c>
      <c r="H306" s="58">
        <f>IFERROR(G306/G311,"-")</f>
        <v>0</v>
      </c>
      <c r="I306" s="72">
        <f t="shared" si="276"/>
        <v>0</v>
      </c>
      <c r="J306" s="286"/>
      <c r="K306" s="207">
        <v>1</v>
      </c>
      <c r="L306" s="58">
        <f>IFERROR(K306/K311,"-")</f>
        <v>9.0909090909090912E-2</v>
      </c>
      <c r="M306" s="82">
        <f t="shared" si="269"/>
        <v>5.7142857142857143E-3</v>
      </c>
      <c r="N306" s="286"/>
      <c r="O306" s="207">
        <v>3</v>
      </c>
      <c r="P306" s="58">
        <f>IFERROR(O306/O311,"-")</f>
        <v>3.8461538461538464E-2</v>
      </c>
      <c r="Q306" s="82">
        <f t="shared" si="270"/>
        <v>2.5008336112037347E-4</v>
      </c>
      <c r="R306" s="286"/>
      <c r="S306" s="207">
        <v>3</v>
      </c>
      <c r="T306" s="58">
        <f>IFERROR(S306/S311,"-")</f>
        <v>3.896103896103896E-2</v>
      </c>
      <c r="U306" s="82">
        <f t="shared" si="271"/>
        <v>3.0336737789463038E-4</v>
      </c>
      <c r="V306" s="286"/>
      <c r="W306" s="207">
        <v>0</v>
      </c>
      <c r="X306" s="58">
        <f>IFERROR(W306/W311,"-")</f>
        <v>0</v>
      </c>
      <c r="Y306" s="82">
        <f t="shared" si="272"/>
        <v>0</v>
      </c>
      <c r="Z306" s="286"/>
      <c r="AA306" s="207">
        <v>0</v>
      </c>
      <c r="AB306" s="58">
        <f>IFERROR(AA306/AA311,"-")</f>
        <v>0</v>
      </c>
      <c r="AC306" s="82">
        <f t="shared" si="273"/>
        <v>0</v>
      </c>
      <c r="AD306" s="286"/>
      <c r="AE306" s="207">
        <v>0</v>
      </c>
      <c r="AF306" s="58">
        <f>IFERROR(AE306/AE311,"-")</f>
        <v>0</v>
      </c>
      <c r="AG306" s="82">
        <f t="shared" si="274"/>
        <v>0</v>
      </c>
      <c r="AH306" s="286"/>
      <c r="AI306" s="93">
        <f t="shared" si="236"/>
        <v>7</v>
      </c>
      <c r="AJ306" s="58">
        <f>IFERROR(AI306/AI311,"-")</f>
        <v>3.0973451327433628E-2</v>
      </c>
      <c r="AK306" s="82">
        <f t="shared" si="275"/>
        <v>2.0938023450586265E-4</v>
      </c>
    </row>
    <row r="307" spans="2:37" ht="13.5" customHeight="1">
      <c r="B307" s="280"/>
      <c r="C307" s="283"/>
      <c r="D307" s="57" t="s">
        <v>89</v>
      </c>
      <c r="E307" s="129" t="s">
        <v>78</v>
      </c>
      <c r="F307" s="286"/>
      <c r="G307" s="207">
        <v>0</v>
      </c>
      <c r="H307" s="58">
        <f>IFERROR(G307/G311,"-")</f>
        <v>0</v>
      </c>
      <c r="I307" s="72">
        <f t="shared" si="276"/>
        <v>0</v>
      </c>
      <c r="J307" s="286"/>
      <c r="K307" s="207">
        <v>0</v>
      </c>
      <c r="L307" s="58">
        <f>IFERROR(K307/K311,"-")</f>
        <v>0</v>
      </c>
      <c r="M307" s="82">
        <f t="shared" si="269"/>
        <v>0</v>
      </c>
      <c r="N307" s="286"/>
      <c r="O307" s="207">
        <v>2</v>
      </c>
      <c r="P307" s="58">
        <f>IFERROR(O307/O311,"-")</f>
        <v>2.564102564102564E-2</v>
      </c>
      <c r="Q307" s="82">
        <f t="shared" si="270"/>
        <v>1.6672224074691563E-4</v>
      </c>
      <c r="R307" s="286"/>
      <c r="S307" s="207">
        <v>2</v>
      </c>
      <c r="T307" s="58">
        <f>IFERROR(S307/S311,"-")</f>
        <v>2.5974025974025976E-2</v>
      </c>
      <c r="U307" s="82">
        <f t="shared" si="271"/>
        <v>2.0224491859642025E-4</v>
      </c>
      <c r="V307" s="286"/>
      <c r="W307" s="207">
        <v>0</v>
      </c>
      <c r="X307" s="58">
        <f>IFERROR(W307/W311,"-")</f>
        <v>0</v>
      </c>
      <c r="Y307" s="82">
        <f t="shared" si="272"/>
        <v>0</v>
      </c>
      <c r="Z307" s="286"/>
      <c r="AA307" s="207">
        <v>1</v>
      </c>
      <c r="AB307" s="58">
        <f>IFERROR(AA307/AA311,"-")</f>
        <v>6.6666666666666666E-2</v>
      </c>
      <c r="AC307" s="82">
        <f t="shared" si="273"/>
        <v>2.9797377830750892E-4</v>
      </c>
      <c r="AD307" s="286"/>
      <c r="AE307" s="207">
        <v>0</v>
      </c>
      <c r="AF307" s="58">
        <f>IFERROR(AE307/AE311,"-")</f>
        <v>0</v>
      </c>
      <c r="AG307" s="82">
        <f t="shared" si="274"/>
        <v>0</v>
      </c>
      <c r="AH307" s="286"/>
      <c r="AI307" s="93">
        <f t="shared" si="236"/>
        <v>5</v>
      </c>
      <c r="AJ307" s="58">
        <f>IFERROR(AI307/AI311,"-")</f>
        <v>2.2123893805309734E-2</v>
      </c>
      <c r="AK307" s="82">
        <f t="shared" si="275"/>
        <v>1.4955731036133047E-4</v>
      </c>
    </row>
    <row r="308" spans="2:37" ht="13.5" customHeight="1">
      <c r="B308" s="280"/>
      <c r="C308" s="283"/>
      <c r="D308" s="57" t="s">
        <v>90</v>
      </c>
      <c r="E308" s="129" t="s">
        <v>79</v>
      </c>
      <c r="F308" s="286"/>
      <c r="G308" s="207">
        <v>0</v>
      </c>
      <c r="H308" s="58">
        <f>IFERROR(G308/G311,"-")</f>
        <v>0</v>
      </c>
      <c r="I308" s="72">
        <f t="shared" si="276"/>
        <v>0</v>
      </c>
      <c r="J308" s="286"/>
      <c r="K308" s="207">
        <v>0</v>
      </c>
      <c r="L308" s="58">
        <f>IFERROR(K308/K311,"-")</f>
        <v>0</v>
      </c>
      <c r="M308" s="82">
        <f t="shared" si="269"/>
        <v>0</v>
      </c>
      <c r="N308" s="286"/>
      <c r="O308" s="207">
        <v>0</v>
      </c>
      <c r="P308" s="58">
        <f>IFERROR(O308/O311,"-")</f>
        <v>0</v>
      </c>
      <c r="Q308" s="82">
        <f t="shared" si="270"/>
        <v>0</v>
      </c>
      <c r="R308" s="286"/>
      <c r="S308" s="207">
        <v>0</v>
      </c>
      <c r="T308" s="58">
        <f>IFERROR(S308/S311,"-")</f>
        <v>0</v>
      </c>
      <c r="U308" s="82">
        <f t="shared" si="271"/>
        <v>0</v>
      </c>
      <c r="V308" s="286"/>
      <c r="W308" s="207">
        <v>1</v>
      </c>
      <c r="X308" s="58">
        <f>IFERROR(W308/W311,"-")</f>
        <v>2.7027027027027029E-2</v>
      </c>
      <c r="Y308" s="82">
        <f t="shared" si="272"/>
        <v>1.534683855125844E-4</v>
      </c>
      <c r="Z308" s="286"/>
      <c r="AA308" s="207">
        <v>0</v>
      </c>
      <c r="AB308" s="58">
        <f>IFERROR(AA308/AA311,"-")</f>
        <v>0</v>
      </c>
      <c r="AC308" s="82">
        <f t="shared" si="273"/>
        <v>0</v>
      </c>
      <c r="AD308" s="286"/>
      <c r="AE308" s="207">
        <v>0</v>
      </c>
      <c r="AF308" s="58">
        <f>IFERROR(AE308/AE311,"-")</f>
        <v>0</v>
      </c>
      <c r="AG308" s="82">
        <f t="shared" si="274"/>
        <v>0</v>
      </c>
      <c r="AH308" s="286"/>
      <c r="AI308" s="93">
        <f t="shared" si="236"/>
        <v>1</v>
      </c>
      <c r="AJ308" s="58">
        <f>IFERROR(AI308/AI311,"-")</f>
        <v>4.4247787610619468E-3</v>
      </c>
      <c r="AK308" s="82">
        <f t="shared" si="275"/>
        <v>2.9911462072266092E-5</v>
      </c>
    </row>
    <row r="309" spans="2:37" ht="13.5" customHeight="1">
      <c r="B309" s="280"/>
      <c r="C309" s="283"/>
      <c r="D309" s="57" t="s">
        <v>91</v>
      </c>
      <c r="E309" s="129" t="s">
        <v>80</v>
      </c>
      <c r="F309" s="286"/>
      <c r="G309" s="207">
        <v>0</v>
      </c>
      <c r="H309" s="58">
        <f>IFERROR(G309/G311,"-")</f>
        <v>0</v>
      </c>
      <c r="I309" s="72">
        <f t="shared" si="276"/>
        <v>0</v>
      </c>
      <c r="J309" s="286"/>
      <c r="K309" s="207">
        <v>0</v>
      </c>
      <c r="L309" s="58">
        <f>IFERROR(K309/K311,"-")</f>
        <v>0</v>
      </c>
      <c r="M309" s="82">
        <f t="shared" si="269"/>
        <v>0</v>
      </c>
      <c r="N309" s="286"/>
      <c r="O309" s="207">
        <v>1</v>
      </c>
      <c r="P309" s="58">
        <f>IFERROR(O309/O311,"-")</f>
        <v>1.282051282051282E-2</v>
      </c>
      <c r="Q309" s="82">
        <f t="shared" si="270"/>
        <v>8.3361120373457814E-5</v>
      </c>
      <c r="R309" s="286"/>
      <c r="S309" s="207">
        <v>0</v>
      </c>
      <c r="T309" s="58">
        <f>IFERROR(S309/S311,"-")</f>
        <v>0</v>
      </c>
      <c r="U309" s="82">
        <f t="shared" si="271"/>
        <v>0</v>
      </c>
      <c r="V309" s="286"/>
      <c r="W309" s="207">
        <v>0</v>
      </c>
      <c r="X309" s="58">
        <f>IFERROR(W309/W311,"-")</f>
        <v>0</v>
      </c>
      <c r="Y309" s="82">
        <f t="shared" si="272"/>
        <v>0</v>
      </c>
      <c r="Z309" s="286"/>
      <c r="AA309" s="207">
        <v>0</v>
      </c>
      <c r="AB309" s="58">
        <f>IFERROR(AA309/AA311,"-")</f>
        <v>0</v>
      </c>
      <c r="AC309" s="82">
        <f t="shared" si="273"/>
        <v>0</v>
      </c>
      <c r="AD309" s="286"/>
      <c r="AE309" s="207">
        <v>0</v>
      </c>
      <c r="AF309" s="58">
        <f>IFERROR(AE309/AE311,"-")</f>
        <v>0</v>
      </c>
      <c r="AG309" s="82">
        <f t="shared" si="274"/>
        <v>0</v>
      </c>
      <c r="AH309" s="286"/>
      <c r="AI309" s="93">
        <f t="shared" si="236"/>
        <v>1</v>
      </c>
      <c r="AJ309" s="58">
        <f>IFERROR(AI309/AI311,"-")</f>
        <v>4.4247787610619468E-3</v>
      </c>
      <c r="AK309" s="82">
        <f t="shared" si="275"/>
        <v>2.9911462072266092E-5</v>
      </c>
    </row>
    <row r="310" spans="2:37" ht="13.5" customHeight="1">
      <c r="B310" s="280"/>
      <c r="C310" s="283"/>
      <c r="D310" s="59" t="s">
        <v>92</v>
      </c>
      <c r="E310" s="130" t="s">
        <v>95</v>
      </c>
      <c r="F310" s="287"/>
      <c r="G310" s="208">
        <v>2</v>
      </c>
      <c r="H310" s="60">
        <f>IFERROR(G310/G311,"-")</f>
        <v>0.2857142857142857</v>
      </c>
      <c r="I310" s="72">
        <f t="shared" si="276"/>
        <v>2.0833333333333332E-2</v>
      </c>
      <c r="J310" s="287"/>
      <c r="K310" s="208">
        <v>5</v>
      </c>
      <c r="L310" s="60">
        <f>IFERROR(K310/K311,"-")</f>
        <v>0.45454545454545453</v>
      </c>
      <c r="M310" s="83">
        <f t="shared" si="269"/>
        <v>2.8571428571428571E-2</v>
      </c>
      <c r="N310" s="287"/>
      <c r="O310" s="208">
        <v>24</v>
      </c>
      <c r="P310" s="60">
        <f>IFERROR(O310/O311,"-")</f>
        <v>0.30769230769230771</v>
      </c>
      <c r="Q310" s="83">
        <f t="shared" si="270"/>
        <v>2.0006668889629878E-3</v>
      </c>
      <c r="R310" s="287"/>
      <c r="S310" s="208">
        <v>19</v>
      </c>
      <c r="T310" s="60">
        <f>IFERROR(S310/S311,"-")</f>
        <v>0.24675324675324675</v>
      </c>
      <c r="U310" s="83">
        <f t="shared" si="271"/>
        <v>1.9213267266659925E-3</v>
      </c>
      <c r="V310" s="287"/>
      <c r="W310" s="208">
        <v>17</v>
      </c>
      <c r="X310" s="60">
        <f>IFERROR(W310/W311,"-")</f>
        <v>0.45945945945945948</v>
      </c>
      <c r="Y310" s="83">
        <f t="shared" si="272"/>
        <v>2.6089625537139348E-3</v>
      </c>
      <c r="Z310" s="287"/>
      <c r="AA310" s="208">
        <v>7</v>
      </c>
      <c r="AB310" s="60">
        <f>IFERROR(AA310/AA311,"-")</f>
        <v>0.46666666666666667</v>
      </c>
      <c r="AC310" s="83">
        <f t="shared" si="273"/>
        <v>2.0858164481525627E-3</v>
      </c>
      <c r="AD310" s="287"/>
      <c r="AE310" s="208">
        <v>1</v>
      </c>
      <c r="AF310" s="60">
        <f>IFERROR(AE310/AE311,"-")</f>
        <v>1</v>
      </c>
      <c r="AG310" s="83">
        <f t="shared" si="274"/>
        <v>7.1225071225071229E-4</v>
      </c>
      <c r="AH310" s="287"/>
      <c r="AI310" s="94">
        <f t="shared" si="236"/>
        <v>75</v>
      </c>
      <c r="AJ310" s="60">
        <f>IFERROR(AI310/AI311,"-")</f>
        <v>0.33185840707964603</v>
      </c>
      <c r="AK310" s="83">
        <f t="shared" si="275"/>
        <v>2.2433596554199569E-3</v>
      </c>
    </row>
    <row r="311" spans="2:37" ht="13.5" customHeight="1">
      <c r="B311" s="281"/>
      <c r="C311" s="284"/>
      <c r="D311" s="61" t="s">
        <v>94</v>
      </c>
      <c r="E311" s="62"/>
      <c r="F311" s="209" t="s">
        <v>143</v>
      </c>
      <c r="G311" s="71">
        <f>SUM(G303:G310)</f>
        <v>7</v>
      </c>
      <c r="H311" s="63" t="s">
        <v>93</v>
      </c>
      <c r="I311" s="75">
        <f>IFERROR(G311/$AO$39,"-")</f>
        <v>7.2916666666666671E-2</v>
      </c>
      <c r="J311" s="209" t="s">
        <v>143</v>
      </c>
      <c r="K311" s="71">
        <f>SUM(K303:K310)</f>
        <v>11</v>
      </c>
      <c r="L311" s="210" t="s">
        <v>143</v>
      </c>
      <c r="M311" s="75">
        <f t="shared" si="269"/>
        <v>6.2857142857142861E-2</v>
      </c>
      <c r="N311" s="209" t="s">
        <v>143</v>
      </c>
      <c r="O311" s="71">
        <f>SUM(O303:O310)</f>
        <v>78</v>
      </c>
      <c r="P311" s="210" t="s">
        <v>143</v>
      </c>
      <c r="Q311" s="75">
        <f t="shared" si="270"/>
        <v>6.5021673891297099E-3</v>
      </c>
      <c r="R311" s="209" t="s">
        <v>143</v>
      </c>
      <c r="S311" s="71">
        <f>SUM(S303:S310)</f>
        <v>77</v>
      </c>
      <c r="T311" s="210" t="s">
        <v>143</v>
      </c>
      <c r="U311" s="75">
        <f t="shared" si="271"/>
        <v>7.7864293659621799E-3</v>
      </c>
      <c r="V311" s="209" t="s">
        <v>143</v>
      </c>
      <c r="W311" s="71">
        <f>SUM(W303:W310)</f>
        <v>37</v>
      </c>
      <c r="X311" s="210" t="s">
        <v>143</v>
      </c>
      <c r="Y311" s="75">
        <f t="shared" si="272"/>
        <v>5.6783302639656233E-3</v>
      </c>
      <c r="Z311" s="209" t="s">
        <v>143</v>
      </c>
      <c r="AA311" s="71">
        <f>SUM(AA303:AA310)</f>
        <v>15</v>
      </c>
      <c r="AB311" s="210" t="s">
        <v>143</v>
      </c>
      <c r="AC311" s="75">
        <f t="shared" si="273"/>
        <v>4.4696066746126341E-3</v>
      </c>
      <c r="AD311" s="209" t="s">
        <v>143</v>
      </c>
      <c r="AE311" s="71">
        <f>SUM(AE303:AE310)</f>
        <v>1</v>
      </c>
      <c r="AF311" s="210" t="s">
        <v>143</v>
      </c>
      <c r="AG311" s="75">
        <f t="shared" si="274"/>
        <v>7.1225071225071229E-4</v>
      </c>
      <c r="AH311" s="209" t="s">
        <v>143</v>
      </c>
      <c r="AI311" s="71">
        <f t="shared" si="236"/>
        <v>226</v>
      </c>
      <c r="AJ311" s="210" t="s">
        <v>143</v>
      </c>
      <c r="AK311" s="75">
        <f t="shared" si="275"/>
        <v>6.7599904283321367E-3</v>
      </c>
    </row>
    <row r="312" spans="2:37" ht="13.5" customHeight="1">
      <c r="B312" s="279">
        <v>35</v>
      </c>
      <c r="C312" s="282" t="s">
        <v>0</v>
      </c>
      <c r="D312" s="55" t="s">
        <v>85</v>
      </c>
      <c r="E312" s="128" t="s">
        <v>74</v>
      </c>
      <c r="F312" s="293">
        <f>AO40</f>
        <v>19</v>
      </c>
      <c r="G312" s="206">
        <v>0</v>
      </c>
      <c r="H312" s="56">
        <f>IFERROR(G312/G320,"-")</f>
        <v>0</v>
      </c>
      <c r="I312" s="72">
        <f>IFERROR(G312/$AO$40,"-")</f>
        <v>0</v>
      </c>
      <c r="J312" s="293">
        <f>AP40</f>
        <v>49</v>
      </c>
      <c r="K312" s="206">
        <v>0</v>
      </c>
      <c r="L312" s="56">
        <f>IFERROR(K312/K320,"-")</f>
        <v>0</v>
      </c>
      <c r="M312" s="72">
        <f t="shared" ref="M312:M320" si="277">IFERROR(K312/$AP$40,"-")</f>
        <v>0</v>
      </c>
      <c r="N312" s="293">
        <f>AQ40</f>
        <v>23779</v>
      </c>
      <c r="O312" s="206">
        <v>1</v>
      </c>
      <c r="P312" s="56">
        <f>IFERROR(O312/O320,"-")</f>
        <v>5.5555555555555558E-3</v>
      </c>
      <c r="Q312" s="72">
        <f t="shared" ref="Q312:Q320" si="278">IFERROR(O312/$AQ$40,"-")</f>
        <v>4.2053913116615501E-5</v>
      </c>
      <c r="R312" s="293">
        <f>AR40</f>
        <v>19746</v>
      </c>
      <c r="S312" s="206">
        <v>1</v>
      </c>
      <c r="T312" s="56">
        <f>IFERROR(S312/S320,"-")</f>
        <v>5.9880239520958087E-3</v>
      </c>
      <c r="U312" s="72">
        <f t="shared" ref="U312:U320" si="279">IFERROR(S312/$AR$40,"-")</f>
        <v>5.064316823660488E-5</v>
      </c>
      <c r="V312" s="293">
        <f>AS40</f>
        <v>14112</v>
      </c>
      <c r="W312" s="206">
        <v>0</v>
      </c>
      <c r="X312" s="56">
        <f>IFERROR(W312/W320,"-")</f>
        <v>0</v>
      </c>
      <c r="Y312" s="72">
        <f t="shared" ref="Y312:Y320" si="280">IFERROR(W312/$AS$40,"-")</f>
        <v>0</v>
      </c>
      <c r="Z312" s="293">
        <f>AT40</f>
        <v>7537</v>
      </c>
      <c r="AA312" s="206">
        <v>0</v>
      </c>
      <c r="AB312" s="56">
        <f>IFERROR(AA312/AA320,"-")</f>
        <v>0</v>
      </c>
      <c r="AC312" s="72">
        <f t="shared" ref="AC312:AC320" si="281">IFERROR(AA312/$AT$40,"-")</f>
        <v>0</v>
      </c>
      <c r="AD312" s="293">
        <f>AU40</f>
        <v>3129</v>
      </c>
      <c r="AE312" s="206">
        <v>0</v>
      </c>
      <c r="AF312" s="56">
        <f>IFERROR(AE312/AE320,"-")</f>
        <v>0</v>
      </c>
      <c r="AG312" s="72">
        <f t="shared" ref="AG312:AG320" si="282">IFERROR(AE312/$AU$40,"-")</f>
        <v>0</v>
      </c>
      <c r="AH312" s="293">
        <f>AV40</f>
        <v>68371</v>
      </c>
      <c r="AI312" s="92">
        <f t="shared" si="236"/>
        <v>2</v>
      </c>
      <c r="AJ312" s="56">
        <f>IFERROR(AI312/AI320,"-")</f>
        <v>3.7593984962406013E-3</v>
      </c>
      <c r="AK312" s="72">
        <f t="shared" ref="AK312:AK320" si="283">IFERROR(AI312/$AV$40,"-")</f>
        <v>2.9252168316976497E-5</v>
      </c>
    </row>
    <row r="313" spans="2:37" ht="13.5" customHeight="1">
      <c r="B313" s="280"/>
      <c r="C313" s="283"/>
      <c r="D313" s="57" t="s">
        <v>86</v>
      </c>
      <c r="E313" s="129" t="s">
        <v>75</v>
      </c>
      <c r="F313" s="286"/>
      <c r="G313" s="207">
        <v>1</v>
      </c>
      <c r="H313" s="58">
        <f>IFERROR(G313/G320,"-")</f>
        <v>1</v>
      </c>
      <c r="I313" s="72">
        <f t="shared" ref="I313:I319" si="284">IFERROR(G313/$AO$40,"-")</f>
        <v>5.2631578947368418E-2</v>
      </c>
      <c r="J313" s="286"/>
      <c r="K313" s="207">
        <v>4</v>
      </c>
      <c r="L313" s="58">
        <f>IFERROR(K313/K320,"-")</f>
        <v>1</v>
      </c>
      <c r="M313" s="82">
        <f t="shared" si="277"/>
        <v>8.1632653061224483E-2</v>
      </c>
      <c r="N313" s="286"/>
      <c r="O313" s="207">
        <v>104</v>
      </c>
      <c r="P313" s="58">
        <f>IFERROR(O313/O320,"-")</f>
        <v>0.57777777777777772</v>
      </c>
      <c r="Q313" s="82">
        <f t="shared" si="278"/>
        <v>4.3736069641280122E-3</v>
      </c>
      <c r="R313" s="286"/>
      <c r="S313" s="207">
        <v>103</v>
      </c>
      <c r="T313" s="58">
        <f>IFERROR(S313/S320,"-")</f>
        <v>0.61676646706586824</v>
      </c>
      <c r="U313" s="82">
        <f t="shared" si="279"/>
        <v>5.2162463283703031E-3</v>
      </c>
      <c r="V313" s="286"/>
      <c r="W313" s="207">
        <v>86</v>
      </c>
      <c r="X313" s="58">
        <f>IFERROR(W313/W320,"-")</f>
        <v>0.65648854961832059</v>
      </c>
      <c r="Y313" s="82">
        <f t="shared" si="280"/>
        <v>6.0941043083900231E-3</v>
      </c>
      <c r="Z313" s="286"/>
      <c r="AA313" s="207">
        <v>18</v>
      </c>
      <c r="AB313" s="58">
        <f>IFERROR(AA313/AA320,"-")</f>
        <v>0.46153846153846156</v>
      </c>
      <c r="AC313" s="82">
        <f t="shared" si="281"/>
        <v>2.3882181239219848E-3</v>
      </c>
      <c r="AD313" s="286"/>
      <c r="AE313" s="207">
        <v>9</v>
      </c>
      <c r="AF313" s="58">
        <f>IFERROR(AE313/AE320,"-")</f>
        <v>0.9</v>
      </c>
      <c r="AG313" s="82">
        <f t="shared" si="282"/>
        <v>2.8763183125599234E-3</v>
      </c>
      <c r="AH313" s="286"/>
      <c r="AI313" s="93">
        <f t="shared" si="236"/>
        <v>325</v>
      </c>
      <c r="AJ313" s="58">
        <f>IFERROR(AI313/AI320,"-")</f>
        <v>0.61090225563909772</v>
      </c>
      <c r="AK313" s="82">
        <f t="shared" si="283"/>
        <v>4.7534773515086805E-3</v>
      </c>
    </row>
    <row r="314" spans="2:37" ht="13.5" customHeight="1">
      <c r="B314" s="280"/>
      <c r="C314" s="283"/>
      <c r="D314" s="57" t="s">
        <v>87</v>
      </c>
      <c r="E314" s="129" t="s">
        <v>76</v>
      </c>
      <c r="F314" s="286"/>
      <c r="G314" s="207">
        <v>0</v>
      </c>
      <c r="H314" s="58">
        <f>IFERROR(G314/G320,"-")</f>
        <v>0</v>
      </c>
      <c r="I314" s="72">
        <f t="shared" si="284"/>
        <v>0</v>
      </c>
      <c r="J314" s="286"/>
      <c r="K314" s="207">
        <v>0</v>
      </c>
      <c r="L314" s="58">
        <f>IFERROR(K314/K320,"-")</f>
        <v>0</v>
      </c>
      <c r="M314" s="82">
        <f t="shared" si="277"/>
        <v>0</v>
      </c>
      <c r="N314" s="286"/>
      <c r="O314" s="207">
        <v>1</v>
      </c>
      <c r="P314" s="58">
        <f>IFERROR(O314/O320,"-")</f>
        <v>5.5555555555555558E-3</v>
      </c>
      <c r="Q314" s="82">
        <f t="shared" si="278"/>
        <v>4.2053913116615501E-5</v>
      </c>
      <c r="R314" s="286"/>
      <c r="S314" s="207">
        <v>0</v>
      </c>
      <c r="T314" s="58">
        <f>IFERROR(S314/S320,"-")</f>
        <v>0</v>
      </c>
      <c r="U314" s="82">
        <f t="shared" si="279"/>
        <v>0</v>
      </c>
      <c r="V314" s="286"/>
      <c r="W314" s="207">
        <v>0</v>
      </c>
      <c r="X314" s="58">
        <f>IFERROR(W314/W320,"-")</f>
        <v>0</v>
      </c>
      <c r="Y314" s="82">
        <f t="shared" si="280"/>
        <v>0</v>
      </c>
      <c r="Z314" s="286"/>
      <c r="AA314" s="207">
        <v>0</v>
      </c>
      <c r="AB314" s="58">
        <f>IFERROR(AA314/AA320,"-")</f>
        <v>0</v>
      </c>
      <c r="AC314" s="82">
        <f t="shared" si="281"/>
        <v>0</v>
      </c>
      <c r="AD314" s="286"/>
      <c r="AE314" s="207">
        <v>0</v>
      </c>
      <c r="AF314" s="58">
        <f>IFERROR(AE314/AE320,"-")</f>
        <v>0</v>
      </c>
      <c r="AG314" s="82">
        <f t="shared" si="282"/>
        <v>0</v>
      </c>
      <c r="AH314" s="286"/>
      <c r="AI314" s="93">
        <f t="shared" si="236"/>
        <v>1</v>
      </c>
      <c r="AJ314" s="58">
        <f>IFERROR(AI314/AI320,"-")</f>
        <v>1.8796992481203006E-3</v>
      </c>
      <c r="AK314" s="82">
        <f t="shared" si="283"/>
        <v>1.4626084158488248E-5</v>
      </c>
    </row>
    <row r="315" spans="2:37" ht="13.5" customHeight="1">
      <c r="B315" s="280"/>
      <c r="C315" s="283"/>
      <c r="D315" s="57" t="s">
        <v>88</v>
      </c>
      <c r="E315" s="129" t="s">
        <v>77</v>
      </c>
      <c r="F315" s="286"/>
      <c r="G315" s="207">
        <v>0</v>
      </c>
      <c r="H315" s="58">
        <f>IFERROR(G315/G320,"-")</f>
        <v>0</v>
      </c>
      <c r="I315" s="72">
        <f t="shared" si="284"/>
        <v>0</v>
      </c>
      <c r="J315" s="286"/>
      <c r="K315" s="207">
        <v>0</v>
      </c>
      <c r="L315" s="58">
        <f>IFERROR(K315/K320,"-")</f>
        <v>0</v>
      </c>
      <c r="M315" s="82">
        <f t="shared" si="277"/>
        <v>0</v>
      </c>
      <c r="N315" s="286"/>
      <c r="O315" s="207">
        <v>16</v>
      </c>
      <c r="P315" s="58">
        <f>IFERROR(O315/O320,"-")</f>
        <v>8.8888888888888892E-2</v>
      </c>
      <c r="Q315" s="82">
        <f t="shared" si="278"/>
        <v>6.7286260986584802E-4</v>
      </c>
      <c r="R315" s="286"/>
      <c r="S315" s="207">
        <v>9</v>
      </c>
      <c r="T315" s="58">
        <f>IFERROR(S315/S320,"-")</f>
        <v>5.3892215568862277E-2</v>
      </c>
      <c r="U315" s="82">
        <f t="shared" si="279"/>
        <v>4.5578851412944393E-4</v>
      </c>
      <c r="V315" s="286"/>
      <c r="W315" s="207">
        <v>6</v>
      </c>
      <c r="X315" s="58">
        <f>IFERROR(W315/W320,"-")</f>
        <v>4.5801526717557252E-2</v>
      </c>
      <c r="Y315" s="82">
        <f t="shared" si="280"/>
        <v>4.2517006802721087E-4</v>
      </c>
      <c r="Z315" s="286"/>
      <c r="AA315" s="207">
        <v>3</v>
      </c>
      <c r="AB315" s="58">
        <f>IFERROR(AA315/AA320,"-")</f>
        <v>7.6923076923076927E-2</v>
      </c>
      <c r="AC315" s="82">
        <f t="shared" si="281"/>
        <v>3.9803635398699748E-4</v>
      </c>
      <c r="AD315" s="286"/>
      <c r="AE315" s="207">
        <v>0</v>
      </c>
      <c r="AF315" s="58">
        <f>IFERROR(AE315/AE320,"-")</f>
        <v>0</v>
      </c>
      <c r="AG315" s="82">
        <f t="shared" si="282"/>
        <v>0</v>
      </c>
      <c r="AH315" s="286"/>
      <c r="AI315" s="93">
        <f t="shared" si="236"/>
        <v>34</v>
      </c>
      <c r="AJ315" s="58">
        <f>IFERROR(AI315/AI320,"-")</f>
        <v>6.3909774436090222E-2</v>
      </c>
      <c r="AK315" s="82">
        <f t="shared" si="283"/>
        <v>4.9728686138860042E-4</v>
      </c>
    </row>
    <row r="316" spans="2:37" ht="13.5" customHeight="1">
      <c r="B316" s="280"/>
      <c r="C316" s="283"/>
      <c r="D316" s="57" t="s">
        <v>89</v>
      </c>
      <c r="E316" s="129" t="s">
        <v>78</v>
      </c>
      <c r="F316" s="286"/>
      <c r="G316" s="207">
        <v>0</v>
      </c>
      <c r="H316" s="58">
        <f>IFERROR(G316/G320,"-")</f>
        <v>0</v>
      </c>
      <c r="I316" s="72">
        <f t="shared" si="284"/>
        <v>0</v>
      </c>
      <c r="J316" s="286"/>
      <c r="K316" s="207">
        <v>0</v>
      </c>
      <c r="L316" s="58">
        <f>IFERROR(K316/K320,"-")</f>
        <v>0</v>
      </c>
      <c r="M316" s="82">
        <f t="shared" si="277"/>
        <v>0</v>
      </c>
      <c r="N316" s="286"/>
      <c r="O316" s="207">
        <v>17</v>
      </c>
      <c r="P316" s="58">
        <f>IFERROR(O316/O320,"-")</f>
        <v>9.4444444444444442E-2</v>
      </c>
      <c r="Q316" s="82">
        <f t="shared" si="278"/>
        <v>7.1491652298246355E-4</v>
      </c>
      <c r="R316" s="286"/>
      <c r="S316" s="207">
        <v>26</v>
      </c>
      <c r="T316" s="58">
        <f>IFERROR(S316/S320,"-")</f>
        <v>0.15568862275449102</v>
      </c>
      <c r="U316" s="82">
        <f t="shared" si="279"/>
        <v>1.3167223741517269E-3</v>
      </c>
      <c r="V316" s="286"/>
      <c r="W316" s="207">
        <v>20</v>
      </c>
      <c r="X316" s="58">
        <f>IFERROR(W316/W320,"-")</f>
        <v>0.15267175572519084</v>
      </c>
      <c r="Y316" s="82">
        <f t="shared" si="280"/>
        <v>1.4172335600907029E-3</v>
      </c>
      <c r="Z316" s="286"/>
      <c r="AA316" s="207">
        <v>5</v>
      </c>
      <c r="AB316" s="58">
        <f>IFERROR(AA316/AA320,"-")</f>
        <v>0.12820512820512819</v>
      </c>
      <c r="AC316" s="82">
        <f t="shared" si="281"/>
        <v>6.6339392331166245E-4</v>
      </c>
      <c r="AD316" s="286"/>
      <c r="AE316" s="207">
        <v>0</v>
      </c>
      <c r="AF316" s="58">
        <f>IFERROR(AE316/AE320,"-")</f>
        <v>0</v>
      </c>
      <c r="AG316" s="82">
        <f t="shared" si="282"/>
        <v>0</v>
      </c>
      <c r="AH316" s="286"/>
      <c r="AI316" s="93">
        <f t="shared" si="236"/>
        <v>68</v>
      </c>
      <c r="AJ316" s="58">
        <f>IFERROR(AI316/AI320,"-")</f>
        <v>0.12781954887218044</v>
      </c>
      <c r="AK316" s="82">
        <f t="shared" si="283"/>
        <v>9.9457372277720084E-4</v>
      </c>
    </row>
    <row r="317" spans="2:37" ht="13.5" customHeight="1">
      <c r="B317" s="280"/>
      <c r="C317" s="283"/>
      <c r="D317" s="57" t="s">
        <v>90</v>
      </c>
      <c r="E317" s="129" t="s">
        <v>79</v>
      </c>
      <c r="F317" s="286"/>
      <c r="G317" s="207">
        <v>0</v>
      </c>
      <c r="H317" s="58">
        <f>IFERROR(G317/G320,"-")</f>
        <v>0</v>
      </c>
      <c r="I317" s="72">
        <f t="shared" si="284"/>
        <v>0</v>
      </c>
      <c r="J317" s="286"/>
      <c r="K317" s="207">
        <v>0</v>
      </c>
      <c r="L317" s="58">
        <f>IFERROR(K317/K320,"-")</f>
        <v>0</v>
      </c>
      <c r="M317" s="82">
        <f t="shared" si="277"/>
        <v>0</v>
      </c>
      <c r="N317" s="286"/>
      <c r="O317" s="207">
        <v>2</v>
      </c>
      <c r="P317" s="58">
        <f>IFERROR(O317/O320,"-")</f>
        <v>1.1111111111111112E-2</v>
      </c>
      <c r="Q317" s="82">
        <f t="shared" si="278"/>
        <v>8.4107826233231002E-5</v>
      </c>
      <c r="R317" s="286"/>
      <c r="S317" s="207">
        <v>0</v>
      </c>
      <c r="T317" s="58">
        <f>IFERROR(S317/S320,"-")</f>
        <v>0</v>
      </c>
      <c r="U317" s="82">
        <f t="shared" si="279"/>
        <v>0</v>
      </c>
      <c r="V317" s="286"/>
      <c r="W317" s="207">
        <v>0</v>
      </c>
      <c r="X317" s="58">
        <f>IFERROR(W317/W320,"-")</f>
        <v>0</v>
      </c>
      <c r="Y317" s="82">
        <f t="shared" si="280"/>
        <v>0</v>
      </c>
      <c r="Z317" s="286"/>
      <c r="AA317" s="207">
        <v>0</v>
      </c>
      <c r="AB317" s="58">
        <f>IFERROR(AA317/AA320,"-")</f>
        <v>0</v>
      </c>
      <c r="AC317" s="82">
        <f t="shared" si="281"/>
        <v>0</v>
      </c>
      <c r="AD317" s="286"/>
      <c r="AE317" s="207">
        <v>0</v>
      </c>
      <c r="AF317" s="58">
        <f>IFERROR(AE317/AE320,"-")</f>
        <v>0</v>
      </c>
      <c r="AG317" s="82">
        <f t="shared" si="282"/>
        <v>0</v>
      </c>
      <c r="AH317" s="286"/>
      <c r="AI317" s="93">
        <f t="shared" si="236"/>
        <v>2</v>
      </c>
      <c r="AJ317" s="58">
        <f>IFERROR(AI317/AI320,"-")</f>
        <v>3.7593984962406013E-3</v>
      </c>
      <c r="AK317" s="82">
        <f t="shared" si="283"/>
        <v>2.9252168316976497E-5</v>
      </c>
    </row>
    <row r="318" spans="2:37" ht="13.5" customHeight="1">
      <c r="B318" s="280"/>
      <c r="C318" s="283"/>
      <c r="D318" s="57" t="s">
        <v>91</v>
      </c>
      <c r="E318" s="129" t="s">
        <v>80</v>
      </c>
      <c r="F318" s="286"/>
      <c r="G318" s="207">
        <v>0</v>
      </c>
      <c r="H318" s="58">
        <f>IFERROR(G318/G320,"-")</f>
        <v>0</v>
      </c>
      <c r="I318" s="72">
        <f t="shared" si="284"/>
        <v>0</v>
      </c>
      <c r="J318" s="286"/>
      <c r="K318" s="207">
        <v>0</v>
      </c>
      <c r="L318" s="58">
        <f>IFERROR(K318/K320,"-")</f>
        <v>0</v>
      </c>
      <c r="M318" s="82">
        <f t="shared" si="277"/>
        <v>0</v>
      </c>
      <c r="N318" s="286"/>
      <c r="O318" s="207">
        <v>0</v>
      </c>
      <c r="P318" s="58">
        <f>IFERROR(O318/O320,"-")</f>
        <v>0</v>
      </c>
      <c r="Q318" s="82">
        <f t="shared" si="278"/>
        <v>0</v>
      </c>
      <c r="R318" s="286"/>
      <c r="S318" s="207">
        <v>0</v>
      </c>
      <c r="T318" s="58">
        <f>IFERROR(S318/S320,"-")</f>
        <v>0</v>
      </c>
      <c r="U318" s="82">
        <f t="shared" si="279"/>
        <v>0</v>
      </c>
      <c r="V318" s="286"/>
      <c r="W318" s="207">
        <v>0</v>
      </c>
      <c r="X318" s="58">
        <f>IFERROR(W318/W320,"-")</f>
        <v>0</v>
      </c>
      <c r="Y318" s="82">
        <f t="shared" si="280"/>
        <v>0</v>
      </c>
      <c r="Z318" s="286"/>
      <c r="AA318" s="207">
        <v>0</v>
      </c>
      <c r="AB318" s="58">
        <f>IFERROR(AA318/AA320,"-")</f>
        <v>0</v>
      </c>
      <c r="AC318" s="82">
        <f t="shared" si="281"/>
        <v>0</v>
      </c>
      <c r="AD318" s="286"/>
      <c r="AE318" s="207">
        <v>0</v>
      </c>
      <c r="AF318" s="58">
        <f>IFERROR(AE318/AE320,"-")</f>
        <v>0</v>
      </c>
      <c r="AG318" s="82">
        <f t="shared" si="282"/>
        <v>0</v>
      </c>
      <c r="AH318" s="286"/>
      <c r="AI318" s="93">
        <f t="shared" si="236"/>
        <v>0</v>
      </c>
      <c r="AJ318" s="58">
        <f>IFERROR(AI318/AI320,"-")</f>
        <v>0</v>
      </c>
      <c r="AK318" s="82">
        <f t="shared" si="283"/>
        <v>0</v>
      </c>
    </row>
    <row r="319" spans="2:37" ht="13.5" customHeight="1">
      <c r="B319" s="280"/>
      <c r="C319" s="283"/>
      <c r="D319" s="59" t="s">
        <v>92</v>
      </c>
      <c r="E319" s="130" t="s">
        <v>95</v>
      </c>
      <c r="F319" s="287"/>
      <c r="G319" s="208">
        <v>0</v>
      </c>
      <c r="H319" s="60">
        <f>IFERROR(G319/G320,"-")</f>
        <v>0</v>
      </c>
      <c r="I319" s="72">
        <f t="shared" si="284"/>
        <v>0</v>
      </c>
      <c r="J319" s="287"/>
      <c r="K319" s="208">
        <v>0</v>
      </c>
      <c r="L319" s="60">
        <f>IFERROR(K319/K320,"-")</f>
        <v>0</v>
      </c>
      <c r="M319" s="83">
        <f t="shared" si="277"/>
        <v>0</v>
      </c>
      <c r="N319" s="287"/>
      <c r="O319" s="208">
        <v>39</v>
      </c>
      <c r="P319" s="60">
        <f>IFERROR(O319/O320,"-")</f>
        <v>0.21666666666666667</v>
      </c>
      <c r="Q319" s="83">
        <f t="shared" si="278"/>
        <v>1.6401026115480046E-3</v>
      </c>
      <c r="R319" s="287"/>
      <c r="S319" s="208">
        <v>28</v>
      </c>
      <c r="T319" s="60">
        <f>IFERROR(S319/S320,"-")</f>
        <v>0.16766467065868262</v>
      </c>
      <c r="U319" s="83">
        <f t="shared" si="279"/>
        <v>1.4180087106249366E-3</v>
      </c>
      <c r="V319" s="287"/>
      <c r="W319" s="208">
        <v>19</v>
      </c>
      <c r="X319" s="60">
        <f>IFERROR(W319/W320,"-")</f>
        <v>0.14503816793893129</v>
      </c>
      <c r="Y319" s="83">
        <f t="shared" si="280"/>
        <v>1.3463718820861678E-3</v>
      </c>
      <c r="Z319" s="287"/>
      <c r="AA319" s="208">
        <v>13</v>
      </c>
      <c r="AB319" s="60">
        <f>IFERROR(AA319/AA320,"-")</f>
        <v>0.33333333333333331</v>
      </c>
      <c r="AC319" s="83">
        <f t="shared" si="281"/>
        <v>1.7248242006103224E-3</v>
      </c>
      <c r="AD319" s="287"/>
      <c r="AE319" s="208">
        <v>1</v>
      </c>
      <c r="AF319" s="60">
        <f>IFERROR(AE319/AE320,"-")</f>
        <v>0.1</v>
      </c>
      <c r="AG319" s="83">
        <f t="shared" si="282"/>
        <v>3.1959092361776926E-4</v>
      </c>
      <c r="AH319" s="287"/>
      <c r="AI319" s="94">
        <f t="shared" si="236"/>
        <v>100</v>
      </c>
      <c r="AJ319" s="60">
        <f>IFERROR(AI319/AI320,"-")</f>
        <v>0.18796992481203006</v>
      </c>
      <c r="AK319" s="83">
        <f t="shared" si="283"/>
        <v>1.4626084158488248E-3</v>
      </c>
    </row>
    <row r="320" spans="2:37" ht="13.5" customHeight="1">
      <c r="B320" s="281"/>
      <c r="C320" s="284"/>
      <c r="D320" s="61" t="s">
        <v>94</v>
      </c>
      <c r="E320" s="62"/>
      <c r="F320" s="209" t="s">
        <v>143</v>
      </c>
      <c r="G320" s="71">
        <f>SUM(G312:G319)</f>
        <v>1</v>
      </c>
      <c r="H320" s="63" t="s">
        <v>93</v>
      </c>
      <c r="I320" s="75">
        <f>IFERROR(G320/$AO$40,"-")</f>
        <v>5.2631578947368418E-2</v>
      </c>
      <c r="J320" s="209" t="s">
        <v>143</v>
      </c>
      <c r="K320" s="71">
        <f>SUM(K312:K319)</f>
        <v>4</v>
      </c>
      <c r="L320" s="210" t="s">
        <v>143</v>
      </c>
      <c r="M320" s="75">
        <f t="shared" si="277"/>
        <v>8.1632653061224483E-2</v>
      </c>
      <c r="N320" s="209" t="s">
        <v>143</v>
      </c>
      <c r="O320" s="71">
        <f>SUM(O312:O319)</f>
        <v>180</v>
      </c>
      <c r="P320" s="210" t="s">
        <v>143</v>
      </c>
      <c r="Q320" s="75">
        <f t="shared" si="278"/>
        <v>7.5697043609907902E-3</v>
      </c>
      <c r="R320" s="209" t="s">
        <v>143</v>
      </c>
      <c r="S320" s="71">
        <f>SUM(S312:S319)</f>
        <v>167</v>
      </c>
      <c r="T320" s="210" t="s">
        <v>143</v>
      </c>
      <c r="U320" s="75">
        <f t="shared" si="279"/>
        <v>8.457409095513015E-3</v>
      </c>
      <c r="V320" s="209" t="s">
        <v>143</v>
      </c>
      <c r="W320" s="71">
        <f>SUM(W312:W319)</f>
        <v>131</v>
      </c>
      <c r="X320" s="210" t="s">
        <v>143</v>
      </c>
      <c r="Y320" s="75">
        <f t="shared" si="280"/>
        <v>9.2828798185941048E-3</v>
      </c>
      <c r="Z320" s="209" t="s">
        <v>143</v>
      </c>
      <c r="AA320" s="71">
        <f>SUM(AA312:AA319)</f>
        <v>39</v>
      </c>
      <c r="AB320" s="210" t="s">
        <v>143</v>
      </c>
      <c r="AC320" s="75">
        <f t="shared" si="281"/>
        <v>5.1744726018309673E-3</v>
      </c>
      <c r="AD320" s="209" t="s">
        <v>143</v>
      </c>
      <c r="AE320" s="71">
        <f>SUM(AE312:AE319)</f>
        <v>10</v>
      </c>
      <c r="AF320" s="210" t="s">
        <v>143</v>
      </c>
      <c r="AG320" s="75">
        <f t="shared" si="282"/>
        <v>3.1959092361776927E-3</v>
      </c>
      <c r="AH320" s="209" t="s">
        <v>143</v>
      </c>
      <c r="AI320" s="71">
        <f t="shared" si="236"/>
        <v>532</v>
      </c>
      <c r="AJ320" s="210" t="s">
        <v>143</v>
      </c>
      <c r="AK320" s="75">
        <f t="shared" si="283"/>
        <v>7.7810767723157483E-3</v>
      </c>
    </row>
    <row r="321" spans="2:37" ht="13.5" customHeight="1">
      <c r="B321" s="279">
        <v>36</v>
      </c>
      <c r="C321" s="282" t="s">
        <v>1</v>
      </c>
      <c r="D321" s="55" t="s">
        <v>85</v>
      </c>
      <c r="E321" s="128" t="s">
        <v>74</v>
      </c>
      <c r="F321" s="293">
        <f>AO41</f>
        <v>31</v>
      </c>
      <c r="G321" s="206">
        <v>0</v>
      </c>
      <c r="H321" s="56">
        <f>IFERROR(G321/G329,"-")</f>
        <v>0</v>
      </c>
      <c r="I321" s="72">
        <f>IFERROR(G321/$AO$41,"-")</f>
        <v>0</v>
      </c>
      <c r="J321" s="293">
        <f>AP41</f>
        <v>56</v>
      </c>
      <c r="K321" s="206">
        <v>1</v>
      </c>
      <c r="L321" s="56">
        <f>IFERROR(K321/K329,"-")</f>
        <v>7.6923076923076927E-2</v>
      </c>
      <c r="M321" s="72">
        <f t="shared" ref="M321:M329" si="285">IFERROR(K321/$AP$41,"-")</f>
        <v>1.7857142857142856E-2</v>
      </c>
      <c r="N321" s="293">
        <f>AQ41</f>
        <v>6634</v>
      </c>
      <c r="O321" s="206">
        <v>1</v>
      </c>
      <c r="P321" s="56">
        <f>IFERROR(O321/O329,"-")</f>
        <v>1.9607843137254902E-2</v>
      </c>
      <c r="Q321" s="72">
        <f t="shared" ref="Q321:Q329" si="286">IFERROR(O321/$AQ$41,"-")</f>
        <v>1.5073861923424781E-4</v>
      </c>
      <c r="R321" s="293">
        <f>AR41</f>
        <v>5303</v>
      </c>
      <c r="S321" s="206">
        <v>1</v>
      </c>
      <c r="T321" s="56">
        <f>IFERROR(S321/S329,"-")</f>
        <v>2.0833333333333332E-2</v>
      </c>
      <c r="U321" s="72">
        <f t="shared" ref="U321:U329" si="287">IFERROR(S321/$AR$41,"-")</f>
        <v>1.8857250612860644E-4</v>
      </c>
      <c r="V321" s="293">
        <f>AS41</f>
        <v>3837</v>
      </c>
      <c r="W321" s="206">
        <v>0</v>
      </c>
      <c r="X321" s="56">
        <f>IFERROR(W321/W329,"-")</f>
        <v>0</v>
      </c>
      <c r="Y321" s="72">
        <f t="shared" ref="Y321:Y329" si="288">IFERROR(W321/$AS$41,"-")</f>
        <v>0</v>
      </c>
      <c r="Z321" s="293">
        <f>AT41</f>
        <v>2168</v>
      </c>
      <c r="AA321" s="206">
        <v>0</v>
      </c>
      <c r="AB321" s="56">
        <f>IFERROR(AA321/AA329,"-")</f>
        <v>0</v>
      </c>
      <c r="AC321" s="72">
        <f t="shared" ref="AC321:AC329" si="289">IFERROR(AA321/$AT$41,"-")</f>
        <v>0</v>
      </c>
      <c r="AD321" s="293">
        <f>AU41</f>
        <v>979</v>
      </c>
      <c r="AE321" s="206">
        <v>0</v>
      </c>
      <c r="AF321" s="56" t="str">
        <f>IFERROR(AE321/AE329,"-")</f>
        <v>-</v>
      </c>
      <c r="AG321" s="72">
        <f t="shared" ref="AG321:AG329" si="290">IFERROR(AE321/$AU$41,"-")</f>
        <v>0</v>
      </c>
      <c r="AH321" s="293">
        <f>AV41</f>
        <v>19008</v>
      </c>
      <c r="AI321" s="92">
        <f t="shared" si="236"/>
        <v>3</v>
      </c>
      <c r="AJ321" s="56">
        <f>IFERROR(AI321/AI329,"-")</f>
        <v>1.9230769230769232E-2</v>
      </c>
      <c r="AK321" s="72">
        <f t="shared" ref="AK321:AK329" si="291">IFERROR(AI321/$AV$41,"-")</f>
        <v>1.5782828282828284E-4</v>
      </c>
    </row>
    <row r="322" spans="2:37" ht="13.5" customHeight="1">
      <c r="B322" s="280"/>
      <c r="C322" s="283"/>
      <c r="D322" s="57" t="s">
        <v>86</v>
      </c>
      <c r="E322" s="129" t="s">
        <v>75</v>
      </c>
      <c r="F322" s="286"/>
      <c r="G322" s="207">
        <v>3</v>
      </c>
      <c r="H322" s="58">
        <f>IFERROR(G322/G329,"-")</f>
        <v>1</v>
      </c>
      <c r="I322" s="72">
        <f t="shared" ref="I322:I328" si="292">IFERROR(G322/$AO$41,"-")</f>
        <v>9.6774193548387094E-2</v>
      </c>
      <c r="J322" s="286"/>
      <c r="K322" s="207">
        <v>10</v>
      </c>
      <c r="L322" s="58">
        <f>IFERROR(K322/K329,"-")</f>
        <v>0.76923076923076927</v>
      </c>
      <c r="M322" s="82">
        <f t="shared" si="285"/>
        <v>0.17857142857142858</v>
      </c>
      <c r="N322" s="286"/>
      <c r="O322" s="207">
        <v>36</v>
      </c>
      <c r="P322" s="58">
        <f>IFERROR(O322/O329,"-")</f>
        <v>0.70588235294117652</v>
      </c>
      <c r="Q322" s="82">
        <f t="shared" si="286"/>
        <v>5.426590292432921E-3</v>
      </c>
      <c r="R322" s="286"/>
      <c r="S322" s="207">
        <v>29</v>
      </c>
      <c r="T322" s="58">
        <f>IFERROR(S322/S329,"-")</f>
        <v>0.60416666666666663</v>
      </c>
      <c r="U322" s="82">
        <f t="shared" si="287"/>
        <v>5.4686026777295872E-3</v>
      </c>
      <c r="V322" s="286"/>
      <c r="W322" s="207">
        <v>18</v>
      </c>
      <c r="X322" s="58">
        <f>IFERROR(W322/W329,"-")</f>
        <v>0.75</v>
      </c>
      <c r="Y322" s="82">
        <f t="shared" si="288"/>
        <v>4.6911649726348714E-3</v>
      </c>
      <c r="Z322" s="286"/>
      <c r="AA322" s="207">
        <v>10</v>
      </c>
      <c r="AB322" s="58">
        <f>IFERROR(AA322/AA329,"-")</f>
        <v>0.58823529411764708</v>
      </c>
      <c r="AC322" s="82">
        <f t="shared" si="289"/>
        <v>4.6125461254612546E-3</v>
      </c>
      <c r="AD322" s="286"/>
      <c r="AE322" s="207">
        <v>0</v>
      </c>
      <c r="AF322" s="58" t="str">
        <f>IFERROR(AE322/AE329,"-")</f>
        <v>-</v>
      </c>
      <c r="AG322" s="82">
        <f t="shared" si="290"/>
        <v>0</v>
      </c>
      <c r="AH322" s="286"/>
      <c r="AI322" s="93">
        <f t="shared" si="236"/>
        <v>106</v>
      </c>
      <c r="AJ322" s="58">
        <f>IFERROR(AI322/AI329,"-")</f>
        <v>0.67948717948717952</v>
      </c>
      <c r="AK322" s="82">
        <f t="shared" si="291"/>
        <v>5.5765993265993264E-3</v>
      </c>
    </row>
    <row r="323" spans="2:37" ht="13.5" customHeight="1">
      <c r="B323" s="280"/>
      <c r="C323" s="283"/>
      <c r="D323" s="57" t="s">
        <v>87</v>
      </c>
      <c r="E323" s="129" t="s">
        <v>76</v>
      </c>
      <c r="F323" s="286"/>
      <c r="G323" s="207">
        <v>0</v>
      </c>
      <c r="H323" s="58">
        <f>IFERROR(G323/G329,"-")</f>
        <v>0</v>
      </c>
      <c r="I323" s="72">
        <f t="shared" si="292"/>
        <v>0</v>
      </c>
      <c r="J323" s="286"/>
      <c r="K323" s="207">
        <v>0</v>
      </c>
      <c r="L323" s="58">
        <f>IFERROR(K323/K329,"-")</f>
        <v>0</v>
      </c>
      <c r="M323" s="82">
        <f t="shared" si="285"/>
        <v>0</v>
      </c>
      <c r="N323" s="286"/>
      <c r="O323" s="207">
        <v>0</v>
      </c>
      <c r="P323" s="58">
        <f>IFERROR(O323/O329,"-")</f>
        <v>0</v>
      </c>
      <c r="Q323" s="82">
        <f t="shared" si="286"/>
        <v>0</v>
      </c>
      <c r="R323" s="286"/>
      <c r="S323" s="207">
        <v>1</v>
      </c>
      <c r="T323" s="58">
        <f>IFERROR(S323/S329,"-")</f>
        <v>2.0833333333333332E-2</v>
      </c>
      <c r="U323" s="82">
        <f t="shared" si="287"/>
        <v>1.8857250612860644E-4</v>
      </c>
      <c r="V323" s="286"/>
      <c r="W323" s="207">
        <v>0</v>
      </c>
      <c r="X323" s="58">
        <f>IFERROR(W323/W329,"-")</f>
        <v>0</v>
      </c>
      <c r="Y323" s="82">
        <f t="shared" si="288"/>
        <v>0</v>
      </c>
      <c r="Z323" s="286"/>
      <c r="AA323" s="207">
        <v>0</v>
      </c>
      <c r="AB323" s="58">
        <f>IFERROR(AA323/AA329,"-")</f>
        <v>0</v>
      </c>
      <c r="AC323" s="82">
        <f t="shared" si="289"/>
        <v>0</v>
      </c>
      <c r="AD323" s="286"/>
      <c r="AE323" s="207">
        <v>0</v>
      </c>
      <c r="AF323" s="58" t="str">
        <f>IFERROR(AE323/AE329,"-")</f>
        <v>-</v>
      </c>
      <c r="AG323" s="82">
        <f t="shared" si="290"/>
        <v>0</v>
      </c>
      <c r="AH323" s="286"/>
      <c r="AI323" s="93">
        <f t="shared" si="236"/>
        <v>1</v>
      </c>
      <c r="AJ323" s="58">
        <f>IFERROR(AI323/AI329,"-")</f>
        <v>6.41025641025641E-3</v>
      </c>
      <c r="AK323" s="82">
        <f t="shared" si="291"/>
        <v>5.2609427609427607E-5</v>
      </c>
    </row>
    <row r="324" spans="2:37" ht="13.5" customHeight="1">
      <c r="B324" s="280"/>
      <c r="C324" s="283"/>
      <c r="D324" s="57" t="s">
        <v>88</v>
      </c>
      <c r="E324" s="129" t="s">
        <v>77</v>
      </c>
      <c r="F324" s="286"/>
      <c r="G324" s="207">
        <v>0</v>
      </c>
      <c r="H324" s="58">
        <f>IFERROR(G324/G329,"-")</f>
        <v>0</v>
      </c>
      <c r="I324" s="72">
        <f t="shared" si="292"/>
        <v>0</v>
      </c>
      <c r="J324" s="286"/>
      <c r="K324" s="207">
        <v>1</v>
      </c>
      <c r="L324" s="58">
        <f>IFERROR(K324/K329,"-")</f>
        <v>7.6923076923076927E-2</v>
      </c>
      <c r="M324" s="82">
        <f t="shared" si="285"/>
        <v>1.7857142857142856E-2</v>
      </c>
      <c r="N324" s="286"/>
      <c r="O324" s="207">
        <v>2</v>
      </c>
      <c r="P324" s="58">
        <f>IFERROR(O324/O329,"-")</f>
        <v>3.9215686274509803E-2</v>
      </c>
      <c r="Q324" s="82">
        <f t="shared" si="286"/>
        <v>3.0147723846849563E-4</v>
      </c>
      <c r="R324" s="286"/>
      <c r="S324" s="207">
        <v>2</v>
      </c>
      <c r="T324" s="58">
        <f>IFERROR(S324/S329,"-")</f>
        <v>4.1666666666666664E-2</v>
      </c>
      <c r="U324" s="82">
        <f t="shared" si="287"/>
        <v>3.7714501225721289E-4</v>
      </c>
      <c r="V324" s="286"/>
      <c r="W324" s="207">
        <v>1</v>
      </c>
      <c r="X324" s="58">
        <f>IFERROR(W324/W329,"-")</f>
        <v>4.1666666666666664E-2</v>
      </c>
      <c r="Y324" s="82">
        <f t="shared" si="288"/>
        <v>2.6062027625749283E-4</v>
      </c>
      <c r="Z324" s="286"/>
      <c r="AA324" s="207">
        <v>1</v>
      </c>
      <c r="AB324" s="58">
        <f>IFERROR(AA324/AA329,"-")</f>
        <v>5.8823529411764705E-2</v>
      </c>
      <c r="AC324" s="82">
        <f t="shared" si="289"/>
        <v>4.6125461254612545E-4</v>
      </c>
      <c r="AD324" s="286"/>
      <c r="AE324" s="207">
        <v>0</v>
      </c>
      <c r="AF324" s="58" t="str">
        <f>IFERROR(AE324/AE329,"-")</f>
        <v>-</v>
      </c>
      <c r="AG324" s="82">
        <f t="shared" si="290"/>
        <v>0</v>
      </c>
      <c r="AH324" s="286"/>
      <c r="AI324" s="93">
        <f t="shared" si="236"/>
        <v>7</v>
      </c>
      <c r="AJ324" s="58">
        <f>IFERROR(AI324/AI329,"-")</f>
        <v>4.4871794871794872E-2</v>
      </c>
      <c r="AK324" s="82">
        <f t="shared" si="291"/>
        <v>3.6826599326599327E-4</v>
      </c>
    </row>
    <row r="325" spans="2:37" ht="13.5" customHeight="1">
      <c r="B325" s="280"/>
      <c r="C325" s="283"/>
      <c r="D325" s="57" t="s">
        <v>89</v>
      </c>
      <c r="E325" s="129" t="s">
        <v>78</v>
      </c>
      <c r="F325" s="286"/>
      <c r="G325" s="207">
        <v>0</v>
      </c>
      <c r="H325" s="58">
        <f>IFERROR(G325/G329,"-")</f>
        <v>0</v>
      </c>
      <c r="I325" s="72">
        <f t="shared" si="292"/>
        <v>0</v>
      </c>
      <c r="J325" s="286"/>
      <c r="K325" s="207">
        <v>1</v>
      </c>
      <c r="L325" s="58">
        <f>IFERROR(K325/K329,"-")</f>
        <v>7.6923076923076927E-2</v>
      </c>
      <c r="M325" s="82">
        <f t="shared" si="285"/>
        <v>1.7857142857142856E-2</v>
      </c>
      <c r="N325" s="286"/>
      <c r="O325" s="207">
        <v>3</v>
      </c>
      <c r="P325" s="58">
        <f>IFERROR(O325/O329,"-")</f>
        <v>5.8823529411764705E-2</v>
      </c>
      <c r="Q325" s="82">
        <f t="shared" si="286"/>
        <v>4.5221585770274342E-4</v>
      </c>
      <c r="R325" s="286"/>
      <c r="S325" s="207">
        <v>1</v>
      </c>
      <c r="T325" s="58">
        <f>IFERROR(S325/S329,"-")</f>
        <v>2.0833333333333332E-2</v>
      </c>
      <c r="U325" s="82">
        <f t="shared" si="287"/>
        <v>1.8857250612860644E-4</v>
      </c>
      <c r="V325" s="286"/>
      <c r="W325" s="207">
        <v>1</v>
      </c>
      <c r="X325" s="58">
        <f>IFERROR(W325/W329,"-")</f>
        <v>4.1666666666666664E-2</v>
      </c>
      <c r="Y325" s="82">
        <f t="shared" si="288"/>
        <v>2.6062027625749283E-4</v>
      </c>
      <c r="Z325" s="286"/>
      <c r="AA325" s="207">
        <v>0</v>
      </c>
      <c r="AB325" s="58">
        <f>IFERROR(AA325/AA329,"-")</f>
        <v>0</v>
      </c>
      <c r="AC325" s="82">
        <f t="shared" si="289"/>
        <v>0</v>
      </c>
      <c r="AD325" s="286"/>
      <c r="AE325" s="207">
        <v>0</v>
      </c>
      <c r="AF325" s="58" t="str">
        <f>IFERROR(AE325/AE329,"-")</f>
        <v>-</v>
      </c>
      <c r="AG325" s="82">
        <f t="shared" si="290"/>
        <v>0</v>
      </c>
      <c r="AH325" s="286"/>
      <c r="AI325" s="93">
        <f t="shared" si="236"/>
        <v>6</v>
      </c>
      <c r="AJ325" s="58">
        <f>IFERROR(AI325/AI329,"-")</f>
        <v>3.8461538461538464E-2</v>
      </c>
      <c r="AK325" s="82">
        <f t="shared" si="291"/>
        <v>3.1565656565656568E-4</v>
      </c>
    </row>
    <row r="326" spans="2:37" ht="13.5" customHeight="1">
      <c r="B326" s="280"/>
      <c r="C326" s="283"/>
      <c r="D326" s="57" t="s">
        <v>90</v>
      </c>
      <c r="E326" s="129" t="s">
        <v>79</v>
      </c>
      <c r="F326" s="286"/>
      <c r="G326" s="207">
        <v>0</v>
      </c>
      <c r="H326" s="58">
        <f>IFERROR(G326/G329,"-")</f>
        <v>0</v>
      </c>
      <c r="I326" s="72">
        <f t="shared" si="292"/>
        <v>0</v>
      </c>
      <c r="J326" s="286"/>
      <c r="K326" s="207">
        <v>0</v>
      </c>
      <c r="L326" s="58">
        <f>IFERROR(K326/K329,"-")</f>
        <v>0</v>
      </c>
      <c r="M326" s="82">
        <f t="shared" si="285"/>
        <v>0</v>
      </c>
      <c r="N326" s="286"/>
      <c r="O326" s="207">
        <v>0</v>
      </c>
      <c r="P326" s="58">
        <f>IFERROR(O326/O329,"-")</f>
        <v>0</v>
      </c>
      <c r="Q326" s="82">
        <f t="shared" si="286"/>
        <v>0</v>
      </c>
      <c r="R326" s="286"/>
      <c r="S326" s="207">
        <v>0</v>
      </c>
      <c r="T326" s="58">
        <f>IFERROR(S326/S329,"-")</f>
        <v>0</v>
      </c>
      <c r="U326" s="82">
        <f t="shared" si="287"/>
        <v>0</v>
      </c>
      <c r="V326" s="286"/>
      <c r="W326" s="207">
        <v>0</v>
      </c>
      <c r="X326" s="58">
        <f>IFERROR(W326/W329,"-")</f>
        <v>0</v>
      </c>
      <c r="Y326" s="82">
        <f t="shared" si="288"/>
        <v>0</v>
      </c>
      <c r="Z326" s="286"/>
      <c r="AA326" s="207">
        <v>0</v>
      </c>
      <c r="AB326" s="58">
        <f>IFERROR(AA326/AA329,"-")</f>
        <v>0</v>
      </c>
      <c r="AC326" s="82">
        <f t="shared" si="289"/>
        <v>0</v>
      </c>
      <c r="AD326" s="286"/>
      <c r="AE326" s="207">
        <v>0</v>
      </c>
      <c r="AF326" s="58" t="str">
        <f>IFERROR(AE326/AE329,"-")</f>
        <v>-</v>
      </c>
      <c r="AG326" s="82">
        <f t="shared" si="290"/>
        <v>0</v>
      </c>
      <c r="AH326" s="286"/>
      <c r="AI326" s="93">
        <f t="shared" ref="AI326:AI389" si="293">SUM(G326,K326,O326,S326,W326,AA326,AE326)</f>
        <v>0</v>
      </c>
      <c r="AJ326" s="58">
        <f>IFERROR(AI326/AI329,"-")</f>
        <v>0</v>
      </c>
      <c r="AK326" s="82">
        <f t="shared" si="291"/>
        <v>0</v>
      </c>
    </row>
    <row r="327" spans="2:37" ht="13.5" customHeight="1">
      <c r="B327" s="280"/>
      <c r="C327" s="283"/>
      <c r="D327" s="57" t="s">
        <v>91</v>
      </c>
      <c r="E327" s="129" t="s">
        <v>80</v>
      </c>
      <c r="F327" s="286"/>
      <c r="G327" s="207">
        <v>0</v>
      </c>
      <c r="H327" s="58">
        <f>IFERROR(G327/G329,"-")</f>
        <v>0</v>
      </c>
      <c r="I327" s="72">
        <f t="shared" si="292"/>
        <v>0</v>
      </c>
      <c r="J327" s="286"/>
      <c r="K327" s="207">
        <v>0</v>
      </c>
      <c r="L327" s="58">
        <f>IFERROR(K327/K329,"-")</f>
        <v>0</v>
      </c>
      <c r="M327" s="82">
        <f t="shared" si="285"/>
        <v>0</v>
      </c>
      <c r="N327" s="286"/>
      <c r="O327" s="207">
        <v>0</v>
      </c>
      <c r="P327" s="58">
        <f>IFERROR(O327/O329,"-")</f>
        <v>0</v>
      </c>
      <c r="Q327" s="82">
        <f t="shared" si="286"/>
        <v>0</v>
      </c>
      <c r="R327" s="286"/>
      <c r="S327" s="207">
        <v>0</v>
      </c>
      <c r="T327" s="58">
        <f>IFERROR(S327/S329,"-")</f>
        <v>0</v>
      </c>
      <c r="U327" s="82">
        <f t="shared" si="287"/>
        <v>0</v>
      </c>
      <c r="V327" s="286"/>
      <c r="W327" s="207">
        <v>0</v>
      </c>
      <c r="X327" s="58">
        <f>IFERROR(W327/W329,"-")</f>
        <v>0</v>
      </c>
      <c r="Y327" s="82">
        <f t="shared" si="288"/>
        <v>0</v>
      </c>
      <c r="Z327" s="286"/>
      <c r="AA327" s="207">
        <v>0</v>
      </c>
      <c r="AB327" s="58">
        <f>IFERROR(AA327/AA329,"-")</f>
        <v>0</v>
      </c>
      <c r="AC327" s="82">
        <f t="shared" si="289"/>
        <v>0</v>
      </c>
      <c r="AD327" s="286"/>
      <c r="AE327" s="207">
        <v>0</v>
      </c>
      <c r="AF327" s="58" t="str">
        <f>IFERROR(AE327/AE329,"-")</f>
        <v>-</v>
      </c>
      <c r="AG327" s="82">
        <f t="shared" si="290"/>
        <v>0</v>
      </c>
      <c r="AH327" s="286"/>
      <c r="AI327" s="93">
        <f t="shared" si="293"/>
        <v>0</v>
      </c>
      <c r="AJ327" s="58">
        <f>IFERROR(AI327/AI329,"-")</f>
        <v>0</v>
      </c>
      <c r="AK327" s="82">
        <f t="shared" si="291"/>
        <v>0</v>
      </c>
    </row>
    <row r="328" spans="2:37" ht="13.5" customHeight="1">
      <c r="B328" s="280"/>
      <c r="C328" s="283"/>
      <c r="D328" s="59" t="s">
        <v>92</v>
      </c>
      <c r="E328" s="130" t="s">
        <v>95</v>
      </c>
      <c r="F328" s="287"/>
      <c r="G328" s="208">
        <v>0</v>
      </c>
      <c r="H328" s="60">
        <f>IFERROR(G328/G329,"-")</f>
        <v>0</v>
      </c>
      <c r="I328" s="72">
        <f t="shared" si="292"/>
        <v>0</v>
      </c>
      <c r="J328" s="287"/>
      <c r="K328" s="208">
        <v>0</v>
      </c>
      <c r="L328" s="60">
        <f>IFERROR(K328/K329,"-")</f>
        <v>0</v>
      </c>
      <c r="M328" s="83">
        <f t="shared" si="285"/>
        <v>0</v>
      </c>
      <c r="N328" s="287"/>
      <c r="O328" s="208">
        <v>9</v>
      </c>
      <c r="P328" s="60">
        <f>IFERROR(O328/O329,"-")</f>
        <v>0.17647058823529413</v>
      </c>
      <c r="Q328" s="83">
        <f t="shared" si="286"/>
        <v>1.3566475731082302E-3</v>
      </c>
      <c r="R328" s="287"/>
      <c r="S328" s="208">
        <v>14</v>
      </c>
      <c r="T328" s="60">
        <f>IFERROR(S328/S329,"-")</f>
        <v>0.29166666666666669</v>
      </c>
      <c r="U328" s="83">
        <f t="shared" si="287"/>
        <v>2.6400150858004903E-3</v>
      </c>
      <c r="V328" s="287"/>
      <c r="W328" s="208">
        <v>4</v>
      </c>
      <c r="X328" s="60">
        <f>IFERROR(W328/W329,"-")</f>
        <v>0.16666666666666666</v>
      </c>
      <c r="Y328" s="83">
        <f t="shared" si="288"/>
        <v>1.0424811050299713E-3</v>
      </c>
      <c r="Z328" s="287"/>
      <c r="AA328" s="208">
        <v>6</v>
      </c>
      <c r="AB328" s="60">
        <f>IFERROR(AA328/AA329,"-")</f>
        <v>0.35294117647058826</v>
      </c>
      <c r="AC328" s="83">
        <f t="shared" si="289"/>
        <v>2.7675276752767526E-3</v>
      </c>
      <c r="AD328" s="287"/>
      <c r="AE328" s="208">
        <v>0</v>
      </c>
      <c r="AF328" s="60" t="str">
        <f>IFERROR(AE328/AE329,"-")</f>
        <v>-</v>
      </c>
      <c r="AG328" s="83">
        <f t="shared" si="290"/>
        <v>0</v>
      </c>
      <c r="AH328" s="287"/>
      <c r="AI328" s="94">
        <f t="shared" si="293"/>
        <v>33</v>
      </c>
      <c r="AJ328" s="60">
        <f>IFERROR(AI328/AI329,"-")</f>
        <v>0.21153846153846154</v>
      </c>
      <c r="AK328" s="83">
        <f t="shared" si="291"/>
        <v>1.736111111111111E-3</v>
      </c>
    </row>
    <row r="329" spans="2:37" ht="13.5" customHeight="1">
      <c r="B329" s="281"/>
      <c r="C329" s="284"/>
      <c r="D329" s="61" t="s">
        <v>94</v>
      </c>
      <c r="E329" s="62"/>
      <c r="F329" s="209" t="s">
        <v>143</v>
      </c>
      <c r="G329" s="71">
        <f>SUM(G321:G328)</f>
        <v>3</v>
      </c>
      <c r="H329" s="63" t="s">
        <v>93</v>
      </c>
      <c r="I329" s="75">
        <f>IFERROR(G329/$AO$41,"-")</f>
        <v>9.6774193548387094E-2</v>
      </c>
      <c r="J329" s="209" t="s">
        <v>143</v>
      </c>
      <c r="K329" s="71">
        <f>SUM(K321:K328)</f>
        <v>13</v>
      </c>
      <c r="L329" s="210" t="s">
        <v>143</v>
      </c>
      <c r="M329" s="75">
        <f t="shared" si="285"/>
        <v>0.23214285714285715</v>
      </c>
      <c r="N329" s="209" t="s">
        <v>143</v>
      </c>
      <c r="O329" s="71">
        <f>SUM(O321:O328)</f>
        <v>51</v>
      </c>
      <c r="P329" s="210" t="s">
        <v>143</v>
      </c>
      <c r="Q329" s="75">
        <f t="shared" si="286"/>
        <v>7.6876695809466383E-3</v>
      </c>
      <c r="R329" s="209" t="s">
        <v>143</v>
      </c>
      <c r="S329" s="71">
        <f>SUM(S321:S328)</f>
        <v>48</v>
      </c>
      <c r="T329" s="210" t="s">
        <v>143</v>
      </c>
      <c r="U329" s="75">
        <f t="shared" si="287"/>
        <v>9.0514802941731101E-3</v>
      </c>
      <c r="V329" s="209" t="s">
        <v>143</v>
      </c>
      <c r="W329" s="71">
        <f>SUM(W321:W328)</f>
        <v>24</v>
      </c>
      <c r="X329" s="210" t="s">
        <v>143</v>
      </c>
      <c r="Y329" s="75">
        <f t="shared" si="288"/>
        <v>6.2548866301798279E-3</v>
      </c>
      <c r="Z329" s="209" t="s">
        <v>143</v>
      </c>
      <c r="AA329" s="71">
        <f>SUM(AA321:AA328)</f>
        <v>17</v>
      </c>
      <c r="AB329" s="210" t="s">
        <v>143</v>
      </c>
      <c r="AC329" s="75">
        <f t="shared" si="289"/>
        <v>7.8413284132841325E-3</v>
      </c>
      <c r="AD329" s="209" t="s">
        <v>143</v>
      </c>
      <c r="AE329" s="71">
        <f>SUM(AE321:AE328)</f>
        <v>0</v>
      </c>
      <c r="AF329" s="210" t="s">
        <v>143</v>
      </c>
      <c r="AG329" s="75">
        <f t="shared" si="290"/>
        <v>0</v>
      </c>
      <c r="AH329" s="209" t="s">
        <v>143</v>
      </c>
      <c r="AI329" s="71">
        <f t="shared" si="293"/>
        <v>156</v>
      </c>
      <c r="AJ329" s="210" t="s">
        <v>143</v>
      </c>
      <c r="AK329" s="75">
        <f t="shared" si="291"/>
        <v>8.2070707070707079E-3</v>
      </c>
    </row>
    <row r="330" spans="2:37" ht="13.5" customHeight="1">
      <c r="B330" s="279">
        <v>37</v>
      </c>
      <c r="C330" s="282" t="s">
        <v>2</v>
      </c>
      <c r="D330" s="55" t="s">
        <v>85</v>
      </c>
      <c r="E330" s="128" t="s">
        <v>74</v>
      </c>
      <c r="F330" s="293">
        <f>AO42</f>
        <v>28</v>
      </c>
      <c r="G330" s="206">
        <v>0</v>
      </c>
      <c r="H330" s="56">
        <f>IFERROR(G330/G338,"-")</f>
        <v>0</v>
      </c>
      <c r="I330" s="72">
        <f>IFERROR(G330/$AO$42,"-")</f>
        <v>0</v>
      </c>
      <c r="J330" s="293">
        <f>AP42</f>
        <v>64</v>
      </c>
      <c r="K330" s="206">
        <v>0</v>
      </c>
      <c r="L330" s="56">
        <f>IFERROR(K330/K338,"-")</f>
        <v>0</v>
      </c>
      <c r="M330" s="72">
        <f t="shared" ref="M330:M338" si="294">IFERROR(K330/$AP$42,"-")</f>
        <v>0</v>
      </c>
      <c r="N330" s="293">
        <f>AQ42</f>
        <v>21546</v>
      </c>
      <c r="O330" s="206">
        <v>2</v>
      </c>
      <c r="P330" s="56">
        <f>IFERROR(O330/O338,"-")</f>
        <v>1.3698630136986301E-2</v>
      </c>
      <c r="Q330" s="72">
        <f t="shared" ref="Q330:Q338" si="295">IFERROR(O330/$AQ$42,"-")</f>
        <v>9.2824654228162995E-5</v>
      </c>
      <c r="R330" s="293">
        <f>AR42</f>
        <v>16886</v>
      </c>
      <c r="S330" s="206">
        <v>2</v>
      </c>
      <c r="T330" s="56">
        <f>IFERROR(S330/S338,"-")</f>
        <v>1.4598540145985401E-2</v>
      </c>
      <c r="U330" s="72">
        <f t="shared" ref="U330:U338" si="296">IFERROR(S330/$AR$42,"-")</f>
        <v>1.1844131232974062E-4</v>
      </c>
      <c r="V330" s="293">
        <f>AS42</f>
        <v>11802</v>
      </c>
      <c r="W330" s="206">
        <v>2</v>
      </c>
      <c r="X330" s="56">
        <f>IFERROR(W330/W338,"-")</f>
        <v>1.9417475728155338E-2</v>
      </c>
      <c r="Y330" s="72">
        <f t="shared" ref="Y330:Y338" si="297">IFERROR(W330/$AS$42,"-")</f>
        <v>1.694628029147602E-4</v>
      </c>
      <c r="Z330" s="293">
        <f>AT42</f>
        <v>6462</v>
      </c>
      <c r="AA330" s="206">
        <v>0</v>
      </c>
      <c r="AB330" s="56">
        <f>IFERROR(AA330/AA338,"-")</f>
        <v>0</v>
      </c>
      <c r="AC330" s="72">
        <f t="shared" ref="AC330:AC338" si="298">IFERROR(AA330/$AT$42,"-")</f>
        <v>0</v>
      </c>
      <c r="AD330" s="293">
        <f>AU42</f>
        <v>2694</v>
      </c>
      <c r="AE330" s="206">
        <v>0</v>
      </c>
      <c r="AF330" s="56">
        <f>IFERROR(AE330/AE338,"-")</f>
        <v>0</v>
      </c>
      <c r="AG330" s="72">
        <f t="shared" ref="AG330:AG338" si="299">IFERROR(AE330/$AU$42,"-")</f>
        <v>0</v>
      </c>
      <c r="AH330" s="293">
        <f>AV42</f>
        <v>59482</v>
      </c>
      <c r="AI330" s="92">
        <f t="shared" si="293"/>
        <v>6</v>
      </c>
      <c r="AJ330" s="56">
        <f>IFERROR(AI330/AI338,"-")</f>
        <v>1.3215859030837005E-2</v>
      </c>
      <c r="AK330" s="72">
        <f t="shared" ref="AK330:AK338" si="300">IFERROR(AI330/$AV$42,"-")</f>
        <v>1.0087085168622441E-4</v>
      </c>
    </row>
    <row r="331" spans="2:37" ht="13.5" customHeight="1">
      <c r="B331" s="280"/>
      <c r="C331" s="283"/>
      <c r="D331" s="57" t="s">
        <v>86</v>
      </c>
      <c r="E331" s="129" t="s">
        <v>75</v>
      </c>
      <c r="F331" s="286"/>
      <c r="G331" s="207">
        <v>1</v>
      </c>
      <c r="H331" s="58">
        <f>IFERROR(G331/G338,"-")</f>
        <v>1</v>
      </c>
      <c r="I331" s="72">
        <f t="shared" ref="I331:I337" si="301">IFERROR(G331/$AO$42,"-")</f>
        <v>3.5714285714285712E-2</v>
      </c>
      <c r="J331" s="286"/>
      <c r="K331" s="207">
        <v>7</v>
      </c>
      <c r="L331" s="58">
        <f>IFERROR(K331/K338,"-")</f>
        <v>0.875</v>
      </c>
      <c r="M331" s="82">
        <f t="shared" si="294"/>
        <v>0.109375</v>
      </c>
      <c r="N331" s="286"/>
      <c r="O331" s="207">
        <v>103</v>
      </c>
      <c r="P331" s="58">
        <f>IFERROR(O331/O338,"-")</f>
        <v>0.70547945205479456</v>
      </c>
      <c r="Q331" s="82">
        <f t="shared" si="295"/>
        <v>4.7804696927503942E-3</v>
      </c>
      <c r="R331" s="286"/>
      <c r="S331" s="207">
        <v>80</v>
      </c>
      <c r="T331" s="58">
        <f>IFERROR(S331/S338,"-")</f>
        <v>0.58394160583941601</v>
      </c>
      <c r="U331" s="82">
        <f t="shared" si="296"/>
        <v>4.7376524931896247E-3</v>
      </c>
      <c r="V331" s="286"/>
      <c r="W331" s="207">
        <v>73</v>
      </c>
      <c r="X331" s="58">
        <f>IFERROR(W331/W338,"-")</f>
        <v>0.70873786407766992</v>
      </c>
      <c r="Y331" s="82">
        <f t="shared" si="297"/>
        <v>6.1853923063887473E-3</v>
      </c>
      <c r="Z331" s="286"/>
      <c r="AA331" s="207">
        <v>33</v>
      </c>
      <c r="AB331" s="58">
        <f>IFERROR(AA331/AA338,"-")</f>
        <v>0.62264150943396224</v>
      </c>
      <c r="AC331" s="82">
        <f t="shared" si="298"/>
        <v>5.1067780872794798E-3</v>
      </c>
      <c r="AD331" s="286"/>
      <c r="AE331" s="207">
        <v>5</v>
      </c>
      <c r="AF331" s="58">
        <f>IFERROR(AE331/AE338,"-")</f>
        <v>0.83333333333333337</v>
      </c>
      <c r="AG331" s="82">
        <f t="shared" si="299"/>
        <v>1.8559762435040831E-3</v>
      </c>
      <c r="AH331" s="286"/>
      <c r="AI331" s="93">
        <f t="shared" si="293"/>
        <v>302</v>
      </c>
      <c r="AJ331" s="58">
        <f>IFERROR(AI331/AI338,"-")</f>
        <v>0.66519823788546251</v>
      </c>
      <c r="AK331" s="82">
        <f t="shared" si="300"/>
        <v>5.0771662015399619E-3</v>
      </c>
    </row>
    <row r="332" spans="2:37" ht="13.5" customHeight="1">
      <c r="B332" s="280"/>
      <c r="C332" s="283"/>
      <c r="D332" s="57" t="s">
        <v>87</v>
      </c>
      <c r="E332" s="129" t="s">
        <v>76</v>
      </c>
      <c r="F332" s="286"/>
      <c r="G332" s="207">
        <v>0</v>
      </c>
      <c r="H332" s="58">
        <f>IFERROR(G332/G338,"-")</f>
        <v>0</v>
      </c>
      <c r="I332" s="72">
        <f t="shared" si="301"/>
        <v>0</v>
      </c>
      <c r="J332" s="286"/>
      <c r="K332" s="207">
        <v>0</v>
      </c>
      <c r="L332" s="58">
        <f>IFERROR(K332/K338,"-")</f>
        <v>0</v>
      </c>
      <c r="M332" s="82">
        <f t="shared" si="294"/>
        <v>0</v>
      </c>
      <c r="N332" s="286"/>
      <c r="O332" s="207">
        <v>1</v>
      </c>
      <c r="P332" s="58">
        <f>IFERROR(O332/O338,"-")</f>
        <v>6.8493150684931503E-3</v>
      </c>
      <c r="Q332" s="82">
        <f t="shared" si="295"/>
        <v>4.6412327114081497E-5</v>
      </c>
      <c r="R332" s="286"/>
      <c r="S332" s="207">
        <v>1</v>
      </c>
      <c r="T332" s="58">
        <f>IFERROR(S332/S338,"-")</f>
        <v>7.2992700729927005E-3</v>
      </c>
      <c r="U332" s="82">
        <f t="shared" si="296"/>
        <v>5.9220656164870308E-5</v>
      </c>
      <c r="V332" s="286"/>
      <c r="W332" s="207">
        <v>0</v>
      </c>
      <c r="X332" s="58">
        <f>IFERROR(W332/W338,"-")</f>
        <v>0</v>
      </c>
      <c r="Y332" s="82">
        <f t="shared" si="297"/>
        <v>0</v>
      </c>
      <c r="Z332" s="286"/>
      <c r="AA332" s="207">
        <v>0</v>
      </c>
      <c r="AB332" s="58">
        <f>IFERROR(AA332/AA338,"-")</f>
        <v>0</v>
      </c>
      <c r="AC332" s="82">
        <f t="shared" si="298"/>
        <v>0</v>
      </c>
      <c r="AD332" s="286"/>
      <c r="AE332" s="207">
        <v>0</v>
      </c>
      <c r="AF332" s="58">
        <f>IFERROR(AE332/AE338,"-")</f>
        <v>0</v>
      </c>
      <c r="AG332" s="82">
        <f t="shared" si="299"/>
        <v>0</v>
      </c>
      <c r="AH332" s="286"/>
      <c r="AI332" s="93">
        <f t="shared" si="293"/>
        <v>2</v>
      </c>
      <c r="AJ332" s="58">
        <f>IFERROR(AI332/AI338,"-")</f>
        <v>4.4052863436123352E-3</v>
      </c>
      <c r="AK332" s="82">
        <f t="shared" si="300"/>
        <v>3.3623617228741465E-5</v>
      </c>
    </row>
    <row r="333" spans="2:37" ht="13.5" customHeight="1">
      <c r="B333" s="280"/>
      <c r="C333" s="283"/>
      <c r="D333" s="57" t="s">
        <v>88</v>
      </c>
      <c r="E333" s="129" t="s">
        <v>77</v>
      </c>
      <c r="F333" s="286"/>
      <c r="G333" s="207">
        <v>0</v>
      </c>
      <c r="H333" s="58">
        <f>IFERROR(G333/G338,"-")</f>
        <v>0</v>
      </c>
      <c r="I333" s="72">
        <f t="shared" si="301"/>
        <v>0</v>
      </c>
      <c r="J333" s="286"/>
      <c r="K333" s="207">
        <v>0</v>
      </c>
      <c r="L333" s="58">
        <f>IFERROR(K333/K338,"-")</f>
        <v>0</v>
      </c>
      <c r="M333" s="82">
        <f t="shared" si="294"/>
        <v>0</v>
      </c>
      <c r="N333" s="286"/>
      <c r="O333" s="207">
        <v>7</v>
      </c>
      <c r="P333" s="58">
        <f>IFERROR(O333/O338,"-")</f>
        <v>4.7945205479452052E-2</v>
      </c>
      <c r="Q333" s="82">
        <f t="shared" si="295"/>
        <v>3.2488628979857048E-4</v>
      </c>
      <c r="R333" s="286"/>
      <c r="S333" s="207">
        <v>6</v>
      </c>
      <c r="T333" s="58">
        <f>IFERROR(S333/S338,"-")</f>
        <v>4.3795620437956206E-2</v>
      </c>
      <c r="U333" s="82">
        <f t="shared" si="296"/>
        <v>3.5532393698922183E-4</v>
      </c>
      <c r="V333" s="286"/>
      <c r="W333" s="207">
        <v>4</v>
      </c>
      <c r="X333" s="58">
        <f>IFERROR(W333/W338,"-")</f>
        <v>3.8834951456310676E-2</v>
      </c>
      <c r="Y333" s="82">
        <f t="shared" si="297"/>
        <v>3.3892560582952041E-4</v>
      </c>
      <c r="Z333" s="286"/>
      <c r="AA333" s="207">
        <v>1</v>
      </c>
      <c r="AB333" s="58">
        <f>IFERROR(AA333/AA338,"-")</f>
        <v>1.8867924528301886E-2</v>
      </c>
      <c r="AC333" s="82">
        <f t="shared" si="298"/>
        <v>1.5475085112968121E-4</v>
      </c>
      <c r="AD333" s="286"/>
      <c r="AE333" s="207">
        <v>0</v>
      </c>
      <c r="AF333" s="58">
        <f>IFERROR(AE333/AE338,"-")</f>
        <v>0</v>
      </c>
      <c r="AG333" s="82">
        <f t="shared" si="299"/>
        <v>0</v>
      </c>
      <c r="AH333" s="286"/>
      <c r="AI333" s="93">
        <f t="shared" si="293"/>
        <v>18</v>
      </c>
      <c r="AJ333" s="58">
        <f>IFERROR(AI333/AI338,"-")</f>
        <v>3.9647577092511016E-2</v>
      </c>
      <c r="AK333" s="82">
        <f t="shared" si="300"/>
        <v>3.0261255505867319E-4</v>
      </c>
    </row>
    <row r="334" spans="2:37" ht="13.5" customHeight="1">
      <c r="B334" s="280"/>
      <c r="C334" s="283"/>
      <c r="D334" s="57" t="s">
        <v>89</v>
      </c>
      <c r="E334" s="129" t="s">
        <v>78</v>
      </c>
      <c r="F334" s="286"/>
      <c r="G334" s="207">
        <v>0</v>
      </c>
      <c r="H334" s="58">
        <f>IFERROR(G334/G338,"-")</f>
        <v>0</v>
      </c>
      <c r="I334" s="72">
        <f t="shared" si="301"/>
        <v>0</v>
      </c>
      <c r="J334" s="286"/>
      <c r="K334" s="207">
        <v>0</v>
      </c>
      <c r="L334" s="58">
        <f>IFERROR(K334/K338,"-")</f>
        <v>0</v>
      </c>
      <c r="M334" s="82">
        <f t="shared" si="294"/>
        <v>0</v>
      </c>
      <c r="N334" s="286"/>
      <c r="O334" s="207">
        <v>14</v>
      </c>
      <c r="P334" s="58">
        <f>IFERROR(O334/O338,"-")</f>
        <v>9.5890410958904104E-2</v>
      </c>
      <c r="Q334" s="82">
        <f t="shared" si="295"/>
        <v>6.4977257959714096E-4</v>
      </c>
      <c r="R334" s="286"/>
      <c r="S334" s="207">
        <v>14</v>
      </c>
      <c r="T334" s="58">
        <f>IFERROR(S334/S338,"-")</f>
        <v>0.10218978102189781</v>
      </c>
      <c r="U334" s="82">
        <f t="shared" si="296"/>
        <v>8.2908918630818424E-4</v>
      </c>
      <c r="V334" s="286"/>
      <c r="W334" s="207">
        <v>9</v>
      </c>
      <c r="X334" s="58">
        <f>IFERROR(W334/W338,"-")</f>
        <v>8.7378640776699032E-2</v>
      </c>
      <c r="Y334" s="82">
        <f t="shared" si="297"/>
        <v>7.6258261311642095E-4</v>
      </c>
      <c r="Z334" s="286"/>
      <c r="AA334" s="207">
        <v>2</v>
      </c>
      <c r="AB334" s="58">
        <f>IFERROR(AA334/AA338,"-")</f>
        <v>3.7735849056603772E-2</v>
      </c>
      <c r="AC334" s="82">
        <f t="shared" si="298"/>
        <v>3.0950170225936243E-4</v>
      </c>
      <c r="AD334" s="286"/>
      <c r="AE334" s="207">
        <v>0</v>
      </c>
      <c r="AF334" s="58">
        <f>IFERROR(AE334/AE338,"-")</f>
        <v>0</v>
      </c>
      <c r="AG334" s="82">
        <f t="shared" si="299"/>
        <v>0</v>
      </c>
      <c r="AH334" s="286"/>
      <c r="AI334" s="93">
        <f t="shared" si="293"/>
        <v>39</v>
      </c>
      <c r="AJ334" s="58">
        <f>IFERROR(AI334/AI338,"-")</f>
        <v>8.590308370044053E-2</v>
      </c>
      <c r="AK334" s="82">
        <f t="shared" si="300"/>
        <v>6.556605359604586E-4</v>
      </c>
    </row>
    <row r="335" spans="2:37" ht="13.5" customHeight="1">
      <c r="B335" s="280"/>
      <c r="C335" s="283"/>
      <c r="D335" s="57" t="s">
        <v>90</v>
      </c>
      <c r="E335" s="129" t="s">
        <v>79</v>
      </c>
      <c r="F335" s="286"/>
      <c r="G335" s="207">
        <v>0</v>
      </c>
      <c r="H335" s="58">
        <f>IFERROR(G335/G338,"-")</f>
        <v>0</v>
      </c>
      <c r="I335" s="72">
        <f t="shared" si="301"/>
        <v>0</v>
      </c>
      <c r="J335" s="286"/>
      <c r="K335" s="207">
        <v>0</v>
      </c>
      <c r="L335" s="58">
        <f>IFERROR(K335/K338,"-")</f>
        <v>0</v>
      </c>
      <c r="M335" s="82">
        <f t="shared" si="294"/>
        <v>0</v>
      </c>
      <c r="N335" s="286"/>
      <c r="O335" s="207">
        <v>0</v>
      </c>
      <c r="P335" s="58">
        <f>IFERROR(O335/O338,"-")</f>
        <v>0</v>
      </c>
      <c r="Q335" s="82">
        <f t="shared" si="295"/>
        <v>0</v>
      </c>
      <c r="R335" s="286"/>
      <c r="S335" s="207">
        <v>0</v>
      </c>
      <c r="T335" s="58">
        <f>IFERROR(S335/S338,"-")</f>
        <v>0</v>
      </c>
      <c r="U335" s="82">
        <f t="shared" si="296"/>
        <v>0</v>
      </c>
      <c r="V335" s="286"/>
      <c r="W335" s="207">
        <v>0</v>
      </c>
      <c r="X335" s="58">
        <f>IFERROR(W335/W338,"-")</f>
        <v>0</v>
      </c>
      <c r="Y335" s="82">
        <f t="shared" si="297"/>
        <v>0</v>
      </c>
      <c r="Z335" s="286"/>
      <c r="AA335" s="207">
        <v>0</v>
      </c>
      <c r="AB335" s="58">
        <f>IFERROR(AA335/AA338,"-")</f>
        <v>0</v>
      </c>
      <c r="AC335" s="82">
        <f t="shared" si="298"/>
        <v>0</v>
      </c>
      <c r="AD335" s="286"/>
      <c r="AE335" s="207">
        <v>0</v>
      </c>
      <c r="AF335" s="58">
        <f>IFERROR(AE335/AE338,"-")</f>
        <v>0</v>
      </c>
      <c r="AG335" s="82">
        <f t="shared" si="299"/>
        <v>0</v>
      </c>
      <c r="AH335" s="286"/>
      <c r="AI335" s="93">
        <f t="shared" si="293"/>
        <v>0</v>
      </c>
      <c r="AJ335" s="58">
        <f>IFERROR(AI335/AI338,"-")</f>
        <v>0</v>
      </c>
      <c r="AK335" s="82">
        <f t="shared" si="300"/>
        <v>0</v>
      </c>
    </row>
    <row r="336" spans="2:37" ht="13.5" customHeight="1">
      <c r="B336" s="280"/>
      <c r="C336" s="283"/>
      <c r="D336" s="57" t="s">
        <v>91</v>
      </c>
      <c r="E336" s="129" t="s">
        <v>80</v>
      </c>
      <c r="F336" s="286"/>
      <c r="G336" s="207">
        <v>0</v>
      </c>
      <c r="H336" s="58">
        <f>IFERROR(G336/G338,"-")</f>
        <v>0</v>
      </c>
      <c r="I336" s="72">
        <f t="shared" si="301"/>
        <v>0</v>
      </c>
      <c r="J336" s="286"/>
      <c r="K336" s="207">
        <v>0</v>
      </c>
      <c r="L336" s="58">
        <f>IFERROR(K336/K338,"-")</f>
        <v>0</v>
      </c>
      <c r="M336" s="82">
        <f t="shared" si="294"/>
        <v>0</v>
      </c>
      <c r="N336" s="286"/>
      <c r="O336" s="207">
        <v>0</v>
      </c>
      <c r="P336" s="58">
        <f>IFERROR(O336/O338,"-")</f>
        <v>0</v>
      </c>
      <c r="Q336" s="82">
        <f t="shared" si="295"/>
        <v>0</v>
      </c>
      <c r="R336" s="286"/>
      <c r="S336" s="207">
        <v>0</v>
      </c>
      <c r="T336" s="58">
        <f>IFERROR(S336/S338,"-")</f>
        <v>0</v>
      </c>
      <c r="U336" s="82">
        <f t="shared" si="296"/>
        <v>0</v>
      </c>
      <c r="V336" s="286"/>
      <c r="W336" s="207">
        <v>0</v>
      </c>
      <c r="X336" s="58">
        <f>IFERROR(W336/W338,"-")</f>
        <v>0</v>
      </c>
      <c r="Y336" s="82">
        <f t="shared" si="297"/>
        <v>0</v>
      </c>
      <c r="Z336" s="286"/>
      <c r="AA336" s="207">
        <v>0</v>
      </c>
      <c r="AB336" s="58">
        <f>IFERROR(AA336/AA338,"-")</f>
        <v>0</v>
      </c>
      <c r="AC336" s="82">
        <f t="shared" si="298"/>
        <v>0</v>
      </c>
      <c r="AD336" s="286"/>
      <c r="AE336" s="207">
        <v>0</v>
      </c>
      <c r="AF336" s="58">
        <f>IFERROR(AE336/AE338,"-")</f>
        <v>0</v>
      </c>
      <c r="AG336" s="82">
        <f t="shared" si="299"/>
        <v>0</v>
      </c>
      <c r="AH336" s="286"/>
      <c r="AI336" s="93">
        <f t="shared" si="293"/>
        <v>0</v>
      </c>
      <c r="AJ336" s="58">
        <f>IFERROR(AI336/AI338,"-")</f>
        <v>0</v>
      </c>
      <c r="AK336" s="82">
        <f t="shared" si="300"/>
        <v>0</v>
      </c>
    </row>
    <row r="337" spans="2:37" ht="13.5" customHeight="1">
      <c r="B337" s="280"/>
      <c r="C337" s="283"/>
      <c r="D337" s="59" t="s">
        <v>92</v>
      </c>
      <c r="E337" s="130" t="s">
        <v>95</v>
      </c>
      <c r="F337" s="287"/>
      <c r="G337" s="208">
        <v>0</v>
      </c>
      <c r="H337" s="60">
        <f>IFERROR(G337/G338,"-")</f>
        <v>0</v>
      </c>
      <c r="I337" s="72">
        <f t="shared" si="301"/>
        <v>0</v>
      </c>
      <c r="J337" s="287"/>
      <c r="K337" s="208">
        <v>1</v>
      </c>
      <c r="L337" s="60">
        <f>IFERROR(K337/K338,"-")</f>
        <v>0.125</v>
      </c>
      <c r="M337" s="83">
        <f t="shared" si="294"/>
        <v>1.5625E-2</v>
      </c>
      <c r="N337" s="287"/>
      <c r="O337" s="208">
        <v>19</v>
      </c>
      <c r="P337" s="60">
        <f>IFERROR(O337/O338,"-")</f>
        <v>0.13013698630136986</v>
      </c>
      <c r="Q337" s="83">
        <f t="shared" si="295"/>
        <v>8.8183421516754845E-4</v>
      </c>
      <c r="R337" s="287"/>
      <c r="S337" s="208">
        <v>34</v>
      </c>
      <c r="T337" s="60">
        <f>IFERROR(S337/S338,"-")</f>
        <v>0.24817518248175183</v>
      </c>
      <c r="U337" s="83">
        <f t="shared" si="296"/>
        <v>2.0135023096055906E-3</v>
      </c>
      <c r="V337" s="287"/>
      <c r="W337" s="208">
        <v>15</v>
      </c>
      <c r="X337" s="60">
        <f>IFERROR(W337/W338,"-")</f>
        <v>0.14563106796116504</v>
      </c>
      <c r="Y337" s="83">
        <f t="shared" si="297"/>
        <v>1.2709710218607015E-3</v>
      </c>
      <c r="Z337" s="287"/>
      <c r="AA337" s="208">
        <v>17</v>
      </c>
      <c r="AB337" s="60">
        <f>IFERROR(AA337/AA338,"-")</f>
        <v>0.32075471698113206</v>
      </c>
      <c r="AC337" s="83">
        <f t="shared" si="298"/>
        <v>2.6307644692045804E-3</v>
      </c>
      <c r="AD337" s="287"/>
      <c r="AE337" s="208">
        <v>1</v>
      </c>
      <c r="AF337" s="60">
        <f>IFERROR(AE337/AE338,"-")</f>
        <v>0.16666666666666666</v>
      </c>
      <c r="AG337" s="83">
        <f t="shared" si="299"/>
        <v>3.7119524870081661E-4</v>
      </c>
      <c r="AH337" s="287"/>
      <c r="AI337" s="94">
        <f t="shared" si="293"/>
        <v>87</v>
      </c>
      <c r="AJ337" s="60">
        <f>IFERROR(AI337/AI338,"-")</f>
        <v>0.19162995594713655</v>
      </c>
      <c r="AK337" s="83">
        <f t="shared" si="300"/>
        <v>1.4626273494502539E-3</v>
      </c>
    </row>
    <row r="338" spans="2:37" ht="13.5" customHeight="1">
      <c r="B338" s="281"/>
      <c r="C338" s="284"/>
      <c r="D338" s="61" t="s">
        <v>94</v>
      </c>
      <c r="E338" s="62"/>
      <c r="F338" s="209" t="s">
        <v>143</v>
      </c>
      <c r="G338" s="71">
        <f>SUM(G330:G337)</f>
        <v>1</v>
      </c>
      <c r="H338" s="63" t="s">
        <v>93</v>
      </c>
      <c r="I338" s="75">
        <f>IFERROR(G338/$AO$42,"-")</f>
        <v>3.5714285714285712E-2</v>
      </c>
      <c r="J338" s="209" t="s">
        <v>143</v>
      </c>
      <c r="K338" s="71">
        <f>SUM(K330:K337)</f>
        <v>8</v>
      </c>
      <c r="L338" s="210" t="s">
        <v>143</v>
      </c>
      <c r="M338" s="75">
        <f t="shared" si="294"/>
        <v>0.125</v>
      </c>
      <c r="N338" s="209" t="s">
        <v>143</v>
      </c>
      <c r="O338" s="71">
        <f>SUM(O330:O337)</f>
        <v>146</v>
      </c>
      <c r="P338" s="210" t="s">
        <v>143</v>
      </c>
      <c r="Q338" s="75">
        <f t="shared" si="295"/>
        <v>6.7761997586558986E-3</v>
      </c>
      <c r="R338" s="209" t="s">
        <v>143</v>
      </c>
      <c r="S338" s="71">
        <f>SUM(S330:S337)</f>
        <v>137</v>
      </c>
      <c r="T338" s="210" t="s">
        <v>143</v>
      </c>
      <c r="U338" s="75">
        <f t="shared" si="296"/>
        <v>8.113229894587232E-3</v>
      </c>
      <c r="V338" s="209" t="s">
        <v>143</v>
      </c>
      <c r="W338" s="71">
        <f>SUM(W330:W337)</f>
        <v>103</v>
      </c>
      <c r="X338" s="210" t="s">
        <v>143</v>
      </c>
      <c r="Y338" s="75">
        <f t="shared" si="297"/>
        <v>8.7273343501101507E-3</v>
      </c>
      <c r="Z338" s="209" t="s">
        <v>143</v>
      </c>
      <c r="AA338" s="71">
        <f>SUM(AA330:AA337)</f>
        <v>53</v>
      </c>
      <c r="AB338" s="210" t="s">
        <v>143</v>
      </c>
      <c r="AC338" s="75">
        <f t="shared" si="298"/>
        <v>8.201795109873105E-3</v>
      </c>
      <c r="AD338" s="209" t="s">
        <v>143</v>
      </c>
      <c r="AE338" s="71">
        <f>SUM(AE330:AE337)</f>
        <v>6</v>
      </c>
      <c r="AF338" s="210" t="s">
        <v>143</v>
      </c>
      <c r="AG338" s="75">
        <f t="shared" si="299"/>
        <v>2.2271714922048997E-3</v>
      </c>
      <c r="AH338" s="209" t="s">
        <v>143</v>
      </c>
      <c r="AI338" s="71">
        <f t="shared" si="293"/>
        <v>454</v>
      </c>
      <c r="AJ338" s="210" t="s">
        <v>143</v>
      </c>
      <c r="AK338" s="75">
        <f t="shared" si="300"/>
        <v>7.6325611109243135E-3</v>
      </c>
    </row>
    <row r="339" spans="2:37" ht="13.5" customHeight="1">
      <c r="B339" s="279">
        <v>38</v>
      </c>
      <c r="C339" s="282" t="s">
        <v>38</v>
      </c>
      <c r="D339" s="55" t="s">
        <v>85</v>
      </c>
      <c r="E339" s="128" t="s">
        <v>74</v>
      </c>
      <c r="F339" s="293">
        <f>AO43</f>
        <v>14</v>
      </c>
      <c r="G339" s="206">
        <v>0</v>
      </c>
      <c r="H339" s="56">
        <f>IFERROR(G339/G347,"-")</f>
        <v>0</v>
      </c>
      <c r="I339" s="72">
        <f>IFERROR(G339/$AO$43,"-")</f>
        <v>0</v>
      </c>
      <c r="J339" s="293">
        <f>AP43</f>
        <v>31</v>
      </c>
      <c r="K339" s="206">
        <v>0</v>
      </c>
      <c r="L339" s="56">
        <f>IFERROR(K339/K347,"-")</f>
        <v>0</v>
      </c>
      <c r="M339" s="72">
        <f t="shared" ref="M339:M347" si="302">IFERROR(K339/$AP$43,"-")</f>
        <v>0</v>
      </c>
      <c r="N339" s="293">
        <f>AQ43</f>
        <v>4498</v>
      </c>
      <c r="O339" s="206">
        <v>0</v>
      </c>
      <c r="P339" s="56">
        <f>IFERROR(O339/O347,"-")</f>
        <v>0</v>
      </c>
      <c r="Q339" s="72">
        <f t="shared" ref="Q339:Q347" si="303">IFERROR(O339/$AQ$43,"-")</f>
        <v>0</v>
      </c>
      <c r="R339" s="293">
        <f>AR43</f>
        <v>3574</v>
      </c>
      <c r="S339" s="206">
        <v>0</v>
      </c>
      <c r="T339" s="56">
        <f>IFERROR(S339/S347,"-")</f>
        <v>0</v>
      </c>
      <c r="U339" s="72">
        <f t="shared" ref="U339:U347" si="304">IFERROR(S339/$AR$43,"-")</f>
        <v>0</v>
      </c>
      <c r="V339" s="293">
        <f>AS43</f>
        <v>2464</v>
      </c>
      <c r="W339" s="206">
        <v>0</v>
      </c>
      <c r="X339" s="56">
        <f>IFERROR(W339/W347,"-")</f>
        <v>0</v>
      </c>
      <c r="Y339" s="72">
        <f t="shared" ref="Y339:Y347" si="305">IFERROR(W339/$AS$43,"-")</f>
        <v>0</v>
      </c>
      <c r="Z339" s="293">
        <f>AT43</f>
        <v>1324</v>
      </c>
      <c r="AA339" s="206">
        <v>0</v>
      </c>
      <c r="AB339" s="56">
        <f>IFERROR(AA339/AA347,"-")</f>
        <v>0</v>
      </c>
      <c r="AC339" s="72">
        <f t="shared" ref="AC339:AC347" si="306">IFERROR(AA339/$AT$43,"-")</f>
        <v>0</v>
      </c>
      <c r="AD339" s="293">
        <f>AU43</f>
        <v>531</v>
      </c>
      <c r="AE339" s="206">
        <v>0</v>
      </c>
      <c r="AF339" s="56" t="str">
        <f>IFERROR(AE339/AE347,"-")</f>
        <v>-</v>
      </c>
      <c r="AG339" s="72">
        <f t="shared" ref="AG339:AG347" si="307">IFERROR(AE339/$AU$43,"-")</f>
        <v>0</v>
      </c>
      <c r="AH339" s="293">
        <f>AV43</f>
        <v>12436</v>
      </c>
      <c r="AI339" s="92">
        <f t="shared" si="293"/>
        <v>0</v>
      </c>
      <c r="AJ339" s="56">
        <f>IFERROR(AI339/AI347,"-")</f>
        <v>0</v>
      </c>
      <c r="AK339" s="72">
        <f t="shared" ref="AK339:AK347" si="308">IFERROR(AI339/$AV$43,"-")</f>
        <v>0</v>
      </c>
    </row>
    <row r="340" spans="2:37" ht="13.5" customHeight="1">
      <c r="B340" s="280"/>
      <c r="C340" s="283"/>
      <c r="D340" s="57" t="s">
        <v>86</v>
      </c>
      <c r="E340" s="129" t="s">
        <v>75</v>
      </c>
      <c r="F340" s="286"/>
      <c r="G340" s="207">
        <v>0</v>
      </c>
      <c r="H340" s="58">
        <f>IFERROR(G340/G347,"-")</f>
        <v>0</v>
      </c>
      <c r="I340" s="72">
        <f t="shared" ref="I340:I346" si="309">IFERROR(G340/$AO$43,"-")</f>
        <v>0</v>
      </c>
      <c r="J340" s="286"/>
      <c r="K340" s="207">
        <v>4</v>
      </c>
      <c r="L340" s="58">
        <f>IFERROR(K340/K347,"-")</f>
        <v>0.8</v>
      </c>
      <c r="M340" s="82">
        <f t="shared" si="302"/>
        <v>0.12903225806451613</v>
      </c>
      <c r="N340" s="286"/>
      <c r="O340" s="207">
        <v>22</v>
      </c>
      <c r="P340" s="58">
        <f>IFERROR(O340/O347,"-")</f>
        <v>0.61111111111111116</v>
      </c>
      <c r="Q340" s="82">
        <f t="shared" si="303"/>
        <v>4.8910626945309022E-3</v>
      </c>
      <c r="R340" s="286"/>
      <c r="S340" s="207">
        <v>16</v>
      </c>
      <c r="T340" s="58">
        <f>IFERROR(S340/S347,"-")</f>
        <v>0.64</v>
      </c>
      <c r="U340" s="82">
        <f t="shared" si="304"/>
        <v>4.4767767207610524E-3</v>
      </c>
      <c r="V340" s="286"/>
      <c r="W340" s="207">
        <v>10</v>
      </c>
      <c r="X340" s="58">
        <f>IFERROR(W340/W347,"-")</f>
        <v>0.58823529411764708</v>
      </c>
      <c r="Y340" s="82">
        <f t="shared" si="305"/>
        <v>4.0584415584415581E-3</v>
      </c>
      <c r="Z340" s="286"/>
      <c r="AA340" s="207">
        <v>3</v>
      </c>
      <c r="AB340" s="58">
        <f>IFERROR(AA340/AA347,"-")</f>
        <v>0.6</v>
      </c>
      <c r="AC340" s="82">
        <f t="shared" si="306"/>
        <v>2.2658610271903325E-3</v>
      </c>
      <c r="AD340" s="286"/>
      <c r="AE340" s="207">
        <v>0</v>
      </c>
      <c r="AF340" s="58" t="str">
        <f>IFERROR(AE340/AE347,"-")</f>
        <v>-</v>
      </c>
      <c r="AG340" s="82">
        <f t="shared" si="307"/>
        <v>0</v>
      </c>
      <c r="AH340" s="286"/>
      <c r="AI340" s="93">
        <f t="shared" si="293"/>
        <v>55</v>
      </c>
      <c r="AJ340" s="58">
        <f>IFERROR(AI340/AI347,"-")</f>
        <v>0.6179775280898876</v>
      </c>
      <c r="AK340" s="82">
        <f t="shared" si="308"/>
        <v>4.4226439369572206E-3</v>
      </c>
    </row>
    <row r="341" spans="2:37" ht="13.5" customHeight="1">
      <c r="B341" s="280"/>
      <c r="C341" s="283"/>
      <c r="D341" s="57" t="s">
        <v>87</v>
      </c>
      <c r="E341" s="129" t="s">
        <v>76</v>
      </c>
      <c r="F341" s="286"/>
      <c r="G341" s="207">
        <v>0</v>
      </c>
      <c r="H341" s="58">
        <f>IFERROR(G341/G347,"-")</f>
        <v>0</v>
      </c>
      <c r="I341" s="72">
        <f t="shared" si="309"/>
        <v>0</v>
      </c>
      <c r="J341" s="286"/>
      <c r="K341" s="207">
        <v>0</v>
      </c>
      <c r="L341" s="58">
        <f>IFERROR(K341/K347,"-")</f>
        <v>0</v>
      </c>
      <c r="M341" s="82">
        <f t="shared" si="302"/>
        <v>0</v>
      </c>
      <c r="N341" s="286"/>
      <c r="O341" s="207">
        <v>1</v>
      </c>
      <c r="P341" s="58">
        <f>IFERROR(O341/O347,"-")</f>
        <v>2.7777777777777776E-2</v>
      </c>
      <c r="Q341" s="82">
        <f t="shared" si="303"/>
        <v>2.2232103156958648E-4</v>
      </c>
      <c r="R341" s="286"/>
      <c r="S341" s="207">
        <v>0</v>
      </c>
      <c r="T341" s="58">
        <f>IFERROR(S341/S347,"-")</f>
        <v>0</v>
      </c>
      <c r="U341" s="82">
        <f t="shared" si="304"/>
        <v>0</v>
      </c>
      <c r="V341" s="286"/>
      <c r="W341" s="207">
        <v>0</v>
      </c>
      <c r="X341" s="58">
        <f>IFERROR(W341/W347,"-")</f>
        <v>0</v>
      </c>
      <c r="Y341" s="82">
        <f t="shared" si="305"/>
        <v>0</v>
      </c>
      <c r="Z341" s="286"/>
      <c r="AA341" s="207">
        <v>0</v>
      </c>
      <c r="AB341" s="58">
        <f>IFERROR(AA341/AA347,"-")</f>
        <v>0</v>
      </c>
      <c r="AC341" s="82">
        <f t="shared" si="306"/>
        <v>0</v>
      </c>
      <c r="AD341" s="286"/>
      <c r="AE341" s="207">
        <v>0</v>
      </c>
      <c r="AF341" s="58" t="str">
        <f>IFERROR(AE341/AE347,"-")</f>
        <v>-</v>
      </c>
      <c r="AG341" s="82">
        <f t="shared" si="307"/>
        <v>0</v>
      </c>
      <c r="AH341" s="286"/>
      <c r="AI341" s="93">
        <f t="shared" si="293"/>
        <v>1</v>
      </c>
      <c r="AJ341" s="58">
        <f>IFERROR(AI341/AI347,"-")</f>
        <v>1.1235955056179775E-2</v>
      </c>
      <c r="AK341" s="82">
        <f t="shared" si="308"/>
        <v>8.0411707944676744E-5</v>
      </c>
    </row>
    <row r="342" spans="2:37" ht="13.5" customHeight="1">
      <c r="B342" s="280"/>
      <c r="C342" s="283"/>
      <c r="D342" s="57" t="s">
        <v>88</v>
      </c>
      <c r="E342" s="129" t="s">
        <v>77</v>
      </c>
      <c r="F342" s="286"/>
      <c r="G342" s="207">
        <v>0</v>
      </c>
      <c r="H342" s="58">
        <f>IFERROR(G342/G347,"-")</f>
        <v>0</v>
      </c>
      <c r="I342" s="72">
        <f t="shared" si="309"/>
        <v>0</v>
      </c>
      <c r="J342" s="286"/>
      <c r="K342" s="207">
        <v>0</v>
      </c>
      <c r="L342" s="58">
        <f>IFERROR(K342/K347,"-")</f>
        <v>0</v>
      </c>
      <c r="M342" s="82">
        <f t="shared" si="302"/>
        <v>0</v>
      </c>
      <c r="N342" s="286"/>
      <c r="O342" s="207">
        <v>0</v>
      </c>
      <c r="P342" s="58">
        <f>IFERROR(O342/O347,"-")</f>
        <v>0</v>
      </c>
      <c r="Q342" s="82">
        <f t="shared" si="303"/>
        <v>0</v>
      </c>
      <c r="R342" s="286"/>
      <c r="S342" s="207">
        <v>0</v>
      </c>
      <c r="T342" s="58">
        <f>IFERROR(S342/S347,"-")</f>
        <v>0</v>
      </c>
      <c r="U342" s="82">
        <f t="shared" si="304"/>
        <v>0</v>
      </c>
      <c r="V342" s="286"/>
      <c r="W342" s="207">
        <v>1</v>
      </c>
      <c r="X342" s="58">
        <f>IFERROR(W342/W347,"-")</f>
        <v>5.8823529411764705E-2</v>
      </c>
      <c r="Y342" s="82">
        <f t="shared" si="305"/>
        <v>4.0584415584415587E-4</v>
      </c>
      <c r="Z342" s="286"/>
      <c r="AA342" s="207">
        <v>0</v>
      </c>
      <c r="AB342" s="58">
        <f>IFERROR(AA342/AA347,"-")</f>
        <v>0</v>
      </c>
      <c r="AC342" s="82">
        <f t="shared" si="306"/>
        <v>0</v>
      </c>
      <c r="AD342" s="286"/>
      <c r="AE342" s="207">
        <v>0</v>
      </c>
      <c r="AF342" s="58" t="str">
        <f>IFERROR(AE342/AE347,"-")</f>
        <v>-</v>
      </c>
      <c r="AG342" s="82">
        <f t="shared" si="307"/>
        <v>0</v>
      </c>
      <c r="AH342" s="286"/>
      <c r="AI342" s="93">
        <f t="shared" si="293"/>
        <v>1</v>
      </c>
      <c r="AJ342" s="58">
        <f>IFERROR(AI342/AI347,"-")</f>
        <v>1.1235955056179775E-2</v>
      </c>
      <c r="AK342" s="82">
        <f t="shared" si="308"/>
        <v>8.0411707944676744E-5</v>
      </c>
    </row>
    <row r="343" spans="2:37" ht="13.5" customHeight="1">
      <c r="B343" s="280"/>
      <c r="C343" s="283"/>
      <c r="D343" s="57" t="s">
        <v>89</v>
      </c>
      <c r="E343" s="129" t="s">
        <v>78</v>
      </c>
      <c r="F343" s="286"/>
      <c r="G343" s="207">
        <v>0</v>
      </c>
      <c r="H343" s="58">
        <f>IFERROR(G343/G347,"-")</f>
        <v>0</v>
      </c>
      <c r="I343" s="72">
        <f t="shared" si="309"/>
        <v>0</v>
      </c>
      <c r="J343" s="286"/>
      <c r="K343" s="207">
        <v>0</v>
      </c>
      <c r="L343" s="58">
        <f>IFERROR(K343/K347,"-")</f>
        <v>0</v>
      </c>
      <c r="M343" s="82">
        <f t="shared" si="302"/>
        <v>0</v>
      </c>
      <c r="N343" s="286"/>
      <c r="O343" s="207">
        <v>0</v>
      </c>
      <c r="P343" s="58">
        <f>IFERROR(O343/O347,"-")</f>
        <v>0</v>
      </c>
      <c r="Q343" s="82">
        <f t="shared" si="303"/>
        <v>0</v>
      </c>
      <c r="R343" s="286"/>
      <c r="S343" s="207">
        <v>2</v>
      </c>
      <c r="T343" s="58">
        <f>IFERROR(S343/S347,"-")</f>
        <v>0.08</v>
      </c>
      <c r="U343" s="82">
        <f t="shared" si="304"/>
        <v>5.5959709009513155E-4</v>
      </c>
      <c r="V343" s="286"/>
      <c r="W343" s="207">
        <v>1</v>
      </c>
      <c r="X343" s="58">
        <f>IFERROR(W343/W347,"-")</f>
        <v>5.8823529411764705E-2</v>
      </c>
      <c r="Y343" s="82">
        <f t="shared" si="305"/>
        <v>4.0584415584415587E-4</v>
      </c>
      <c r="Z343" s="286"/>
      <c r="AA343" s="207">
        <v>0</v>
      </c>
      <c r="AB343" s="58">
        <f>IFERROR(AA343/AA347,"-")</f>
        <v>0</v>
      </c>
      <c r="AC343" s="82">
        <f t="shared" si="306"/>
        <v>0</v>
      </c>
      <c r="AD343" s="286"/>
      <c r="AE343" s="207">
        <v>0</v>
      </c>
      <c r="AF343" s="58" t="str">
        <f>IFERROR(AE343/AE347,"-")</f>
        <v>-</v>
      </c>
      <c r="AG343" s="82">
        <f t="shared" si="307"/>
        <v>0</v>
      </c>
      <c r="AH343" s="286"/>
      <c r="AI343" s="93">
        <f t="shared" si="293"/>
        <v>3</v>
      </c>
      <c r="AJ343" s="58">
        <f>IFERROR(AI343/AI347,"-")</f>
        <v>3.3707865168539325E-2</v>
      </c>
      <c r="AK343" s="82">
        <f t="shared" si="308"/>
        <v>2.4123512383403023E-4</v>
      </c>
    </row>
    <row r="344" spans="2:37" ht="13.5" customHeight="1">
      <c r="B344" s="280"/>
      <c r="C344" s="283"/>
      <c r="D344" s="57" t="s">
        <v>90</v>
      </c>
      <c r="E344" s="129" t="s">
        <v>79</v>
      </c>
      <c r="F344" s="286"/>
      <c r="G344" s="207">
        <v>0</v>
      </c>
      <c r="H344" s="58">
        <f>IFERROR(G344/G347,"-")</f>
        <v>0</v>
      </c>
      <c r="I344" s="72">
        <f t="shared" si="309"/>
        <v>0</v>
      </c>
      <c r="J344" s="286"/>
      <c r="K344" s="207">
        <v>0</v>
      </c>
      <c r="L344" s="58">
        <f>IFERROR(K344/K347,"-")</f>
        <v>0</v>
      </c>
      <c r="M344" s="82">
        <f t="shared" si="302"/>
        <v>0</v>
      </c>
      <c r="N344" s="286"/>
      <c r="O344" s="207">
        <v>0</v>
      </c>
      <c r="P344" s="58">
        <f>IFERROR(O344/O347,"-")</f>
        <v>0</v>
      </c>
      <c r="Q344" s="82">
        <f t="shared" si="303"/>
        <v>0</v>
      </c>
      <c r="R344" s="286"/>
      <c r="S344" s="207">
        <v>0</v>
      </c>
      <c r="T344" s="58">
        <f>IFERROR(S344/S347,"-")</f>
        <v>0</v>
      </c>
      <c r="U344" s="82">
        <f t="shared" si="304"/>
        <v>0</v>
      </c>
      <c r="V344" s="286"/>
      <c r="W344" s="207">
        <v>0</v>
      </c>
      <c r="X344" s="58">
        <f>IFERROR(W344/W347,"-")</f>
        <v>0</v>
      </c>
      <c r="Y344" s="82">
        <f t="shared" si="305"/>
        <v>0</v>
      </c>
      <c r="Z344" s="286"/>
      <c r="AA344" s="207">
        <v>0</v>
      </c>
      <c r="AB344" s="58">
        <f>IFERROR(AA344/AA347,"-")</f>
        <v>0</v>
      </c>
      <c r="AC344" s="82">
        <f t="shared" si="306"/>
        <v>0</v>
      </c>
      <c r="AD344" s="286"/>
      <c r="AE344" s="207">
        <v>0</v>
      </c>
      <c r="AF344" s="58" t="str">
        <f>IFERROR(AE344/AE347,"-")</f>
        <v>-</v>
      </c>
      <c r="AG344" s="82">
        <f t="shared" si="307"/>
        <v>0</v>
      </c>
      <c r="AH344" s="286"/>
      <c r="AI344" s="93">
        <f t="shared" si="293"/>
        <v>0</v>
      </c>
      <c r="AJ344" s="58">
        <f>IFERROR(AI344/AI347,"-")</f>
        <v>0</v>
      </c>
      <c r="AK344" s="82">
        <f t="shared" si="308"/>
        <v>0</v>
      </c>
    </row>
    <row r="345" spans="2:37" ht="13.5" customHeight="1">
      <c r="B345" s="280"/>
      <c r="C345" s="283"/>
      <c r="D345" s="57" t="s">
        <v>91</v>
      </c>
      <c r="E345" s="129" t="s">
        <v>80</v>
      </c>
      <c r="F345" s="286"/>
      <c r="G345" s="207">
        <v>0</v>
      </c>
      <c r="H345" s="58">
        <f>IFERROR(G345/G347,"-")</f>
        <v>0</v>
      </c>
      <c r="I345" s="72">
        <f t="shared" si="309"/>
        <v>0</v>
      </c>
      <c r="J345" s="286"/>
      <c r="K345" s="207">
        <v>0</v>
      </c>
      <c r="L345" s="58">
        <f>IFERROR(K345/K347,"-")</f>
        <v>0</v>
      </c>
      <c r="M345" s="82">
        <f t="shared" si="302"/>
        <v>0</v>
      </c>
      <c r="N345" s="286"/>
      <c r="O345" s="207">
        <v>0</v>
      </c>
      <c r="P345" s="58">
        <f>IFERROR(O345/O347,"-")</f>
        <v>0</v>
      </c>
      <c r="Q345" s="82">
        <f t="shared" si="303"/>
        <v>0</v>
      </c>
      <c r="R345" s="286"/>
      <c r="S345" s="207">
        <v>0</v>
      </c>
      <c r="T345" s="58">
        <f>IFERROR(S345/S347,"-")</f>
        <v>0</v>
      </c>
      <c r="U345" s="82">
        <f t="shared" si="304"/>
        <v>0</v>
      </c>
      <c r="V345" s="286"/>
      <c r="W345" s="207">
        <v>0</v>
      </c>
      <c r="X345" s="58">
        <f>IFERROR(W345/W347,"-")</f>
        <v>0</v>
      </c>
      <c r="Y345" s="82">
        <f t="shared" si="305"/>
        <v>0</v>
      </c>
      <c r="Z345" s="286"/>
      <c r="AA345" s="207">
        <v>0</v>
      </c>
      <c r="AB345" s="58">
        <f>IFERROR(AA345/AA347,"-")</f>
        <v>0</v>
      </c>
      <c r="AC345" s="82">
        <f t="shared" si="306"/>
        <v>0</v>
      </c>
      <c r="AD345" s="286"/>
      <c r="AE345" s="207">
        <v>0</v>
      </c>
      <c r="AF345" s="58" t="str">
        <f>IFERROR(AE345/AE347,"-")</f>
        <v>-</v>
      </c>
      <c r="AG345" s="82">
        <f t="shared" si="307"/>
        <v>0</v>
      </c>
      <c r="AH345" s="286"/>
      <c r="AI345" s="93">
        <f t="shared" si="293"/>
        <v>0</v>
      </c>
      <c r="AJ345" s="58">
        <f>IFERROR(AI345/AI347,"-")</f>
        <v>0</v>
      </c>
      <c r="AK345" s="82">
        <f t="shared" si="308"/>
        <v>0</v>
      </c>
    </row>
    <row r="346" spans="2:37" ht="13.5" customHeight="1">
      <c r="B346" s="280"/>
      <c r="C346" s="283"/>
      <c r="D346" s="59" t="s">
        <v>92</v>
      </c>
      <c r="E346" s="130" t="s">
        <v>95</v>
      </c>
      <c r="F346" s="287"/>
      <c r="G346" s="208">
        <v>1</v>
      </c>
      <c r="H346" s="60">
        <f>IFERROR(G346/G347,"-")</f>
        <v>1</v>
      </c>
      <c r="I346" s="72">
        <f t="shared" si="309"/>
        <v>7.1428571428571425E-2</v>
      </c>
      <c r="J346" s="287"/>
      <c r="K346" s="208">
        <v>1</v>
      </c>
      <c r="L346" s="60">
        <f>IFERROR(K346/K347,"-")</f>
        <v>0.2</v>
      </c>
      <c r="M346" s="83">
        <f t="shared" si="302"/>
        <v>3.2258064516129031E-2</v>
      </c>
      <c r="N346" s="287"/>
      <c r="O346" s="208">
        <v>13</v>
      </c>
      <c r="P346" s="60">
        <f>IFERROR(O346/O347,"-")</f>
        <v>0.3611111111111111</v>
      </c>
      <c r="Q346" s="83">
        <f t="shared" si="303"/>
        <v>2.8901734104046241E-3</v>
      </c>
      <c r="R346" s="287"/>
      <c r="S346" s="208">
        <v>7</v>
      </c>
      <c r="T346" s="60">
        <f>IFERROR(S346/S347,"-")</f>
        <v>0.28000000000000003</v>
      </c>
      <c r="U346" s="83">
        <f t="shared" si="304"/>
        <v>1.9585898153329602E-3</v>
      </c>
      <c r="V346" s="287"/>
      <c r="W346" s="208">
        <v>5</v>
      </c>
      <c r="X346" s="60">
        <f>IFERROR(W346/W347,"-")</f>
        <v>0.29411764705882354</v>
      </c>
      <c r="Y346" s="83">
        <f t="shared" si="305"/>
        <v>2.029220779220779E-3</v>
      </c>
      <c r="Z346" s="287"/>
      <c r="AA346" s="208">
        <v>2</v>
      </c>
      <c r="AB346" s="60">
        <f>IFERROR(AA346/AA347,"-")</f>
        <v>0.4</v>
      </c>
      <c r="AC346" s="83">
        <f t="shared" si="306"/>
        <v>1.5105740181268882E-3</v>
      </c>
      <c r="AD346" s="287"/>
      <c r="AE346" s="208">
        <v>0</v>
      </c>
      <c r="AF346" s="60" t="str">
        <f>IFERROR(AE346/AE347,"-")</f>
        <v>-</v>
      </c>
      <c r="AG346" s="83">
        <f t="shared" si="307"/>
        <v>0</v>
      </c>
      <c r="AH346" s="287"/>
      <c r="AI346" s="94">
        <f t="shared" si="293"/>
        <v>29</v>
      </c>
      <c r="AJ346" s="60">
        <f>IFERROR(AI346/AI347,"-")</f>
        <v>0.3258426966292135</v>
      </c>
      <c r="AK346" s="83">
        <f t="shared" si="308"/>
        <v>2.3319395303956257E-3</v>
      </c>
    </row>
    <row r="347" spans="2:37" ht="13.5" customHeight="1">
      <c r="B347" s="281"/>
      <c r="C347" s="284"/>
      <c r="D347" s="61" t="s">
        <v>94</v>
      </c>
      <c r="E347" s="62"/>
      <c r="F347" s="209" t="s">
        <v>143</v>
      </c>
      <c r="G347" s="71">
        <f>SUM(G339:G346)</f>
        <v>1</v>
      </c>
      <c r="H347" s="63" t="s">
        <v>93</v>
      </c>
      <c r="I347" s="75">
        <f>IFERROR(G347/$AO$43,"-")</f>
        <v>7.1428571428571425E-2</v>
      </c>
      <c r="J347" s="209" t="s">
        <v>143</v>
      </c>
      <c r="K347" s="71">
        <f>SUM(K339:K346)</f>
        <v>5</v>
      </c>
      <c r="L347" s="210" t="s">
        <v>143</v>
      </c>
      <c r="M347" s="75">
        <f t="shared" si="302"/>
        <v>0.16129032258064516</v>
      </c>
      <c r="N347" s="209" t="s">
        <v>143</v>
      </c>
      <c r="O347" s="71">
        <f>SUM(O339:O346)</f>
        <v>36</v>
      </c>
      <c r="P347" s="210" t="s">
        <v>143</v>
      </c>
      <c r="Q347" s="75">
        <f t="shared" si="303"/>
        <v>8.0035571365051142E-3</v>
      </c>
      <c r="R347" s="209" t="s">
        <v>143</v>
      </c>
      <c r="S347" s="71">
        <f>SUM(S339:S346)</f>
        <v>25</v>
      </c>
      <c r="T347" s="210" t="s">
        <v>143</v>
      </c>
      <c r="U347" s="75">
        <f t="shared" si="304"/>
        <v>6.9949636261891438E-3</v>
      </c>
      <c r="V347" s="209" t="s">
        <v>143</v>
      </c>
      <c r="W347" s="71">
        <f>SUM(W339:W346)</f>
        <v>17</v>
      </c>
      <c r="X347" s="210" t="s">
        <v>143</v>
      </c>
      <c r="Y347" s="75">
        <f t="shared" si="305"/>
        <v>6.899350649350649E-3</v>
      </c>
      <c r="Z347" s="209" t="s">
        <v>143</v>
      </c>
      <c r="AA347" s="71">
        <f>SUM(AA339:AA346)</f>
        <v>5</v>
      </c>
      <c r="AB347" s="210" t="s">
        <v>143</v>
      </c>
      <c r="AC347" s="75">
        <f t="shared" si="306"/>
        <v>3.7764350453172208E-3</v>
      </c>
      <c r="AD347" s="209" t="s">
        <v>143</v>
      </c>
      <c r="AE347" s="71">
        <f>SUM(AE339:AE346)</f>
        <v>0</v>
      </c>
      <c r="AF347" s="210" t="s">
        <v>143</v>
      </c>
      <c r="AG347" s="75">
        <f t="shared" si="307"/>
        <v>0</v>
      </c>
      <c r="AH347" s="209" t="s">
        <v>143</v>
      </c>
      <c r="AI347" s="71">
        <f t="shared" si="293"/>
        <v>89</v>
      </c>
      <c r="AJ347" s="210" t="s">
        <v>143</v>
      </c>
      <c r="AK347" s="75">
        <f t="shared" si="308"/>
        <v>7.1566420070762306E-3</v>
      </c>
    </row>
    <row r="348" spans="2:37" ht="13.5" customHeight="1">
      <c r="B348" s="279">
        <v>39</v>
      </c>
      <c r="C348" s="282" t="s">
        <v>6</v>
      </c>
      <c r="D348" s="55" t="s">
        <v>85</v>
      </c>
      <c r="E348" s="128" t="s">
        <v>74</v>
      </c>
      <c r="F348" s="293">
        <f>AO44</f>
        <v>31</v>
      </c>
      <c r="G348" s="206">
        <v>0</v>
      </c>
      <c r="H348" s="56">
        <f>IFERROR(G348/G356,"-")</f>
        <v>0</v>
      </c>
      <c r="I348" s="72">
        <f>IFERROR(G348/$AO$44,"-")</f>
        <v>0</v>
      </c>
      <c r="J348" s="293">
        <f>AP44</f>
        <v>93</v>
      </c>
      <c r="K348" s="206">
        <v>0</v>
      </c>
      <c r="L348" s="56">
        <f>IFERROR(K348/K356,"-")</f>
        <v>0</v>
      </c>
      <c r="M348" s="72">
        <f t="shared" ref="M348:M356" si="310">IFERROR(K348/$AP$44,"-")</f>
        <v>0</v>
      </c>
      <c r="N348" s="293">
        <f>AQ44</f>
        <v>24226</v>
      </c>
      <c r="O348" s="206">
        <v>1</v>
      </c>
      <c r="P348" s="56">
        <f>IFERROR(O348/O356,"-")</f>
        <v>6.1349693251533744E-3</v>
      </c>
      <c r="Q348" s="72">
        <f t="shared" ref="Q348:Q356" si="311">IFERROR(O348/$AQ$44,"-")</f>
        <v>4.1277965821844299E-5</v>
      </c>
      <c r="R348" s="293">
        <f>AR44</f>
        <v>21122</v>
      </c>
      <c r="S348" s="206">
        <v>2</v>
      </c>
      <c r="T348" s="56">
        <f>IFERROR(S348/S356,"-")</f>
        <v>1.3888888888888888E-2</v>
      </c>
      <c r="U348" s="72">
        <f t="shared" ref="U348:U356" si="312">IFERROR(S348/$AR$44,"-")</f>
        <v>9.4688003030016097E-5</v>
      </c>
      <c r="V348" s="293">
        <f>AS44</f>
        <v>13474</v>
      </c>
      <c r="W348" s="206">
        <v>0</v>
      </c>
      <c r="X348" s="56">
        <f>IFERROR(W348/W356,"-")</f>
        <v>0</v>
      </c>
      <c r="Y348" s="72">
        <f t="shared" ref="Y348:Y356" si="313">IFERROR(W348/$AS$44,"-")</f>
        <v>0</v>
      </c>
      <c r="Z348" s="293">
        <f>AT44</f>
        <v>6826</v>
      </c>
      <c r="AA348" s="206">
        <v>0</v>
      </c>
      <c r="AB348" s="56">
        <f>IFERROR(AA348/AA356,"-")</f>
        <v>0</v>
      </c>
      <c r="AC348" s="72">
        <f t="shared" ref="AC348:AC356" si="314">IFERROR(AA348/$AT$44,"-")</f>
        <v>0</v>
      </c>
      <c r="AD348" s="293">
        <f>AU44</f>
        <v>2742</v>
      </c>
      <c r="AE348" s="206">
        <v>0</v>
      </c>
      <c r="AF348" s="56">
        <f>IFERROR(AE348/AE356,"-")</f>
        <v>0</v>
      </c>
      <c r="AG348" s="72">
        <f t="shared" ref="AG348:AG356" si="315">IFERROR(AE348/$AU$44,"-")</f>
        <v>0</v>
      </c>
      <c r="AH348" s="293">
        <f>AV44</f>
        <v>68514</v>
      </c>
      <c r="AI348" s="92">
        <f t="shared" si="293"/>
        <v>3</v>
      </c>
      <c r="AJ348" s="56">
        <f>IFERROR(AI348/AI356,"-")</f>
        <v>6.41025641025641E-3</v>
      </c>
      <c r="AK348" s="72">
        <f t="shared" ref="AK348:AK356" si="316">IFERROR(AI348/$AV$44,"-")</f>
        <v>4.3786671337244941E-5</v>
      </c>
    </row>
    <row r="349" spans="2:37" ht="13.5" customHeight="1">
      <c r="B349" s="280"/>
      <c r="C349" s="283"/>
      <c r="D349" s="57" t="s">
        <v>86</v>
      </c>
      <c r="E349" s="129" t="s">
        <v>75</v>
      </c>
      <c r="F349" s="286"/>
      <c r="G349" s="207">
        <v>0</v>
      </c>
      <c r="H349" s="58">
        <f>IFERROR(G349/G356,"-")</f>
        <v>0</v>
      </c>
      <c r="I349" s="72">
        <f t="shared" ref="I349:I355" si="317">IFERROR(G349/$AO$44,"-")</f>
        <v>0</v>
      </c>
      <c r="J349" s="286"/>
      <c r="K349" s="207">
        <v>5</v>
      </c>
      <c r="L349" s="58">
        <f>IFERROR(K349/K356,"-")</f>
        <v>0.5</v>
      </c>
      <c r="M349" s="82">
        <f t="shared" si="310"/>
        <v>5.3763440860215055E-2</v>
      </c>
      <c r="N349" s="286"/>
      <c r="O349" s="207">
        <v>98</v>
      </c>
      <c r="P349" s="58">
        <f>IFERROR(O349/O356,"-")</f>
        <v>0.60122699386503065</v>
      </c>
      <c r="Q349" s="82">
        <f t="shared" si="311"/>
        <v>4.0452406505407414E-3</v>
      </c>
      <c r="R349" s="286"/>
      <c r="S349" s="207">
        <v>84</v>
      </c>
      <c r="T349" s="58">
        <f>IFERROR(S349/S356,"-")</f>
        <v>0.58333333333333337</v>
      </c>
      <c r="U349" s="82">
        <f t="shared" si="312"/>
        <v>3.9768961272606757E-3</v>
      </c>
      <c r="V349" s="286"/>
      <c r="W349" s="207">
        <v>66</v>
      </c>
      <c r="X349" s="58">
        <f>IFERROR(W349/W356,"-")</f>
        <v>0.5892857142857143</v>
      </c>
      <c r="Y349" s="82">
        <f t="shared" si="313"/>
        <v>4.8983226955618226E-3</v>
      </c>
      <c r="Z349" s="286"/>
      <c r="AA349" s="207">
        <v>9</v>
      </c>
      <c r="AB349" s="58">
        <f>IFERROR(AA349/AA356,"-")</f>
        <v>0.25714285714285712</v>
      </c>
      <c r="AC349" s="82">
        <f t="shared" si="314"/>
        <v>1.3184881336067975E-3</v>
      </c>
      <c r="AD349" s="286"/>
      <c r="AE349" s="207">
        <v>0</v>
      </c>
      <c r="AF349" s="58">
        <f>IFERROR(AE349/AE356,"-")</f>
        <v>0</v>
      </c>
      <c r="AG349" s="82">
        <f t="shared" si="315"/>
        <v>0</v>
      </c>
      <c r="AH349" s="286"/>
      <c r="AI349" s="93">
        <f t="shared" si="293"/>
        <v>262</v>
      </c>
      <c r="AJ349" s="58">
        <f>IFERROR(AI349/AI356,"-")</f>
        <v>0.55982905982905984</v>
      </c>
      <c r="AK349" s="82">
        <f t="shared" si="316"/>
        <v>3.8240359634527251E-3</v>
      </c>
    </row>
    <row r="350" spans="2:37" ht="13.5" customHeight="1">
      <c r="B350" s="280"/>
      <c r="C350" s="283"/>
      <c r="D350" s="57" t="s">
        <v>87</v>
      </c>
      <c r="E350" s="129" t="s">
        <v>76</v>
      </c>
      <c r="F350" s="286"/>
      <c r="G350" s="207">
        <v>0</v>
      </c>
      <c r="H350" s="58">
        <f>IFERROR(G350/G356,"-")</f>
        <v>0</v>
      </c>
      <c r="I350" s="72">
        <f t="shared" si="317"/>
        <v>0</v>
      </c>
      <c r="J350" s="286"/>
      <c r="K350" s="207">
        <v>0</v>
      </c>
      <c r="L350" s="58">
        <f>IFERROR(K350/K356,"-")</f>
        <v>0</v>
      </c>
      <c r="M350" s="82">
        <f t="shared" si="310"/>
        <v>0</v>
      </c>
      <c r="N350" s="286"/>
      <c r="O350" s="207">
        <v>0</v>
      </c>
      <c r="P350" s="58">
        <f>IFERROR(O350/O356,"-")</f>
        <v>0</v>
      </c>
      <c r="Q350" s="82">
        <f t="shared" si="311"/>
        <v>0</v>
      </c>
      <c r="R350" s="286"/>
      <c r="S350" s="207">
        <v>0</v>
      </c>
      <c r="T350" s="58">
        <f>IFERROR(S350/S356,"-")</f>
        <v>0</v>
      </c>
      <c r="U350" s="82">
        <f t="shared" si="312"/>
        <v>0</v>
      </c>
      <c r="V350" s="286"/>
      <c r="W350" s="207">
        <v>0</v>
      </c>
      <c r="X350" s="58">
        <f>IFERROR(W350/W356,"-")</f>
        <v>0</v>
      </c>
      <c r="Y350" s="82">
        <f t="shared" si="313"/>
        <v>0</v>
      </c>
      <c r="Z350" s="286"/>
      <c r="AA350" s="207">
        <v>0</v>
      </c>
      <c r="AB350" s="58">
        <f>IFERROR(AA350/AA356,"-")</f>
        <v>0</v>
      </c>
      <c r="AC350" s="82">
        <f t="shared" si="314"/>
        <v>0</v>
      </c>
      <c r="AD350" s="286"/>
      <c r="AE350" s="207">
        <v>0</v>
      </c>
      <c r="AF350" s="58">
        <f>IFERROR(AE350/AE356,"-")</f>
        <v>0</v>
      </c>
      <c r="AG350" s="82">
        <f t="shared" si="315"/>
        <v>0</v>
      </c>
      <c r="AH350" s="286"/>
      <c r="AI350" s="93">
        <f t="shared" si="293"/>
        <v>0</v>
      </c>
      <c r="AJ350" s="58">
        <f>IFERROR(AI350/AI356,"-")</f>
        <v>0</v>
      </c>
      <c r="AK350" s="82">
        <f t="shared" si="316"/>
        <v>0</v>
      </c>
    </row>
    <row r="351" spans="2:37" ht="13.5" customHeight="1">
      <c r="B351" s="280"/>
      <c r="C351" s="283"/>
      <c r="D351" s="57" t="s">
        <v>88</v>
      </c>
      <c r="E351" s="129" t="s">
        <v>77</v>
      </c>
      <c r="F351" s="286"/>
      <c r="G351" s="207">
        <v>0</v>
      </c>
      <c r="H351" s="58">
        <f>IFERROR(G351/G356,"-")</f>
        <v>0</v>
      </c>
      <c r="I351" s="72">
        <f t="shared" si="317"/>
        <v>0</v>
      </c>
      <c r="J351" s="286"/>
      <c r="K351" s="207">
        <v>0</v>
      </c>
      <c r="L351" s="58">
        <f>IFERROR(K351/K356,"-")</f>
        <v>0</v>
      </c>
      <c r="M351" s="82">
        <f t="shared" si="310"/>
        <v>0</v>
      </c>
      <c r="N351" s="286"/>
      <c r="O351" s="207">
        <v>11</v>
      </c>
      <c r="P351" s="58">
        <f>IFERROR(O351/O356,"-")</f>
        <v>6.7484662576687116E-2</v>
      </c>
      <c r="Q351" s="82">
        <f t="shared" si="311"/>
        <v>4.5405762404028728E-4</v>
      </c>
      <c r="R351" s="286"/>
      <c r="S351" s="207">
        <v>13</v>
      </c>
      <c r="T351" s="58">
        <f>IFERROR(S351/S356,"-")</f>
        <v>9.0277777777777776E-2</v>
      </c>
      <c r="U351" s="82">
        <f t="shared" si="312"/>
        <v>6.1547201969510464E-4</v>
      </c>
      <c r="V351" s="286"/>
      <c r="W351" s="207">
        <v>7</v>
      </c>
      <c r="X351" s="58">
        <f>IFERROR(W351/W356,"-")</f>
        <v>6.25E-2</v>
      </c>
      <c r="Y351" s="82">
        <f t="shared" si="313"/>
        <v>5.1951907377170844E-4</v>
      </c>
      <c r="Z351" s="286"/>
      <c r="AA351" s="207">
        <v>4</v>
      </c>
      <c r="AB351" s="58">
        <f>IFERROR(AA351/AA356,"-")</f>
        <v>0.11428571428571428</v>
      </c>
      <c r="AC351" s="82">
        <f t="shared" si="314"/>
        <v>5.8599472604746558E-4</v>
      </c>
      <c r="AD351" s="286"/>
      <c r="AE351" s="207">
        <v>0</v>
      </c>
      <c r="AF351" s="58">
        <f>IFERROR(AE351/AE356,"-")</f>
        <v>0</v>
      </c>
      <c r="AG351" s="82">
        <f t="shared" si="315"/>
        <v>0</v>
      </c>
      <c r="AH351" s="286"/>
      <c r="AI351" s="93">
        <f t="shared" si="293"/>
        <v>35</v>
      </c>
      <c r="AJ351" s="58">
        <f>IFERROR(AI351/AI356,"-")</f>
        <v>7.4786324786324784E-2</v>
      </c>
      <c r="AK351" s="82">
        <f t="shared" si="316"/>
        <v>5.1084449893452433E-4</v>
      </c>
    </row>
    <row r="352" spans="2:37" ht="13.5" customHeight="1">
      <c r="B352" s="280"/>
      <c r="C352" s="283"/>
      <c r="D352" s="57" t="s">
        <v>89</v>
      </c>
      <c r="E352" s="129" t="s">
        <v>78</v>
      </c>
      <c r="F352" s="286"/>
      <c r="G352" s="207">
        <v>0</v>
      </c>
      <c r="H352" s="58">
        <f>IFERROR(G352/G356,"-")</f>
        <v>0</v>
      </c>
      <c r="I352" s="72">
        <f t="shared" si="317"/>
        <v>0</v>
      </c>
      <c r="J352" s="286"/>
      <c r="K352" s="207">
        <v>0</v>
      </c>
      <c r="L352" s="58">
        <f>IFERROR(K352/K356,"-")</f>
        <v>0</v>
      </c>
      <c r="M352" s="82">
        <f t="shared" si="310"/>
        <v>0</v>
      </c>
      <c r="N352" s="286"/>
      <c r="O352" s="207">
        <v>11</v>
      </c>
      <c r="P352" s="58">
        <f>IFERROR(O352/O356,"-")</f>
        <v>6.7484662576687116E-2</v>
      </c>
      <c r="Q352" s="82">
        <f t="shared" si="311"/>
        <v>4.5405762404028728E-4</v>
      </c>
      <c r="R352" s="286"/>
      <c r="S352" s="207">
        <v>15</v>
      </c>
      <c r="T352" s="58">
        <f>IFERROR(S352/S356,"-")</f>
        <v>0.10416666666666667</v>
      </c>
      <c r="U352" s="82">
        <f t="shared" si="312"/>
        <v>7.1016002272512077E-4</v>
      </c>
      <c r="V352" s="286"/>
      <c r="W352" s="207">
        <v>9</v>
      </c>
      <c r="X352" s="58">
        <f>IFERROR(W352/W356,"-")</f>
        <v>8.0357142857142863E-2</v>
      </c>
      <c r="Y352" s="82">
        <f t="shared" si="313"/>
        <v>6.6795309484933942E-4</v>
      </c>
      <c r="Z352" s="286"/>
      <c r="AA352" s="207">
        <v>8</v>
      </c>
      <c r="AB352" s="58">
        <f>IFERROR(AA352/AA356,"-")</f>
        <v>0.22857142857142856</v>
      </c>
      <c r="AC352" s="82">
        <f t="shared" si="314"/>
        <v>1.1719894520949312E-3</v>
      </c>
      <c r="AD352" s="286"/>
      <c r="AE352" s="207">
        <v>1</v>
      </c>
      <c r="AF352" s="58">
        <f>IFERROR(AE352/AE356,"-")</f>
        <v>0.33333333333333331</v>
      </c>
      <c r="AG352" s="82">
        <f t="shared" si="315"/>
        <v>3.6469730123997083E-4</v>
      </c>
      <c r="AH352" s="286"/>
      <c r="AI352" s="93">
        <f t="shared" si="293"/>
        <v>44</v>
      </c>
      <c r="AJ352" s="58">
        <f>IFERROR(AI352/AI356,"-")</f>
        <v>9.4017094017094016E-2</v>
      </c>
      <c r="AK352" s="82">
        <f t="shared" si="316"/>
        <v>6.422045129462592E-4</v>
      </c>
    </row>
    <row r="353" spans="2:37" ht="13.5" customHeight="1">
      <c r="B353" s="280"/>
      <c r="C353" s="283"/>
      <c r="D353" s="57" t="s">
        <v>90</v>
      </c>
      <c r="E353" s="129" t="s">
        <v>79</v>
      </c>
      <c r="F353" s="286"/>
      <c r="G353" s="207">
        <v>0</v>
      </c>
      <c r="H353" s="58">
        <f>IFERROR(G353/G356,"-")</f>
        <v>0</v>
      </c>
      <c r="I353" s="72">
        <f t="shared" si="317"/>
        <v>0</v>
      </c>
      <c r="J353" s="286"/>
      <c r="K353" s="207">
        <v>0</v>
      </c>
      <c r="L353" s="58">
        <f>IFERROR(K353/K356,"-")</f>
        <v>0</v>
      </c>
      <c r="M353" s="82">
        <f t="shared" si="310"/>
        <v>0</v>
      </c>
      <c r="N353" s="286"/>
      <c r="O353" s="207">
        <v>0</v>
      </c>
      <c r="P353" s="58">
        <f>IFERROR(O353/O356,"-")</f>
        <v>0</v>
      </c>
      <c r="Q353" s="82">
        <f t="shared" si="311"/>
        <v>0</v>
      </c>
      <c r="R353" s="286"/>
      <c r="S353" s="207">
        <v>0</v>
      </c>
      <c r="T353" s="58">
        <f>IFERROR(S353/S356,"-")</f>
        <v>0</v>
      </c>
      <c r="U353" s="82">
        <f t="shared" si="312"/>
        <v>0</v>
      </c>
      <c r="V353" s="286"/>
      <c r="W353" s="207">
        <v>1</v>
      </c>
      <c r="X353" s="58">
        <f>IFERROR(W353/W356,"-")</f>
        <v>8.9285714285714281E-3</v>
      </c>
      <c r="Y353" s="82">
        <f t="shared" si="313"/>
        <v>7.4217010538815491E-5</v>
      </c>
      <c r="Z353" s="286"/>
      <c r="AA353" s="207">
        <v>0</v>
      </c>
      <c r="AB353" s="58">
        <f>IFERROR(AA353/AA356,"-")</f>
        <v>0</v>
      </c>
      <c r="AC353" s="82">
        <f t="shared" si="314"/>
        <v>0</v>
      </c>
      <c r="AD353" s="286"/>
      <c r="AE353" s="207">
        <v>0</v>
      </c>
      <c r="AF353" s="58">
        <f>IFERROR(AE353/AE356,"-")</f>
        <v>0</v>
      </c>
      <c r="AG353" s="82">
        <f t="shared" si="315"/>
        <v>0</v>
      </c>
      <c r="AH353" s="286"/>
      <c r="AI353" s="93">
        <f t="shared" si="293"/>
        <v>1</v>
      </c>
      <c r="AJ353" s="58">
        <f>IFERROR(AI353/AI356,"-")</f>
        <v>2.136752136752137E-3</v>
      </c>
      <c r="AK353" s="82">
        <f t="shared" si="316"/>
        <v>1.4595557112414981E-5</v>
      </c>
    </row>
    <row r="354" spans="2:37" ht="13.5" customHeight="1">
      <c r="B354" s="280"/>
      <c r="C354" s="283"/>
      <c r="D354" s="57" t="s">
        <v>91</v>
      </c>
      <c r="E354" s="129" t="s">
        <v>80</v>
      </c>
      <c r="F354" s="286"/>
      <c r="G354" s="207">
        <v>0</v>
      </c>
      <c r="H354" s="58">
        <f>IFERROR(G354/G356,"-")</f>
        <v>0</v>
      </c>
      <c r="I354" s="72">
        <f t="shared" si="317"/>
        <v>0</v>
      </c>
      <c r="J354" s="286"/>
      <c r="K354" s="207">
        <v>0</v>
      </c>
      <c r="L354" s="58">
        <f>IFERROR(K354/K356,"-")</f>
        <v>0</v>
      </c>
      <c r="M354" s="82">
        <f t="shared" si="310"/>
        <v>0</v>
      </c>
      <c r="N354" s="286"/>
      <c r="O354" s="207">
        <v>0</v>
      </c>
      <c r="P354" s="58">
        <f>IFERROR(O354/O356,"-")</f>
        <v>0</v>
      </c>
      <c r="Q354" s="82">
        <f t="shared" si="311"/>
        <v>0</v>
      </c>
      <c r="R354" s="286"/>
      <c r="S354" s="207">
        <v>0</v>
      </c>
      <c r="T354" s="58">
        <f>IFERROR(S354/S356,"-")</f>
        <v>0</v>
      </c>
      <c r="U354" s="82">
        <f t="shared" si="312"/>
        <v>0</v>
      </c>
      <c r="V354" s="286"/>
      <c r="W354" s="207">
        <v>0</v>
      </c>
      <c r="X354" s="58">
        <f>IFERROR(W354/W356,"-")</f>
        <v>0</v>
      </c>
      <c r="Y354" s="82">
        <f t="shared" si="313"/>
        <v>0</v>
      </c>
      <c r="Z354" s="286"/>
      <c r="AA354" s="207">
        <v>0</v>
      </c>
      <c r="AB354" s="58">
        <f>IFERROR(AA354/AA356,"-")</f>
        <v>0</v>
      </c>
      <c r="AC354" s="82">
        <f t="shared" si="314"/>
        <v>0</v>
      </c>
      <c r="AD354" s="286"/>
      <c r="AE354" s="207">
        <v>0</v>
      </c>
      <c r="AF354" s="58">
        <f>IFERROR(AE354/AE356,"-")</f>
        <v>0</v>
      </c>
      <c r="AG354" s="82">
        <f t="shared" si="315"/>
        <v>0</v>
      </c>
      <c r="AH354" s="286"/>
      <c r="AI354" s="93">
        <f t="shared" si="293"/>
        <v>0</v>
      </c>
      <c r="AJ354" s="58">
        <f>IFERROR(AI354/AI356,"-")</f>
        <v>0</v>
      </c>
      <c r="AK354" s="82">
        <f t="shared" si="316"/>
        <v>0</v>
      </c>
    </row>
    <row r="355" spans="2:37" ht="13.5" customHeight="1">
      <c r="B355" s="280"/>
      <c r="C355" s="283"/>
      <c r="D355" s="59" t="s">
        <v>92</v>
      </c>
      <c r="E355" s="130" t="s">
        <v>95</v>
      </c>
      <c r="F355" s="287"/>
      <c r="G355" s="208">
        <v>1</v>
      </c>
      <c r="H355" s="60">
        <f>IFERROR(G355/G356,"-")</f>
        <v>1</v>
      </c>
      <c r="I355" s="72">
        <f t="shared" si="317"/>
        <v>3.2258064516129031E-2</v>
      </c>
      <c r="J355" s="287"/>
      <c r="K355" s="208">
        <v>5</v>
      </c>
      <c r="L355" s="60">
        <f>IFERROR(K355/K356,"-")</f>
        <v>0.5</v>
      </c>
      <c r="M355" s="83">
        <f t="shared" si="310"/>
        <v>5.3763440860215055E-2</v>
      </c>
      <c r="N355" s="287"/>
      <c r="O355" s="208">
        <v>42</v>
      </c>
      <c r="P355" s="60">
        <f>IFERROR(O355/O356,"-")</f>
        <v>0.25766871165644173</v>
      </c>
      <c r="Q355" s="83">
        <f t="shared" si="311"/>
        <v>1.7336745645174605E-3</v>
      </c>
      <c r="R355" s="287"/>
      <c r="S355" s="208">
        <v>30</v>
      </c>
      <c r="T355" s="60">
        <f>IFERROR(S355/S356,"-")</f>
        <v>0.20833333333333334</v>
      </c>
      <c r="U355" s="83">
        <f t="shared" si="312"/>
        <v>1.4203200454502415E-3</v>
      </c>
      <c r="V355" s="287"/>
      <c r="W355" s="208">
        <v>29</v>
      </c>
      <c r="X355" s="60">
        <f>IFERROR(W355/W356,"-")</f>
        <v>0.25892857142857145</v>
      </c>
      <c r="Y355" s="83">
        <f t="shared" si="313"/>
        <v>2.1522933056256494E-3</v>
      </c>
      <c r="Z355" s="287"/>
      <c r="AA355" s="208">
        <v>14</v>
      </c>
      <c r="AB355" s="60">
        <f>IFERROR(AA355/AA356,"-")</f>
        <v>0.4</v>
      </c>
      <c r="AC355" s="83">
        <f t="shared" si="314"/>
        <v>2.0509815411661296E-3</v>
      </c>
      <c r="AD355" s="287"/>
      <c r="AE355" s="208">
        <v>2</v>
      </c>
      <c r="AF355" s="60">
        <f>IFERROR(AE355/AE356,"-")</f>
        <v>0.66666666666666663</v>
      </c>
      <c r="AG355" s="83">
        <f t="shared" si="315"/>
        <v>7.2939460247994166E-4</v>
      </c>
      <c r="AH355" s="287"/>
      <c r="AI355" s="94">
        <f t="shared" si="293"/>
        <v>123</v>
      </c>
      <c r="AJ355" s="60">
        <f>IFERROR(AI355/AI356,"-")</f>
        <v>0.26282051282051283</v>
      </c>
      <c r="AK355" s="83">
        <f t="shared" si="316"/>
        <v>1.7952535248270426E-3</v>
      </c>
    </row>
    <row r="356" spans="2:37" ht="13.5" customHeight="1">
      <c r="B356" s="281"/>
      <c r="C356" s="284"/>
      <c r="D356" s="61" t="s">
        <v>94</v>
      </c>
      <c r="E356" s="62"/>
      <c r="F356" s="209" t="s">
        <v>143</v>
      </c>
      <c r="G356" s="71">
        <f>SUM(G348:G355)</f>
        <v>1</v>
      </c>
      <c r="H356" s="63" t="s">
        <v>93</v>
      </c>
      <c r="I356" s="75">
        <f>IFERROR(G356/$AO$44,"-")</f>
        <v>3.2258064516129031E-2</v>
      </c>
      <c r="J356" s="209" t="s">
        <v>143</v>
      </c>
      <c r="K356" s="71">
        <f>SUM(K348:K355)</f>
        <v>10</v>
      </c>
      <c r="L356" s="210" t="s">
        <v>143</v>
      </c>
      <c r="M356" s="75">
        <f t="shared" si="310"/>
        <v>0.10752688172043011</v>
      </c>
      <c r="N356" s="209" t="s">
        <v>143</v>
      </c>
      <c r="O356" s="71">
        <f>SUM(O348:O355)</f>
        <v>163</v>
      </c>
      <c r="P356" s="210" t="s">
        <v>143</v>
      </c>
      <c r="Q356" s="75">
        <f t="shared" si="311"/>
        <v>6.728308428960621E-3</v>
      </c>
      <c r="R356" s="209" t="s">
        <v>143</v>
      </c>
      <c r="S356" s="71">
        <f>SUM(S348:S355)</f>
        <v>144</v>
      </c>
      <c r="T356" s="210" t="s">
        <v>143</v>
      </c>
      <c r="U356" s="75">
        <f t="shared" si="312"/>
        <v>6.8175362181611592E-3</v>
      </c>
      <c r="V356" s="209" t="s">
        <v>143</v>
      </c>
      <c r="W356" s="71">
        <f>SUM(W348:W355)</f>
        <v>112</v>
      </c>
      <c r="X356" s="210" t="s">
        <v>143</v>
      </c>
      <c r="Y356" s="75">
        <f t="shared" si="313"/>
        <v>8.312305180347335E-3</v>
      </c>
      <c r="Z356" s="209" t="s">
        <v>143</v>
      </c>
      <c r="AA356" s="71">
        <f>SUM(AA348:AA355)</f>
        <v>35</v>
      </c>
      <c r="AB356" s="210" t="s">
        <v>143</v>
      </c>
      <c r="AC356" s="75">
        <f t="shared" si="314"/>
        <v>5.127453852915324E-3</v>
      </c>
      <c r="AD356" s="209" t="s">
        <v>143</v>
      </c>
      <c r="AE356" s="71">
        <f>SUM(AE348:AE355)</f>
        <v>3</v>
      </c>
      <c r="AF356" s="210" t="s">
        <v>143</v>
      </c>
      <c r="AG356" s="75">
        <f t="shared" si="315"/>
        <v>1.0940919037199124E-3</v>
      </c>
      <c r="AH356" s="209" t="s">
        <v>143</v>
      </c>
      <c r="AI356" s="71">
        <f t="shared" si="293"/>
        <v>468</v>
      </c>
      <c r="AJ356" s="210" t="s">
        <v>143</v>
      </c>
      <c r="AK356" s="75">
        <f t="shared" si="316"/>
        <v>6.8307207286102114E-3</v>
      </c>
    </row>
    <row r="357" spans="2:37" ht="13.5" customHeight="1">
      <c r="B357" s="279">
        <v>40</v>
      </c>
      <c r="C357" s="282" t="s">
        <v>39</v>
      </c>
      <c r="D357" s="55" t="s">
        <v>85</v>
      </c>
      <c r="E357" s="128" t="s">
        <v>74</v>
      </c>
      <c r="F357" s="293">
        <f>AO45</f>
        <v>38</v>
      </c>
      <c r="G357" s="206">
        <v>0</v>
      </c>
      <c r="H357" s="56">
        <f>IFERROR(G357/G365,"-")</f>
        <v>0</v>
      </c>
      <c r="I357" s="72">
        <f>IFERROR(G357/$AO$45,"-")</f>
        <v>0</v>
      </c>
      <c r="J357" s="293">
        <f>AP45</f>
        <v>90</v>
      </c>
      <c r="K357" s="206">
        <v>1</v>
      </c>
      <c r="L357" s="56">
        <f>IFERROR(K357/K365,"-")</f>
        <v>0.16666666666666666</v>
      </c>
      <c r="M357" s="72">
        <f t="shared" ref="M357:M365" si="318">IFERROR(K357/$AP$45,"-")</f>
        <v>1.1111111111111112E-2</v>
      </c>
      <c r="N357" s="293">
        <f>AQ45</f>
        <v>5119</v>
      </c>
      <c r="O357" s="206">
        <v>0</v>
      </c>
      <c r="P357" s="56">
        <f>IFERROR(O357/O365,"-")</f>
        <v>0</v>
      </c>
      <c r="Q357" s="72">
        <f t="shared" ref="Q357:Q365" si="319">IFERROR(O357/$AQ$45,"-")</f>
        <v>0</v>
      </c>
      <c r="R357" s="293">
        <f>AR45</f>
        <v>4390</v>
      </c>
      <c r="S357" s="206">
        <v>0</v>
      </c>
      <c r="T357" s="56">
        <f>IFERROR(S357/S365,"-")</f>
        <v>0</v>
      </c>
      <c r="U357" s="72">
        <f t="shared" ref="U357:U365" si="320">IFERROR(S357/$AR$45,"-")</f>
        <v>0</v>
      </c>
      <c r="V357" s="293">
        <f>AS45</f>
        <v>2944</v>
      </c>
      <c r="W357" s="206">
        <v>0</v>
      </c>
      <c r="X357" s="56">
        <f>IFERROR(W357/W365,"-")</f>
        <v>0</v>
      </c>
      <c r="Y357" s="72">
        <f t="shared" ref="Y357:Y365" si="321">IFERROR(W357/$AS$45,"-")</f>
        <v>0</v>
      </c>
      <c r="Z357" s="293">
        <f>AT45</f>
        <v>1590</v>
      </c>
      <c r="AA357" s="206">
        <v>0</v>
      </c>
      <c r="AB357" s="56">
        <f>IFERROR(AA357/AA365,"-")</f>
        <v>0</v>
      </c>
      <c r="AC357" s="72">
        <f t="shared" ref="AC357:AC365" si="322">IFERROR(AA357/$AT$45,"-")</f>
        <v>0</v>
      </c>
      <c r="AD357" s="293">
        <f>AU45</f>
        <v>585</v>
      </c>
      <c r="AE357" s="206">
        <v>0</v>
      </c>
      <c r="AF357" s="56">
        <f>IFERROR(AE357/AE365,"-")</f>
        <v>0</v>
      </c>
      <c r="AG357" s="72">
        <f t="shared" ref="AG357:AG365" si="323">IFERROR(AE357/$AU$45,"-")</f>
        <v>0</v>
      </c>
      <c r="AH357" s="293">
        <f>AV45</f>
        <v>14756</v>
      </c>
      <c r="AI357" s="92">
        <f t="shared" si="293"/>
        <v>1</v>
      </c>
      <c r="AJ357" s="56">
        <f>IFERROR(AI357/AI365,"-")</f>
        <v>7.6923076923076927E-3</v>
      </c>
      <c r="AK357" s="72">
        <f t="shared" ref="AK357:AK365" si="324">IFERROR(AI357/$AV$45,"-")</f>
        <v>6.7769043101111406E-5</v>
      </c>
    </row>
    <row r="358" spans="2:37" ht="13.5" customHeight="1">
      <c r="B358" s="280"/>
      <c r="C358" s="283"/>
      <c r="D358" s="57" t="s">
        <v>86</v>
      </c>
      <c r="E358" s="129" t="s">
        <v>75</v>
      </c>
      <c r="F358" s="286"/>
      <c r="G358" s="207">
        <v>4</v>
      </c>
      <c r="H358" s="58">
        <f>IFERROR(G358/G365,"-")</f>
        <v>1</v>
      </c>
      <c r="I358" s="72">
        <f t="shared" ref="I358:I364" si="325">IFERROR(G358/$AO$45,"-")</f>
        <v>0.10526315789473684</v>
      </c>
      <c r="J358" s="286"/>
      <c r="K358" s="207">
        <v>2</v>
      </c>
      <c r="L358" s="58">
        <f>IFERROR(K358/K365,"-")</f>
        <v>0.33333333333333331</v>
      </c>
      <c r="M358" s="82">
        <f t="shared" si="318"/>
        <v>2.2222222222222223E-2</v>
      </c>
      <c r="N358" s="286"/>
      <c r="O358" s="207">
        <v>37</v>
      </c>
      <c r="P358" s="58">
        <f>IFERROR(O358/O365,"-")</f>
        <v>0.78723404255319152</v>
      </c>
      <c r="Q358" s="82">
        <f t="shared" si="319"/>
        <v>7.2279742137136161E-3</v>
      </c>
      <c r="R358" s="286"/>
      <c r="S358" s="207">
        <v>25</v>
      </c>
      <c r="T358" s="58">
        <f>IFERROR(S358/S365,"-")</f>
        <v>0.7142857142857143</v>
      </c>
      <c r="U358" s="82">
        <f t="shared" si="320"/>
        <v>5.6947608200455585E-3</v>
      </c>
      <c r="V358" s="286"/>
      <c r="W358" s="207">
        <v>15</v>
      </c>
      <c r="X358" s="58">
        <f>IFERROR(W358/W365,"-")</f>
        <v>0.5357142857142857</v>
      </c>
      <c r="Y358" s="82">
        <f t="shared" si="321"/>
        <v>5.095108695652174E-3</v>
      </c>
      <c r="Z358" s="286"/>
      <c r="AA358" s="207">
        <v>3</v>
      </c>
      <c r="AB358" s="58">
        <f>IFERROR(AA358/AA365,"-")</f>
        <v>0.42857142857142855</v>
      </c>
      <c r="AC358" s="82">
        <f t="shared" si="322"/>
        <v>1.8867924528301887E-3</v>
      </c>
      <c r="AD358" s="286"/>
      <c r="AE358" s="207">
        <v>1</v>
      </c>
      <c r="AF358" s="58">
        <f>IFERROR(AE358/AE365,"-")</f>
        <v>0.33333333333333331</v>
      </c>
      <c r="AG358" s="82">
        <f t="shared" si="323"/>
        <v>1.7094017094017094E-3</v>
      </c>
      <c r="AH358" s="286"/>
      <c r="AI358" s="93">
        <f t="shared" si="293"/>
        <v>87</v>
      </c>
      <c r="AJ358" s="58">
        <f>IFERROR(AI358/AI365,"-")</f>
        <v>0.66923076923076918</v>
      </c>
      <c r="AK358" s="82">
        <f t="shared" si="324"/>
        <v>5.8959067497966929E-3</v>
      </c>
    </row>
    <row r="359" spans="2:37" ht="13.5" customHeight="1">
      <c r="B359" s="280"/>
      <c r="C359" s="283"/>
      <c r="D359" s="57" t="s">
        <v>87</v>
      </c>
      <c r="E359" s="129" t="s">
        <v>76</v>
      </c>
      <c r="F359" s="286"/>
      <c r="G359" s="207">
        <v>0</v>
      </c>
      <c r="H359" s="58">
        <f>IFERROR(G359/G365,"-")</f>
        <v>0</v>
      </c>
      <c r="I359" s="72">
        <f t="shared" si="325"/>
        <v>0</v>
      </c>
      <c r="J359" s="286"/>
      <c r="K359" s="207">
        <v>0</v>
      </c>
      <c r="L359" s="58">
        <f>IFERROR(K359/K365,"-")</f>
        <v>0</v>
      </c>
      <c r="M359" s="82">
        <f t="shared" si="318"/>
        <v>0</v>
      </c>
      <c r="N359" s="286"/>
      <c r="O359" s="207">
        <v>0</v>
      </c>
      <c r="P359" s="58">
        <f>IFERROR(O359/O365,"-")</f>
        <v>0</v>
      </c>
      <c r="Q359" s="82">
        <f t="shared" si="319"/>
        <v>0</v>
      </c>
      <c r="R359" s="286"/>
      <c r="S359" s="207">
        <v>0</v>
      </c>
      <c r="T359" s="58">
        <f>IFERROR(S359/S365,"-")</f>
        <v>0</v>
      </c>
      <c r="U359" s="82">
        <f t="shared" si="320"/>
        <v>0</v>
      </c>
      <c r="V359" s="286"/>
      <c r="W359" s="207">
        <v>0</v>
      </c>
      <c r="X359" s="58">
        <f>IFERROR(W359/W365,"-")</f>
        <v>0</v>
      </c>
      <c r="Y359" s="82">
        <f t="shared" si="321"/>
        <v>0</v>
      </c>
      <c r="Z359" s="286"/>
      <c r="AA359" s="207">
        <v>0</v>
      </c>
      <c r="AB359" s="58">
        <f>IFERROR(AA359/AA365,"-")</f>
        <v>0</v>
      </c>
      <c r="AC359" s="82">
        <f t="shared" si="322"/>
        <v>0</v>
      </c>
      <c r="AD359" s="286"/>
      <c r="AE359" s="207">
        <v>0</v>
      </c>
      <c r="AF359" s="58">
        <f>IFERROR(AE359/AE365,"-")</f>
        <v>0</v>
      </c>
      <c r="AG359" s="82">
        <f t="shared" si="323"/>
        <v>0</v>
      </c>
      <c r="AH359" s="286"/>
      <c r="AI359" s="93">
        <f t="shared" si="293"/>
        <v>0</v>
      </c>
      <c r="AJ359" s="58">
        <f>IFERROR(AI359/AI365,"-")</f>
        <v>0</v>
      </c>
      <c r="AK359" s="82">
        <f t="shared" si="324"/>
        <v>0</v>
      </c>
    </row>
    <row r="360" spans="2:37" ht="13.5" customHeight="1">
      <c r="B360" s="280"/>
      <c r="C360" s="283"/>
      <c r="D360" s="57" t="s">
        <v>88</v>
      </c>
      <c r="E360" s="129" t="s">
        <v>77</v>
      </c>
      <c r="F360" s="286"/>
      <c r="G360" s="207">
        <v>0</v>
      </c>
      <c r="H360" s="58">
        <f>IFERROR(G360/G365,"-")</f>
        <v>0</v>
      </c>
      <c r="I360" s="72">
        <f t="shared" si="325"/>
        <v>0</v>
      </c>
      <c r="J360" s="286"/>
      <c r="K360" s="207">
        <v>0</v>
      </c>
      <c r="L360" s="58">
        <f>IFERROR(K360/K365,"-")</f>
        <v>0</v>
      </c>
      <c r="M360" s="82">
        <f t="shared" si="318"/>
        <v>0</v>
      </c>
      <c r="N360" s="286"/>
      <c r="O360" s="207">
        <v>2</v>
      </c>
      <c r="P360" s="58">
        <f>IFERROR(O360/O365,"-")</f>
        <v>4.2553191489361701E-2</v>
      </c>
      <c r="Q360" s="82">
        <f t="shared" si="319"/>
        <v>3.9070130884938462E-4</v>
      </c>
      <c r="R360" s="286"/>
      <c r="S360" s="207">
        <v>3</v>
      </c>
      <c r="T360" s="58">
        <f>IFERROR(S360/S365,"-")</f>
        <v>8.5714285714285715E-2</v>
      </c>
      <c r="U360" s="82">
        <f t="shared" si="320"/>
        <v>6.83371298405467E-4</v>
      </c>
      <c r="V360" s="286"/>
      <c r="W360" s="207">
        <v>2</v>
      </c>
      <c r="X360" s="58">
        <f>IFERROR(W360/W365,"-")</f>
        <v>7.1428571428571425E-2</v>
      </c>
      <c r="Y360" s="82">
        <f t="shared" si="321"/>
        <v>6.793478260869565E-4</v>
      </c>
      <c r="Z360" s="286"/>
      <c r="AA360" s="207">
        <v>0</v>
      </c>
      <c r="AB360" s="58">
        <f>IFERROR(AA360/AA365,"-")</f>
        <v>0</v>
      </c>
      <c r="AC360" s="82">
        <f t="shared" si="322"/>
        <v>0</v>
      </c>
      <c r="AD360" s="286"/>
      <c r="AE360" s="207">
        <v>0</v>
      </c>
      <c r="AF360" s="58">
        <f>IFERROR(AE360/AE365,"-")</f>
        <v>0</v>
      </c>
      <c r="AG360" s="82">
        <f t="shared" si="323"/>
        <v>0</v>
      </c>
      <c r="AH360" s="286"/>
      <c r="AI360" s="93">
        <f t="shared" si="293"/>
        <v>7</v>
      </c>
      <c r="AJ360" s="58">
        <f>IFERROR(AI360/AI365,"-")</f>
        <v>5.3846153846153849E-2</v>
      </c>
      <c r="AK360" s="82">
        <f t="shared" si="324"/>
        <v>4.743833017077799E-4</v>
      </c>
    </row>
    <row r="361" spans="2:37" ht="13.5" customHeight="1">
      <c r="B361" s="280"/>
      <c r="C361" s="283"/>
      <c r="D361" s="57" t="s">
        <v>89</v>
      </c>
      <c r="E361" s="129" t="s">
        <v>78</v>
      </c>
      <c r="F361" s="286"/>
      <c r="G361" s="207">
        <v>0</v>
      </c>
      <c r="H361" s="58">
        <f>IFERROR(G361/G365,"-")</f>
        <v>0</v>
      </c>
      <c r="I361" s="72">
        <f t="shared" si="325"/>
        <v>0</v>
      </c>
      <c r="J361" s="286"/>
      <c r="K361" s="207">
        <v>1</v>
      </c>
      <c r="L361" s="58">
        <f>IFERROR(K361/K365,"-")</f>
        <v>0.16666666666666666</v>
      </c>
      <c r="M361" s="82">
        <f t="shared" si="318"/>
        <v>1.1111111111111112E-2</v>
      </c>
      <c r="N361" s="286"/>
      <c r="O361" s="207">
        <v>4</v>
      </c>
      <c r="P361" s="58">
        <f>IFERROR(O361/O365,"-")</f>
        <v>8.5106382978723402E-2</v>
      </c>
      <c r="Q361" s="82">
        <f t="shared" si="319"/>
        <v>7.8140261769876925E-4</v>
      </c>
      <c r="R361" s="286"/>
      <c r="S361" s="207">
        <v>1</v>
      </c>
      <c r="T361" s="58">
        <f>IFERROR(S361/S365,"-")</f>
        <v>2.8571428571428571E-2</v>
      </c>
      <c r="U361" s="82">
        <f t="shared" si="320"/>
        <v>2.2779043280182233E-4</v>
      </c>
      <c r="V361" s="286"/>
      <c r="W361" s="207">
        <v>2</v>
      </c>
      <c r="X361" s="58">
        <f>IFERROR(W361/W365,"-")</f>
        <v>7.1428571428571425E-2</v>
      </c>
      <c r="Y361" s="82">
        <f t="shared" si="321"/>
        <v>6.793478260869565E-4</v>
      </c>
      <c r="Z361" s="286"/>
      <c r="AA361" s="207">
        <v>0</v>
      </c>
      <c r="AB361" s="58">
        <f>IFERROR(AA361/AA365,"-")</f>
        <v>0</v>
      </c>
      <c r="AC361" s="82">
        <f t="shared" si="322"/>
        <v>0</v>
      </c>
      <c r="AD361" s="286"/>
      <c r="AE361" s="207">
        <v>0</v>
      </c>
      <c r="AF361" s="58">
        <f>IFERROR(AE361/AE365,"-")</f>
        <v>0</v>
      </c>
      <c r="AG361" s="82">
        <f t="shared" si="323"/>
        <v>0</v>
      </c>
      <c r="AH361" s="286"/>
      <c r="AI361" s="93">
        <f t="shared" si="293"/>
        <v>8</v>
      </c>
      <c r="AJ361" s="58">
        <f>IFERROR(AI361/AI365,"-")</f>
        <v>6.1538461538461542E-2</v>
      </c>
      <c r="AK361" s="82">
        <f t="shared" si="324"/>
        <v>5.4215234480889125E-4</v>
      </c>
    </row>
    <row r="362" spans="2:37" ht="13.5" customHeight="1">
      <c r="B362" s="280"/>
      <c r="C362" s="283"/>
      <c r="D362" s="57" t="s">
        <v>90</v>
      </c>
      <c r="E362" s="129" t="s">
        <v>79</v>
      </c>
      <c r="F362" s="286"/>
      <c r="G362" s="207">
        <v>0</v>
      </c>
      <c r="H362" s="58">
        <f>IFERROR(G362/G365,"-")</f>
        <v>0</v>
      </c>
      <c r="I362" s="72">
        <f t="shared" si="325"/>
        <v>0</v>
      </c>
      <c r="J362" s="286"/>
      <c r="K362" s="207">
        <v>0</v>
      </c>
      <c r="L362" s="58">
        <f>IFERROR(K362/K365,"-")</f>
        <v>0</v>
      </c>
      <c r="M362" s="82">
        <f t="shared" si="318"/>
        <v>0</v>
      </c>
      <c r="N362" s="286"/>
      <c r="O362" s="207">
        <v>0</v>
      </c>
      <c r="P362" s="58">
        <f>IFERROR(O362/O365,"-")</f>
        <v>0</v>
      </c>
      <c r="Q362" s="82">
        <f t="shared" si="319"/>
        <v>0</v>
      </c>
      <c r="R362" s="286"/>
      <c r="S362" s="207">
        <v>0</v>
      </c>
      <c r="T362" s="58">
        <f>IFERROR(S362/S365,"-")</f>
        <v>0</v>
      </c>
      <c r="U362" s="82">
        <f t="shared" si="320"/>
        <v>0</v>
      </c>
      <c r="V362" s="286"/>
      <c r="W362" s="207">
        <v>0</v>
      </c>
      <c r="X362" s="58">
        <f>IFERROR(W362/W365,"-")</f>
        <v>0</v>
      </c>
      <c r="Y362" s="82">
        <f t="shared" si="321"/>
        <v>0</v>
      </c>
      <c r="Z362" s="286"/>
      <c r="AA362" s="207">
        <v>0</v>
      </c>
      <c r="AB362" s="58">
        <f>IFERROR(AA362/AA365,"-")</f>
        <v>0</v>
      </c>
      <c r="AC362" s="82">
        <f t="shared" si="322"/>
        <v>0</v>
      </c>
      <c r="AD362" s="286"/>
      <c r="AE362" s="207">
        <v>0</v>
      </c>
      <c r="AF362" s="58">
        <f>IFERROR(AE362/AE365,"-")</f>
        <v>0</v>
      </c>
      <c r="AG362" s="82">
        <f t="shared" si="323"/>
        <v>0</v>
      </c>
      <c r="AH362" s="286"/>
      <c r="AI362" s="93">
        <f t="shared" si="293"/>
        <v>0</v>
      </c>
      <c r="AJ362" s="58">
        <f>IFERROR(AI362/AI365,"-")</f>
        <v>0</v>
      </c>
      <c r="AK362" s="82">
        <f t="shared" si="324"/>
        <v>0</v>
      </c>
    </row>
    <row r="363" spans="2:37" ht="13.5" customHeight="1">
      <c r="B363" s="280"/>
      <c r="C363" s="283"/>
      <c r="D363" s="57" t="s">
        <v>91</v>
      </c>
      <c r="E363" s="129" t="s">
        <v>80</v>
      </c>
      <c r="F363" s="286"/>
      <c r="G363" s="207">
        <v>0</v>
      </c>
      <c r="H363" s="58">
        <f>IFERROR(G363/G365,"-")</f>
        <v>0</v>
      </c>
      <c r="I363" s="72">
        <f t="shared" si="325"/>
        <v>0</v>
      </c>
      <c r="J363" s="286"/>
      <c r="K363" s="207">
        <v>0</v>
      </c>
      <c r="L363" s="58">
        <f>IFERROR(K363/K365,"-")</f>
        <v>0</v>
      </c>
      <c r="M363" s="82">
        <f t="shared" si="318"/>
        <v>0</v>
      </c>
      <c r="N363" s="286"/>
      <c r="O363" s="207">
        <v>0</v>
      </c>
      <c r="P363" s="58">
        <f>IFERROR(O363/O365,"-")</f>
        <v>0</v>
      </c>
      <c r="Q363" s="82">
        <f t="shared" si="319"/>
        <v>0</v>
      </c>
      <c r="R363" s="286"/>
      <c r="S363" s="207">
        <v>0</v>
      </c>
      <c r="T363" s="58">
        <f>IFERROR(S363/S365,"-")</f>
        <v>0</v>
      </c>
      <c r="U363" s="82">
        <f t="shared" si="320"/>
        <v>0</v>
      </c>
      <c r="V363" s="286"/>
      <c r="W363" s="207">
        <v>1</v>
      </c>
      <c r="X363" s="58">
        <f>IFERROR(W363/W365,"-")</f>
        <v>3.5714285714285712E-2</v>
      </c>
      <c r="Y363" s="82">
        <f t="shared" si="321"/>
        <v>3.3967391304347825E-4</v>
      </c>
      <c r="Z363" s="286"/>
      <c r="AA363" s="207">
        <v>0</v>
      </c>
      <c r="AB363" s="58">
        <f>IFERROR(AA363/AA365,"-")</f>
        <v>0</v>
      </c>
      <c r="AC363" s="82">
        <f t="shared" si="322"/>
        <v>0</v>
      </c>
      <c r="AD363" s="286"/>
      <c r="AE363" s="207">
        <v>0</v>
      </c>
      <c r="AF363" s="58">
        <f>IFERROR(AE363/AE365,"-")</f>
        <v>0</v>
      </c>
      <c r="AG363" s="82">
        <f t="shared" si="323"/>
        <v>0</v>
      </c>
      <c r="AH363" s="286"/>
      <c r="AI363" s="93">
        <f t="shared" si="293"/>
        <v>1</v>
      </c>
      <c r="AJ363" s="58">
        <f>IFERROR(AI363/AI365,"-")</f>
        <v>7.6923076923076927E-3</v>
      </c>
      <c r="AK363" s="82">
        <f t="shared" si="324"/>
        <v>6.7769043101111406E-5</v>
      </c>
    </row>
    <row r="364" spans="2:37" ht="13.5" customHeight="1">
      <c r="B364" s="280"/>
      <c r="C364" s="283"/>
      <c r="D364" s="59" t="s">
        <v>92</v>
      </c>
      <c r="E364" s="130" t="s">
        <v>95</v>
      </c>
      <c r="F364" s="287"/>
      <c r="G364" s="208">
        <v>0</v>
      </c>
      <c r="H364" s="60">
        <f>IFERROR(G364/G365,"-")</f>
        <v>0</v>
      </c>
      <c r="I364" s="72">
        <f t="shared" si="325"/>
        <v>0</v>
      </c>
      <c r="J364" s="287"/>
      <c r="K364" s="208">
        <v>2</v>
      </c>
      <c r="L364" s="60">
        <f>IFERROR(K364/K365,"-")</f>
        <v>0.33333333333333331</v>
      </c>
      <c r="M364" s="83">
        <f t="shared" si="318"/>
        <v>2.2222222222222223E-2</v>
      </c>
      <c r="N364" s="287"/>
      <c r="O364" s="208">
        <v>4</v>
      </c>
      <c r="P364" s="60">
        <f>IFERROR(O364/O365,"-")</f>
        <v>8.5106382978723402E-2</v>
      </c>
      <c r="Q364" s="83">
        <f t="shared" si="319"/>
        <v>7.8140261769876925E-4</v>
      </c>
      <c r="R364" s="287"/>
      <c r="S364" s="208">
        <v>6</v>
      </c>
      <c r="T364" s="60">
        <f>IFERROR(S364/S365,"-")</f>
        <v>0.17142857142857143</v>
      </c>
      <c r="U364" s="83">
        <f t="shared" si="320"/>
        <v>1.366742596810934E-3</v>
      </c>
      <c r="V364" s="287"/>
      <c r="W364" s="208">
        <v>8</v>
      </c>
      <c r="X364" s="60">
        <f>IFERROR(W364/W365,"-")</f>
        <v>0.2857142857142857</v>
      </c>
      <c r="Y364" s="83">
        <f t="shared" si="321"/>
        <v>2.717391304347826E-3</v>
      </c>
      <c r="Z364" s="287"/>
      <c r="AA364" s="208">
        <v>4</v>
      </c>
      <c r="AB364" s="60">
        <f>IFERROR(AA364/AA365,"-")</f>
        <v>0.5714285714285714</v>
      </c>
      <c r="AC364" s="83">
        <f t="shared" si="322"/>
        <v>2.5157232704402514E-3</v>
      </c>
      <c r="AD364" s="287"/>
      <c r="AE364" s="208">
        <v>2</v>
      </c>
      <c r="AF364" s="60">
        <f>IFERROR(AE364/AE365,"-")</f>
        <v>0.66666666666666663</v>
      </c>
      <c r="AG364" s="83">
        <f t="shared" si="323"/>
        <v>3.4188034188034188E-3</v>
      </c>
      <c r="AH364" s="287"/>
      <c r="AI364" s="94">
        <f t="shared" si="293"/>
        <v>26</v>
      </c>
      <c r="AJ364" s="60">
        <f>IFERROR(AI364/AI365,"-")</f>
        <v>0.2</v>
      </c>
      <c r="AK364" s="83">
        <f t="shared" si="324"/>
        <v>1.7619951206288968E-3</v>
      </c>
    </row>
    <row r="365" spans="2:37" ht="13.5" customHeight="1">
      <c r="B365" s="281"/>
      <c r="C365" s="284"/>
      <c r="D365" s="61" t="s">
        <v>94</v>
      </c>
      <c r="E365" s="62"/>
      <c r="F365" s="209" t="s">
        <v>143</v>
      </c>
      <c r="G365" s="71">
        <f>SUM(G357:G364)</f>
        <v>4</v>
      </c>
      <c r="H365" s="63" t="s">
        <v>93</v>
      </c>
      <c r="I365" s="75">
        <f>IFERROR(G365/$AO$45,"-")</f>
        <v>0.10526315789473684</v>
      </c>
      <c r="J365" s="209" t="s">
        <v>143</v>
      </c>
      <c r="K365" s="71">
        <f>SUM(K357:K364)</f>
        <v>6</v>
      </c>
      <c r="L365" s="210" t="s">
        <v>143</v>
      </c>
      <c r="M365" s="75">
        <f t="shared" si="318"/>
        <v>6.6666666666666666E-2</v>
      </c>
      <c r="N365" s="209" t="s">
        <v>143</v>
      </c>
      <c r="O365" s="71">
        <f>SUM(O357:O364)</f>
        <v>47</v>
      </c>
      <c r="P365" s="210" t="s">
        <v>143</v>
      </c>
      <c r="Q365" s="75">
        <f t="shared" si="319"/>
        <v>9.1814807579605386E-3</v>
      </c>
      <c r="R365" s="209" t="s">
        <v>143</v>
      </c>
      <c r="S365" s="71">
        <f>SUM(S357:S364)</f>
        <v>35</v>
      </c>
      <c r="T365" s="210" t="s">
        <v>143</v>
      </c>
      <c r="U365" s="75">
        <f t="shared" si="320"/>
        <v>7.972665148063782E-3</v>
      </c>
      <c r="V365" s="209" t="s">
        <v>143</v>
      </c>
      <c r="W365" s="71">
        <f>SUM(W357:W364)</f>
        <v>28</v>
      </c>
      <c r="X365" s="210" t="s">
        <v>143</v>
      </c>
      <c r="Y365" s="75">
        <f t="shared" si="321"/>
        <v>9.5108695652173919E-3</v>
      </c>
      <c r="Z365" s="209" t="s">
        <v>143</v>
      </c>
      <c r="AA365" s="71">
        <f>SUM(AA357:AA364)</f>
        <v>7</v>
      </c>
      <c r="AB365" s="210" t="s">
        <v>143</v>
      </c>
      <c r="AC365" s="75">
        <f t="shared" si="322"/>
        <v>4.4025157232704401E-3</v>
      </c>
      <c r="AD365" s="209" t="s">
        <v>143</v>
      </c>
      <c r="AE365" s="71">
        <f>SUM(AE357:AE364)</f>
        <v>3</v>
      </c>
      <c r="AF365" s="210" t="s">
        <v>143</v>
      </c>
      <c r="AG365" s="75">
        <f t="shared" si="323"/>
        <v>5.1282051282051282E-3</v>
      </c>
      <c r="AH365" s="209" t="s">
        <v>143</v>
      </c>
      <c r="AI365" s="71">
        <f t="shared" si="293"/>
        <v>130</v>
      </c>
      <c r="AJ365" s="210" t="s">
        <v>143</v>
      </c>
      <c r="AK365" s="75">
        <f t="shared" si="324"/>
        <v>8.8099756031444834E-3</v>
      </c>
    </row>
    <row r="366" spans="2:37" ht="13.5" customHeight="1">
      <c r="B366" s="279">
        <v>41</v>
      </c>
      <c r="C366" s="282" t="s">
        <v>10</v>
      </c>
      <c r="D366" s="55" t="s">
        <v>85</v>
      </c>
      <c r="E366" s="128" t="s">
        <v>74</v>
      </c>
      <c r="F366" s="293">
        <f>AO46</f>
        <v>14</v>
      </c>
      <c r="G366" s="206">
        <v>0</v>
      </c>
      <c r="H366" s="56">
        <f>IFERROR(G366/G374,"-")</f>
        <v>0</v>
      </c>
      <c r="I366" s="72">
        <f>IFERROR(G366/$AO$46,"-")</f>
        <v>0</v>
      </c>
      <c r="J366" s="293">
        <f>AP46</f>
        <v>52</v>
      </c>
      <c r="K366" s="206">
        <v>1</v>
      </c>
      <c r="L366" s="56">
        <f>IFERROR(K366/K374,"-")</f>
        <v>0.14285714285714285</v>
      </c>
      <c r="M366" s="72">
        <f t="shared" ref="M366:M374" si="326">IFERROR(K366/$AP$46,"-")</f>
        <v>1.9230769230769232E-2</v>
      </c>
      <c r="N366" s="293">
        <f>AQ46</f>
        <v>9030</v>
      </c>
      <c r="O366" s="206">
        <v>0</v>
      </c>
      <c r="P366" s="56">
        <f>IFERROR(O366/O374,"-")</f>
        <v>0</v>
      </c>
      <c r="Q366" s="72">
        <f t="shared" ref="Q366:Q374" si="327">IFERROR(O366/$AQ$46,"-")</f>
        <v>0</v>
      </c>
      <c r="R366" s="293">
        <f>AR46</f>
        <v>8279</v>
      </c>
      <c r="S366" s="206">
        <v>2</v>
      </c>
      <c r="T366" s="56">
        <f>IFERROR(S366/S374,"-")</f>
        <v>2.5000000000000001E-2</v>
      </c>
      <c r="U366" s="72">
        <f t="shared" ref="U366:U374" si="328">IFERROR(S366/$AR$46,"-")</f>
        <v>2.4157506945283246E-4</v>
      </c>
      <c r="V366" s="293">
        <f>AS46</f>
        <v>5607</v>
      </c>
      <c r="W366" s="206">
        <v>0</v>
      </c>
      <c r="X366" s="56">
        <f>IFERROR(W366/W374,"-")</f>
        <v>0</v>
      </c>
      <c r="Y366" s="72">
        <f t="shared" ref="Y366:Y374" si="329">IFERROR(W366/$AS$46,"-")</f>
        <v>0</v>
      </c>
      <c r="Z366" s="293">
        <f>AT46</f>
        <v>2729</v>
      </c>
      <c r="AA366" s="206">
        <v>0</v>
      </c>
      <c r="AB366" s="56">
        <f>IFERROR(AA366/AA374,"-")</f>
        <v>0</v>
      </c>
      <c r="AC366" s="72">
        <f t="shared" ref="AC366:AC374" si="330">IFERROR(AA366/$AT$46,"-")</f>
        <v>0</v>
      </c>
      <c r="AD366" s="293">
        <f>AU46</f>
        <v>1142</v>
      </c>
      <c r="AE366" s="206">
        <v>0</v>
      </c>
      <c r="AF366" s="56">
        <f>IFERROR(AE366/AE374,"-")</f>
        <v>0</v>
      </c>
      <c r="AG366" s="72">
        <f t="shared" ref="AG366:AG374" si="331">IFERROR(AE366/$AU$46,"-")</f>
        <v>0</v>
      </c>
      <c r="AH366" s="293">
        <f>AV46</f>
        <v>26853</v>
      </c>
      <c r="AI366" s="92">
        <f t="shared" si="293"/>
        <v>3</v>
      </c>
      <c r="AJ366" s="56">
        <f>IFERROR(AI366/AI374,"-")</f>
        <v>1.2E-2</v>
      </c>
      <c r="AK366" s="72">
        <f t="shared" ref="AK366:AK374" si="332">IFERROR(AI366/$AV$46,"-")</f>
        <v>1.1171936096525528E-4</v>
      </c>
    </row>
    <row r="367" spans="2:37" ht="13.5" customHeight="1">
      <c r="B367" s="280"/>
      <c r="C367" s="283"/>
      <c r="D367" s="57" t="s">
        <v>86</v>
      </c>
      <c r="E367" s="129" t="s">
        <v>75</v>
      </c>
      <c r="F367" s="286"/>
      <c r="G367" s="207">
        <v>1</v>
      </c>
      <c r="H367" s="58">
        <f>IFERROR(G367/G374,"-")</f>
        <v>1</v>
      </c>
      <c r="I367" s="72">
        <f t="shared" ref="I367:I373" si="333">IFERROR(G367/$AO$46,"-")</f>
        <v>7.1428571428571425E-2</v>
      </c>
      <c r="J367" s="286"/>
      <c r="K367" s="207">
        <v>5</v>
      </c>
      <c r="L367" s="58">
        <f>IFERROR(K367/K374,"-")</f>
        <v>0.7142857142857143</v>
      </c>
      <c r="M367" s="82">
        <f t="shared" si="326"/>
        <v>9.6153846153846159E-2</v>
      </c>
      <c r="N367" s="286"/>
      <c r="O367" s="207">
        <v>56</v>
      </c>
      <c r="P367" s="58">
        <f>IFERROR(O367/O374,"-")</f>
        <v>0.7466666666666667</v>
      </c>
      <c r="Q367" s="82">
        <f t="shared" si="327"/>
        <v>6.2015503875968991E-3</v>
      </c>
      <c r="R367" s="286"/>
      <c r="S367" s="207">
        <v>53</v>
      </c>
      <c r="T367" s="58">
        <f>IFERROR(S367/S374,"-")</f>
        <v>0.66249999999999998</v>
      </c>
      <c r="U367" s="82">
        <f t="shared" si="328"/>
        <v>6.4017393405000605E-3</v>
      </c>
      <c r="V367" s="286"/>
      <c r="W367" s="207">
        <v>40</v>
      </c>
      <c r="X367" s="58">
        <f>IFERROR(W367/W374,"-")</f>
        <v>0.58823529411764708</v>
      </c>
      <c r="Y367" s="82">
        <f t="shared" si="329"/>
        <v>7.1339397182093815E-3</v>
      </c>
      <c r="Z367" s="286"/>
      <c r="AA367" s="207">
        <v>9</v>
      </c>
      <c r="AB367" s="58">
        <f>IFERROR(AA367/AA374,"-")</f>
        <v>0.5</v>
      </c>
      <c r="AC367" s="82">
        <f t="shared" si="330"/>
        <v>3.2979113228288749E-3</v>
      </c>
      <c r="AD367" s="286"/>
      <c r="AE367" s="207">
        <v>0</v>
      </c>
      <c r="AF367" s="58">
        <f>IFERROR(AE367/AE374,"-")</f>
        <v>0</v>
      </c>
      <c r="AG367" s="82">
        <f t="shared" si="331"/>
        <v>0</v>
      </c>
      <c r="AH367" s="286"/>
      <c r="AI367" s="93">
        <f t="shared" si="293"/>
        <v>164</v>
      </c>
      <c r="AJ367" s="58">
        <f>IFERROR(AI367/AI374,"-")</f>
        <v>0.65600000000000003</v>
      </c>
      <c r="AK367" s="82">
        <f t="shared" si="332"/>
        <v>6.1073250661006218E-3</v>
      </c>
    </row>
    <row r="368" spans="2:37" ht="13.5" customHeight="1">
      <c r="B368" s="280"/>
      <c r="C368" s="283"/>
      <c r="D368" s="57" t="s">
        <v>87</v>
      </c>
      <c r="E368" s="129" t="s">
        <v>76</v>
      </c>
      <c r="F368" s="286"/>
      <c r="G368" s="207">
        <v>0</v>
      </c>
      <c r="H368" s="58">
        <f>IFERROR(G368/G374,"-")</f>
        <v>0</v>
      </c>
      <c r="I368" s="72">
        <f t="shared" si="333"/>
        <v>0</v>
      </c>
      <c r="J368" s="286"/>
      <c r="K368" s="207">
        <v>0</v>
      </c>
      <c r="L368" s="58">
        <f>IFERROR(K368/K374,"-")</f>
        <v>0</v>
      </c>
      <c r="M368" s="82">
        <f t="shared" si="326"/>
        <v>0</v>
      </c>
      <c r="N368" s="286"/>
      <c r="O368" s="207">
        <v>0</v>
      </c>
      <c r="P368" s="58">
        <f>IFERROR(O368/O374,"-")</f>
        <v>0</v>
      </c>
      <c r="Q368" s="82">
        <f t="shared" si="327"/>
        <v>0</v>
      </c>
      <c r="R368" s="286"/>
      <c r="S368" s="207">
        <v>0</v>
      </c>
      <c r="T368" s="58">
        <f>IFERROR(S368/S374,"-")</f>
        <v>0</v>
      </c>
      <c r="U368" s="82">
        <f t="shared" si="328"/>
        <v>0</v>
      </c>
      <c r="V368" s="286"/>
      <c r="W368" s="207">
        <v>2</v>
      </c>
      <c r="X368" s="58">
        <f>IFERROR(W368/W374,"-")</f>
        <v>2.9411764705882353E-2</v>
      </c>
      <c r="Y368" s="82">
        <f t="shared" si="329"/>
        <v>3.5669698591046903E-4</v>
      </c>
      <c r="Z368" s="286"/>
      <c r="AA368" s="207">
        <v>0</v>
      </c>
      <c r="AB368" s="58">
        <f>IFERROR(AA368/AA374,"-")</f>
        <v>0</v>
      </c>
      <c r="AC368" s="82">
        <f t="shared" si="330"/>
        <v>0</v>
      </c>
      <c r="AD368" s="286"/>
      <c r="AE368" s="207">
        <v>0</v>
      </c>
      <c r="AF368" s="58">
        <f>IFERROR(AE368/AE374,"-")</f>
        <v>0</v>
      </c>
      <c r="AG368" s="82">
        <f t="shared" si="331"/>
        <v>0</v>
      </c>
      <c r="AH368" s="286"/>
      <c r="AI368" s="93">
        <f t="shared" si="293"/>
        <v>2</v>
      </c>
      <c r="AJ368" s="58">
        <f>IFERROR(AI368/AI374,"-")</f>
        <v>8.0000000000000002E-3</v>
      </c>
      <c r="AK368" s="82">
        <f t="shared" si="332"/>
        <v>7.4479573976836847E-5</v>
      </c>
    </row>
    <row r="369" spans="2:37" ht="13.5" customHeight="1">
      <c r="B369" s="280"/>
      <c r="C369" s="283"/>
      <c r="D369" s="57" t="s">
        <v>88</v>
      </c>
      <c r="E369" s="129" t="s">
        <v>77</v>
      </c>
      <c r="F369" s="286"/>
      <c r="G369" s="207">
        <v>0</v>
      </c>
      <c r="H369" s="58">
        <f>IFERROR(G369/G374,"-")</f>
        <v>0</v>
      </c>
      <c r="I369" s="72">
        <f t="shared" si="333"/>
        <v>0</v>
      </c>
      <c r="J369" s="286"/>
      <c r="K369" s="207">
        <v>0</v>
      </c>
      <c r="L369" s="58">
        <f>IFERROR(K369/K374,"-")</f>
        <v>0</v>
      </c>
      <c r="M369" s="82">
        <f t="shared" si="326"/>
        <v>0</v>
      </c>
      <c r="N369" s="286"/>
      <c r="O369" s="207">
        <v>3</v>
      </c>
      <c r="P369" s="58">
        <f>IFERROR(O369/O374,"-")</f>
        <v>0.04</v>
      </c>
      <c r="Q369" s="82">
        <f t="shared" si="327"/>
        <v>3.3222591362126248E-4</v>
      </c>
      <c r="R369" s="286"/>
      <c r="S369" s="207">
        <v>2</v>
      </c>
      <c r="T369" s="58">
        <f>IFERROR(S369/S374,"-")</f>
        <v>2.5000000000000001E-2</v>
      </c>
      <c r="U369" s="82">
        <f t="shared" si="328"/>
        <v>2.4157506945283246E-4</v>
      </c>
      <c r="V369" s="286"/>
      <c r="W369" s="207">
        <v>2</v>
      </c>
      <c r="X369" s="58">
        <f>IFERROR(W369/W374,"-")</f>
        <v>2.9411764705882353E-2</v>
      </c>
      <c r="Y369" s="82">
        <f t="shared" si="329"/>
        <v>3.5669698591046903E-4</v>
      </c>
      <c r="Z369" s="286"/>
      <c r="AA369" s="207">
        <v>1</v>
      </c>
      <c r="AB369" s="58">
        <f>IFERROR(AA369/AA374,"-")</f>
        <v>5.5555555555555552E-2</v>
      </c>
      <c r="AC369" s="82">
        <f t="shared" si="330"/>
        <v>3.6643459142543056E-4</v>
      </c>
      <c r="AD369" s="286"/>
      <c r="AE369" s="207">
        <v>0</v>
      </c>
      <c r="AF369" s="58">
        <f>IFERROR(AE369/AE374,"-")</f>
        <v>0</v>
      </c>
      <c r="AG369" s="82">
        <f t="shared" si="331"/>
        <v>0</v>
      </c>
      <c r="AH369" s="286"/>
      <c r="AI369" s="93">
        <f t="shared" si="293"/>
        <v>8</v>
      </c>
      <c r="AJ369" s="58">
        <f>IFERROR(AI369/AI374,"-")</f>
        <v>3.2000000000000001E-2</v>
      </c>
      <c r="AK369" s="82">
        <f t="shared" si="332"/>
        <v>2.9791829590734739E-4</v>
      </c>
    </row>
    <row r="370" spans="2:37" ht="13.5" customHeight="1">
      <c r="B370" s="280"/>
      <c r="C370" s="283"/>
      <c r="D370" s="57" t="s">
        <v>89</v>
      </c>
      <c r="E370" s="129" t="s">
        <v>78</v>
      </c>
      <c r="F370" s="286"/>
      <c r="G370" s="207">
        <v>0</v>
      </c>
      <c r="H370" s="58">
        <f>IFERROR(G370/G374,"-")</f>
        <v>0</v>
      </c>
      <c r="I370" s="72">
        <f t="shared" si="333"/>
        <v>0</v>
      </c>
      <c r="J370" s="286"/>
      <c r="K370" s="207">
        <v>0</v>
      </c>
      <c r="L370" s="58">
        <f>IFERROR(K370/K374,"-")</f>
        <v>0</v>
      </c>
      <c r="M370" s="82">
        <f t="shared" si="326"/>
        <v>0</v>
      </c>
      <c r="N370" s="286"/>
      <c r="O370" s="207">
        <v>4</v>
      </c>
      <c r="P370" s="58">
        <f>IFERROR(O370/O374,"-")</f>
        <v>5.3333333333333337E-2</v>
      </c>
      <c r="Q370" s="82">
        <f t="shared" si="327"/>
        <v>4.4296788482834997E-4</v>
      </c>
      <c r="R370" s="286"/>
      <c r="S370" s="207">
        <v>3</v>
      </c>
      <c r="T370" s="58">
        <f>IFERROR(S370/S374,"-")</f>
        <v>3.7499999999999999E-2</v>
      </c>
      <c r="U370" s="82">
        <f t="shared" si="328"/>
        <v>3.623626041792487E-4</v>
      </c>
      <c r="V370" s="286"/>
      <c r="W370" s="207">
        <v>7</v>
      </c>
      <c r="X370" s="58">
        <f>IFERROR(W370/W374,"-")</f>
        <v>0.10294117647058823</v>
      </c>
      <c r="Y370" s="82">
        <f t="shared" si="329"/>
        <v>1.2484394506866417E-3</v>
      </c>
      <c r="Z370" s="286"/>
      <c r="AA370" s="207">
        <v>3</v>
      </c>
      <c r="AB370" s="58">
        <f>IFERROR(AA370/AA374,"-")</f>
        <v>0.16666666666666666</v>
      </c>
      <c r="AC370" s="82">
        <f t="shared" si="330"/>
        <v>1.0993037742762918E-3</v>
      </c>
      <c r="AD370" s="286"/>
      <c r="AE370" s="207">
        <v>0</v>
      </c>
      <c r="AF370" s="58">
        <f>IFERROR(AE370/AE374,"-")</f>
        <v>0</v>
      </c>
      <c r="AG370" s="82">
        <f t="shared" si="331"/>
        <v>0</v>
      </c>
      <c r="AH370" s="286"/>
      <c r="AI370" s="93">
        <f t="shared" si="293"/>
        <v>17</v>
      </c>
      <c r="AJ370" s="58">
        <f>IFERROR(AI370/AI374,"-")</f>
        <v>6.8000000000000005E-2</v>
      </c>
      <c r="AK370" s="82">
        <f t="shared" si="332"/>
        <v>6.3307637880311322E-4</v>
      </c>
    </row>
    <row r="371" spans="2:37" ht="13.5" customHeight="1">
      <c r="B371" s="280"/>
      <c r="C371" s="283"/>
      <c r="D371" s="57" t="s">
        <v>90</v>
      </c>
      <c r="E371" s="129" t="s">
        <v>79</v>
      </c>
      <c r="F371" s="286"/>
      <c r="G371" s="207">
        <v>0</v>
      </c>
      <c r="H371" s="58">
        <f>IFERROR(G371/G374,"-")</f>
        <v>0</v>
      </c>
      <c r="I371" s="72">
        <f t="shared" si="333"/>
        <v>0</v>
      </c>
      <c r="J371" s="286"/>
      <c r="K371" s="207">
        <v>0</v>
      </c>
      <c r="L371" s="58">
        <f>IFERROR(K371/K374,"-")</f>
        <v>0</v>
      </c>
      <c r="M371" s="82">
        <f t="shared" si="326"/>
        <v>0</v>
      </c>
      <c r="N371" s="286"/>
      <c r="O371" s="207">
        <v>1</v>
      </c>
      <c r="P371" s="58">
        <f>IFERROR(O371/O374,"-")</f>
        <v>1.3333333333333334E-2</v>
      </c>
      <c r="Q371" s="82">
        <f t="shared" si="327"/>
        <v>1.1074197120708749E-4</v>
      </c>
      <c r="R371" s="286"/>
      <c r="S371" s="207">
        <v>0</v>
      </c>
      <c r="T371" s="58">
        <f>IFERROR(S371/S374,"-")</f>
        <v>0</v>
      </c>
      <c r="U371" s="82">
        <f t="shared" si="328"/>
        <v>0</v>
      </c>
      <c r="V371" s="286"/>
      <c r="W371" s="207">
        <v>0</v>
      </c>
      <c r="X371" s="58">
        <f>IFERROR(W371/W374,"-")</f>
        <v>0</v>
      </c>
      <c r="Y371" s="82">
        <f t="shared" si="329"/>
        <v>0</v>
      </c>
      <c r="Z371" s="286"/>
      <c r="AA371" s="207">
        <v>0</v>
      </c>
      <c r="AB371" s="58">
        <f>IFERROR(AA371/AA374,"-")</f>
        <v>0</v>
      </c>
      <c r="AC371" s="82">
        <f t="shared" si="330"/>
        <v>0</v>
      </c>
      <c r="AD371" s="286"/>
      <c r="AE371" s="207">
        <v>0</v>
      </c>
      <c r="AF371" s="58">
        <f>IFERROR(AE371/AE374,"-")</f>
        <v>0</v>
      </c>
      <c r="AG371" s="82">
        <f t="shared" si="331"/>
        <v>0</v>
      </c>
      <c r="AH371" s="286"/>
      <c r="AI371" s="93">
        <f t="shared" si="293"/>
        <v>1</v>
      </c>
      <c r="AJ371" s="58">
        <f>IFERROR(AI371/AI374,"-")</f>
        <v>4.0000000000000001E-3</v>
      </c>
      <c r="AK371" s="82">
        <f t="shared" si="332"/>
        <v>3.7239786988418424E-5</v>
      </c>
    </row>
    <row r="372" spans="2:37" ht="13.5" customHeight="1">
      <c r="B372" s="280"/>
      <c r="C372" s="283"/>
      <c r="D372" s="57" t="s">
        <v>91</v>
      </c>
      <c r="E372" s="129" t="s">
        <v>80</v>
      </c>
      <c r="F372" s="286"/>
      <c r="G372" s="207">
        <v>0</v>
      </c>
      <c r="H372" s="58">
        <f>IFERROR(G372/G374,"-")</f>
        <v>0</v>
      </c>
      <c r="I372" s="72">
        <f t="shared" si="333"/>
        <v>0</v>
      </c>
      <c r="J372" s="286"/>
      <c r="K372" s="207">
        <v>0</v>
      </c>
      <c r="L372" s="58">
        <f>IFERROR(K372/K374,"-")</f>
        <v>0</v>
      </c>
      <c r="M372" s="82">
        <f t="shared" si="326"/>
        <v>0</v>
      </c>
      <c r="N372" s="286"/>
      <c r="O372" s="207">
        <v>0</v>
      </c>
      <c r="P372" s="58">
        <f>IFERROR(O372/O374,"-")</f>
        <v>0</v>
      </c>
      <c r="Q372" s="82">
        <f t="shared" si="327"/>
        <v>0</v>
      </c>
      <c r="R372" s="286"/>
      <c r="S372" s="207">
        <v>0</v>
      </c>
      <c r="T372" s="58">
        <f>IFERROR(S372/S374,"-")</f>
        <v>0</v>
      </c>
      <c r="U372" s="82">
        <f t="shared" si="328"/>
        <v>0</v>
      </c>
      <c r="V372" s="286"/>
      <c r="W372" s="207">
        <v>0</v>
      </c>
      <c r="X372" s="58">
        <f>IFERROR(W372/W374,"-")</f>
        <v>0</v>
      </c>
      <c r="Y372" s="82">
        <f t="shared" si="329"/>
        <v>0</v>
      </c>
      <c r="Z372" s="286"/>
      <c r="AA372" s="207">
        <v>0</v>
      </c>
      <c r="AB372" s="58">
        <f>IFERROR(AA372/AA374,"-")</f>
        <v>0</v>
      </c>
      <c r="AC372" s="82">
        <f t="shared" si="330"/>
        <v>0</v>
      </c>
      <c r="AD372" s="286"/>
      <c r="AE372" s="207">
        <v>0</v>
      </c>
      <c r="AF372" s="58">
        <f>IFERROR(AE372/AE374,"-")</f>
        <v>0</v>
      </c>
      <c r="AG372" s="82">
        <f t="shared" si="331"/>
        <v>0</v>
      </c>
      <c r="AH372" s="286"/>
      <c r="AI372" s="93">
        <f t="shared" si="293"/>
        <v>0</v>
      </c>
      <c r="AJ372" s="58">
        <f>IFERROR(AI372/AI374,"-")</f>
        <v>0</v>
      </c>
      <c r="AK372" s="82">
        <f t="shared" si="332"/>
        <v>0</v>
      </c>
    </row>
    <row r="373" spans="2:37" ht="13.5" customHeight="1">
      <c r="B373" s="280"/>
      <c r="C373" s="283"/>
      <c r="D373" s="59" t="s">
        <v>92</v>
      </c>
      <c r="E373" s="130" t="s">
        <v>95</v>
      </c>
      <c r="F373" s="287"/>
      <c r="G373" s="208">
        <v>0</v>
      </c>
      <c r="H373" s="60">
        <f>IFERROR(G373/G374,"-")</f>
        <v>0</v>
      </c>
      <c r="I373" s="72">
        <f t="shared" si="333"/>
        <v>0</v>
      </c>
      <c r="J373" s="287"/>
      <c r="K373" s="208">
        <v>1</v>
      </c>
      <c r="L373" s="60">
        <f>IFERROR(K373/K374,"-")</f>
        <v>0.14285714285714285</v>
      </c>
      <c r="M373" s="83">
        <f t="shared" si="326"/>
        <v>1.9230769230769232E-2</v>
      </c>
      <c r="N373" s="287"/>
      <c r="O373" s="208">
        <v>11</v>
      </c>
      <c r="P373" s="60">
        <f>IFERROR(O373/O374,"-")</f>
        <v>0.14666666666666667</v>
      </c>
      <c r="Q373" s="83">
        <f t="shared" si="327"/>
        <v>1.2181616832779624E-3</v>
      </c>
      <c r="R373" s="287"/>
      <c r="S373" s="208">
        <v>20</v>
      </c>
      <c r="T373" s="60">
        <f>IFERROR(S373/S374,"-")</f>
        <v>0.25</v>
      </c>
      <c r="U373" s="83">
        <f t="shared" si="328"/>
        <v>2.4157506945283245E-3</v>
      </c>
      <c r="V373" s="287"/>
      <c r="W373" s="208">
        <v>17</v>
      </c>
      <c r="X373" s="60">
        <f>IFERROR(W373/W374,"-")</f>
        <v>0.25</v>
      </c>
      <c r="Y373" s="83">
        <f t="shared" si="329"/>
        <v>3.0319243802389871E-3</v>
      </c>
      <c r="Z373" s="287"/>
      <c r="AA373" s="208">
        <v>5</v>
      </c>
      <c r="AB373" s="60">
        <f>IFERROR(AA373/AA374,"-")</f>
        <v>0.27777777777777779</v>
      </c>
      <c r="AC373" s="83">
        <f t="shared" si="330"/>
        <v>1.8321729571271529E-3</v>
      </c>
      <c r="AD373" s="287"/>
      <c r="AE373" s="208">
        <v>1</v>
      </c>
      <c r="AF373" s="60">
        <f>IFERROR(AE373/AE374,"-")</f>
        <v>1</v>
      </c>
      <c r="AG373" s="83">
        <f t="shared" si="331"/>
        <v>8.7565674255691769E-4</v>
      </c>
      <c r="AH373" s="287"/>
      <c r="AI373" s="94">
        <f t="shared" si="293"/>
        <v>55</v>
      </c>
      <c r="AJ373" s="60">
        <f>IFERROR(AI373/AI374,"-")</f>
        <v>0.22</v>
      </c>
      <c r="AK373" s="83">
        <f t="shared" si="332"/>
        <v>2.0481882843630134E-3</v>
      </c>
    </row>
    <row r="374" spans="2:37" ht="13.5" customHeight="1">
      <c r="B374" s="281"/>
      <c r="C374" s="284"/>
      <c r="D374" s="61" t="s">
        <v>94</v>
      </c>
      <c r="E374" s="62"/>
      <c r="F374" s="209" t="s">
        <v>143</v>
      </c>
      <c r="G374" s="71">
        <f>SUM(G366:G373)</f>
        <v>1</v>
      </c>
      <c r="H374" s="63" t="s">
        <v>93</v>
      </c>
      <c r="I374" s="75">
        <f>IFERROR(G374/$AO$46,"-")</f>
        <v>7.1428571428571425E-2</v>
      </c>
      <c r="J374" s="209" t="s">
        <v>143</v>
      </c>
      <c r="K374" s="71">
        <f>SUM(K366:K373)</f>
        <v>7</v>
      </c>
      <c r="L374" s="210" t="s">
        <v>143</v>
      </c>
      <c r="M374" s="75">
        <f t="shared" si="326"/>
        <v>0.13461538461538461</v>
      </c>
      <c r="N374" s="209" t="s">
        <v>143</v>
      </c>
      <c r="O374" s="71">
        <f>SUM(O366:O373)</f>
        <v>75</v>
      </c>
      <c r="P374" s="210" t="s">
        <v>143</v>
      </c>
      <c r="Q374" s="75">
        <f t="shared" si="327"/>
        <v>8.3056478405315621E-3</v>
      </c>
      <c r="R374" s="209" t="s">
        <v>143</v>
      </c>
      <c r="S374" s="71">
        <f>SUM(S366:S373)</f>
        <v>80</v>
      </c>
      <c r="T374" s="210" t="s">
        <v>143</v>
      </c>
      <c r="U374" s="75">
        <f t="shared" si="328"/>
        <v>9.6630027781132981E-3</v>
      </c>
      <c r="V374" s="209" t="s">
        <v>143</v>
      </c>
      <c r="W374" s="71">
        <f>SUM(W366:W373)</f>
        <v>68</v>
      </c>
      <c r="X374" s="210" t="s">
        <v>143</v>
      </c>
      <c r="Y374" s="75">
        <f t="shared" si="329"/>
        <v>1.2127697520955948E-2</v>
      </c>
      <c r="Z374" s="209" t="s">
        <v>143</v>
      </c>
      <c r="AA374" s="71">
        <f>SUM(AA366:AA373)</f>
        <v>18</v>
      </c>
      <c r="AB374" s="210" t="s">
        <v>143</v>
      </c>
      <c r="AC374" s="75">
        <f t="shared" si="330"/>
        <v>6.5958226456577498E-3</v>
      </c>
      <c r="AD374" s="209" t="s">
        <v>143</v>
      </c>
      <c r="AE374" s="71">
        <f>SUM(AE366:AE373)</f>
        <v>1</v>
      </c>
      <c r="AF374" s="210" t="s">
        <v>143</v>
      </c>
      <c r="AG374" s="75">
        <f t="shared" si="331"/>
        <v>8.7565674255691769E-4</v>
      </c>
      <c r="AH374" s="209" t="s">
        <v>143</v>
      </c>
      <c r="AI374" s="71">
        <f t="shared" si="293"/>
        <v>250</v>
      </c>
      <c r="AJ374" s="210" t="s">
        <v>143</v>
      </c>
      <c r="AK374" s="75">
        <f t="shared" si="332"/>
        <v>9.3099467471046068E-3</v>
      </c>
    </row>
    <row r="375" spans="2:37" ht="13.5" customHeight="1">
      <c r="B375" s="279">
        <v>42</v>
      </c>
      <c r="C375" s="282" t="s">
        <v>11</v>
      </c>
      <c r="D375" s="55" t="s">
        <v>85</v>
      </c>
      <c r="E375" s="128" t="s">
        <v>74</v>
      </c>
      <c r="F375" s="293">
        <f>AO47</f>
        <v>65</v>
      </c>
      <c r="G375" s="206">
        <v>0</v>
      </c>
      <c r="H375" s="56">
        <f>IFERROR(G375/G383,"-")</f>
        <v>0</v>
      </c>
      <c r="I375" s="72">
        <f>IFERROR(G375/$AO$47,"-")</f>
        <v>0</v>
      </c>
      <c r="J375" s="293">
        <f>AP47</f>
        <v>240</v>
      </c>
      <c r="K375" s="206">
        <v>1</v>
      </c>
      <c r="L375" s="56">
        <f>IFERROR(K375/K383,"-")</f>
        <v>3.7037037037037035E-2</v>
      </c>
      <c r="M375" s="72">
        <f t="shared" ref="M375:M383" si="334">IFERROR(K375/$AP$47,"-")</f>
        <v>4.1666666666666666E-3</v>
      </c>
      <c r="N375" s="293">
        <f>AQ47</f>
        <v>27839</v>
      </c>
      <c r="O375" s="206">
        <v>1</v>
      </c>
      <c r="P375" s="56">
        <f>IFERROR(O375/O383,"-")</f>
        <v>4.8780487804878049E-3</v>
      </c>
      <c r="Q375" s="72">
        <f t="shared" ref="Q375:Q383" si="335">IFERROR(O375/$AQ$47,"-")</f>
        <v>3.5920830489600919E-5</v>
      </c>
      <c r="R375" s="293">
        <f>AR47</f>
        <v>22259</v>
      </c>
      <c r="S375" s="206">
        <v>2</v>
      </c>
      <c r="T375" s="56">
        <f>IFERROR(S375/S383,"-")</f>
        <v>1.1363636363636364E-2</v>
      </c>
      <c r="U375" s="72">
        <f t="shared" ref="U375:U383" si="336">IFERROR(S375/$AR$47,"-")</f>
        <v>8.9851296104946312E-5</v>
      </c>
      <c r="V375" s="293">
        <f>AS47</f>
        <v>13558</v>
      </c>
      <c r="W375" s="206">
        <v>0</v>
      </c>
      <c r="X375" s="56">
        <f>IFERROR(W375/W383,"-")</f>
        <v>0</v>
      </c>
      <c r="Y375" s="72">
        <f t="shared" ref="Y375:Y383" si="337">IFERROR(W375/$AS$47,"-")</f>
        <v>0</v>
      </c>
      <c r="Z375" s="293">
        <f>AT47</f>
        <v>6673</v>
      </c>
      <c r="AA375" s="206">
        <v>0</v>
      </c>
      <c r="AB375" s="56">
        <f>IFERROR(AA375/AA383,"-")</f>
        <v>0</v>
      </c>
      <c r="AC375" s="72">
        <f t="shared" ref="AC375:AC383" si="338">IFERROR(AA375/$AT$47,"-")</f>
        <v>0</v>
      </c>
      <c r="AD375" s="293">
        <f>AU47</f>
        <v>2713</v>
      </c>
      <c r="AE375" s="206">
        <v>0</v>
      </c>
      <c r="AF375" s="56">
        <f>IFERROR(AE375/AE383,"-")</f>
        <v>0</v>
      </c>
      <c r="AG375" s="72">
        <f t="shared" ref="AG375:AG383" si="339">IFERROR(AE375/$AU$47,"-")</f>
        <v>0</v>
      </c>
      <c r="AH375" s="293">
        <f>AV47</f>
        <v>73347</v>
      </c>
      <c r="AI375" s="92">
        <f t="shared" si="293"/>
        <v>4</v>
      </c>
      <c r="AJ375" s="56">
        <f>IFERROR(AI375/AI383,"-")</f>
        <v>6.9444444444444441E-3</v>
      </c>
      <c r="AK375" s="72">
        <f t="shared" ref="AK375:AK383" si="340">IFERROR(AI375/$AV$47,"-")</f>
        <v>5.4535291150285629E-5</v>
      </c>
    </row>
    <row r="376" spans="2:37" ht="13.5" customHeight="1">
      <c r="B376" s="280"/>
      <c r="C376" s="283"/>
      <c r="D376" s="57" t="s">
        <v>86</v>
      </c>
      <c r="E376" s="129" t="s">
        <v>75</v>
      </c>
      <c r="F376" s="286"/>
      <c r="G376" s="207">
        <v>3</v>
      </c>
      <c r="H376" s="58">
        <f>IFERROR(G376/G383,"-")</f>
        <v>1</v>
      </c>
      <c r="I376" s="72">
        <f t="shared" ref="I376:I382" si="341">IFERROR(G376/$AO$47,"-")</f>
        <v>4.6153846153846156E-2</v>
      </c>
      <c r="J376" s="286"/>
      <c r="K376" s="207">
        <v>16</v>
      </c>
      <c r="L376" s="58">
        <f>IFERROR(K376/K383,"-")</f>
        <v>0.59259259259259256</v>
      </c>
      <c r="M376" s="82">
        <f t="shared" si="334"/>
        <v>6.6666666666666666E-2</v>
      </c>
      <c r="N376" s="286"/>
      <c r="O376" s="207">
        <v>148</v>
      </c>
      <c r="P376" s="58">
        <f>IFERROR(O376/O383,"-")</f>
        <v>0.7219512195121951</v>
      </c>
      <c r="Q376" s="82">
        <f t="shared" si="335"/>
        <v>5.3162829124609361E-3</v>
      </c>
      <c r="R376" s="286"/>
      <c r="S376" s="207">
        <v>120</v>
      </c>
      <c r="T376" s="58">
        <f>IFERROR(S376/S383,"-")</f>
        <v>0.68181818181818177</v>
      </c>
      <c r="U376" s="82">
        <f t="shared" si="336"/>
        <v>5.3910777662967788E-3</v>
      </c>
      <c r="V376" s="286"/>
      <c r="W376" s="207">
        <v>66</v>
      </c>
      <c r="X376" s="58">
        <f>IFERROR(W376/W383,"-")</f>
        <v>0.62857142857142856</v>
      </c>
      <c r="Y376" s="82">
        <f t="shared" si="337"/>
        <v>4.8679746275261835E-3</v>
      </c>
      <c r="Z376" s="286"/>
      <c r="AA376" s="207">
        <v>32</v>
      </c>
      <c r="AB376" s="58">
        <f>IFERROR(AA376/AA383,"-")</f>
        <v>0.71111111111111114</v>
      </c>
      <c r="AC376" s="82">
        <f t="shared" si="338"/>
        <v>4.7954443278885057E-3</v>
      </c>
      <c r="AD376" s="286"/>
      <c r="AE376" s="207">
        <v>8</v>
      </c>
      <c r="AF376" s="58">
        <f>IFERROR(AE376/AE383,"-")</f>
        <v>0.53333333333333333</v>
      </c>
      <c r="AG376" s="82">
        <f t="shared" si="339"/>
        <v>2.9487652045705861E-3</v>
      </c>
      <c r="AH376" s="286"/>
      <c r="AI376" s="93">
        <f t="shared" si="293"/>
        <v>393</v>
      </c>
      <c r="AJ376" s="58">
        <f>IFERROR(AI376/AI383,"-")</f>
        <v>0.68229166666666663</v>
      </c>
      <c r="AK376" s="82">
        <f t="shared" si="340"/>
        <v>5.3580923555155632E-3</v>
      </c>
    </row>
    <row r="377" spans="2:37" ht="13.5" customHeight="1">
      <c r="B377" s="280"/>
      <c r="C377" s="283"/>
      <c r="D377" s="57" t="s">
        <v>87</v>
      </c>
      <c r="E377" s="129" t="s">
        <v>76</v>
      </c>
      <c r="F377" s="286"/>
      <c r="G377" s="207">
        <v>0</v>
      </c>
      <c r="H377" s="58">
        <f>IFERROR(G377/G383,"-")</f>
        <v>0</v>
      </c>
      <c r="I377" s="72">
        <f t="shared" si="341"/>
        <v>0</v>
      </c>
      <c r="J377" s="286"/>
      <c r="K377" s="207">
        <v>0</v>
      </c>
      <c r="L377" s="58">
        <f>IFERROR(K377/K383,"-")</f>
        <v>0</v>
      </c>
      <c r="M377" s="82">
        <f t="shared" si="334"/>
        <v>0</v>
      </c>
      <c r="N377" s="286"/>
      <c r="O377" s="207">
        <v>0</v>
      </c>
      <c r="P377" s="58">
        <f>IFERROR(O377/O383,"-")</f>
        <v>0</v>
      </c>
      <c r="Q377" s="82">
        <f t="shared" si="335"/>
        <v>0</v>
      </c>
      <c r="R377" s="286"/>
      <c r="S377" s="207">
        <v>1</v>
      </c>
      <c r="T377" s="58">
        <f>IFERROR(S377/S383,"-")</f>
        <v>5.681818181818182E-3</v>
      </c>
      <c r="U377" s="82">
        <f t="shared" si="336"/>
        <v>4.4925648052473156E-5</v>
      </c>
      <c r="V377" s="286"/>
      <c r="W377" s="207">
        <v>0</v>
      </c>
      <c r="X377" s="58">
        <f>IFERROR(W377/W383,"-")</f>
        <v>0</v>
      </c>
      <c r="Y377" s="82">
        <f t="shared" si="337"/>
        <v>0</v>
      </c>
      <c r="Z377" s="286"/>
      <c r="AA377" s="207">
        <v>0</v>
      </c>
      <c r="AB377" s="58">
        <f>IFERROR(AA377/AA383,"-")</f>
        <v>0</v>
      </c>
      <c r="AC377" s="82">
        <f t="shared" si="338"/>
        <v>0</v>
      </c>
      <c r="AD377" s="286"/>
      <c r="AE377" s="207">
        <v>0</v>
      </c>
      <c r="AF377" s="58">
        <f>IFERROR(AE377/AE383,"-")</f>
        <v>0</v>
      </c>
      <c r="AG377" s="82">
        <f t="shared" si="339"/>
        <v>0</v>
      </c>
      <c r="AH377" s="286"/>
      <c r="AI377" s="93">
        <f t="shared" si="293"/>
        <v>1</v>
      </c>
      <c r="AJ377" s="58">
        <f>IFERROR(AI377/AI383,"-")</f>
        <v>1.736111111111111E-3</v>
      </c>
      <c r="AK377" s="82">
        <f t="shared" si="340"/>
        <v>1.3633822787571407E-5</v>
      </c>
    </row>
    <row r="378" spans="2:37" ht="13.5" customHeight="1">
      <c r="B378" s="280"/>
      <c r="C378" s="283"/>
      <c r="D378" s="57" t="s">
        <v>88</v>
      </c>
      <c r="E378" s="129" t="s">
        <v>77</v>
      </c>
      <c r="F378" s="286"/>
      <c r="G378" s="207">
        <v>0</v>
      </c>
      <c r="H378" s="58">
        <f>IFERROR(G378/G383,"-")</f>
        <v>0</v>
      </c>
      <c r="I378" s="72">
        <f t="shared" si="341"/>
        <v>0</v>
      </c>
      <c r="J378" s="286"/>
      <c r="K378" s="207">
        <v>0</v>
      </c>
      <c r="L378" s="58">
        <f>IFERROR(K378/K383,"-")</f>
        <v>0</v>
      </c>
      <c r="M378" s="82">
        <f t="shared" si="334"/>
        <v>0</v>
      </c>
      <c r="N378" s="286"/>
      <c r="O378" s="207">
        <v>13</v>
      </c>
      <c r="P378" s="58">
        <f>IFERROR(O378/O383,"-")</f>
        <v>6.3414634146341464E-2</v>
      </c>
      <c r="Q378" s="82">
        <f t="shared" si="335"/>
        <v>4.6697079636481197E-4</v>
      </c>
      <c r="R378" s="286"/>
      <c r="S378" s="207">
        <v>14</v>
      </c>
      <c r="T378" s="58">
        <f>IFERROR(S378/S383,"-")</f>
        <v>7.9545454545454544E-2</v>
      </c>
      <c r="U378" s="82">
        <f t="shared" si="336"/>
        <v>6.2895907273462421E-4</v>
      </c>
      <c r="V378" s="286"/>
      <c r="W378" s="207">
        <v>10</v>
      </c>
      <c r="X378" s="58">
        <f>IFERROR(W378/W383,"-")</f>
        <v>9.5238095238095233E-2</v>
      </c>
      <c r="Y378" s="82">
        <f t="shared" si="337"/>
        <v>7.3757191326154301E-4</v>
      </c>
      <c r="Z378" s="286"/>
      <c r="AA378" s="207">
        <v>2</v>
      </c>
      <c r="AB378" s="58">
        <f>IFERROR(AA378/AA383,"-")</f>
        <v>4.4444444444444446E-2</v>
      </c>
      <c r="AC378" s="82">
        <f t="shared" si="338"/>
        <v>2.997152704930316E-4</v>
      </c>
      <c r="AD378" s="286"/>
      <c r="AE378" s="207">
        <v>0</v>
      </c>
      <c r="AF378" s="58">
        <f>IFERROR(AE378/AE383,"-")</f>
        <v>0</v>
      </c>
      <c r="AG378" s="82">
        <f t="shared" si="339"/>
        <v>0</v>
      </c>
      <c r="AH378" s="286"/>
      <c r="AI378" s="93">
        <f t="shared" si="293"/>
        <v>39</v>
      </c>
      <c r="AJ378" s="58">
        <f>IFERROR(AI378/AI383,"-")</f>
        <v>6.7708333333333329E-2</v>
      </c>
      <c r="AK378" s="82">
        <f t="shared" si="340"/>
        <v>5.3171908871528484E-4</v>
      </c>
    </row>
    <row r="379" spans="2:37" ht="13.5" customHeight="1">
      <c r="B379" s="280"/>
      <c r="C379" s="283"/>
      <c r="D379" s="57" t="s">
        <v>89</v>
      </c>
      <c r="E379" s="129" t="s">
        <v>78</v>
      </c>
      <c r="F379" s="286"/>
      <c r="G379" s="207">
        <v>0</v>
      </c>
      <c r="H379" s="58">
        <f>IFERROR(G379/G383,"-")</f>
        <v>0</v>
      </c>
      <c r="I379" s="72">
        <f t="shared" si="341"/>
        <v>0</v>
      </c>
      <c r="J379" s="286"/>
      <c r="K379" s="207">
        <v>1</v>
      </c>
      <c r="L379" s="58">
        <f>IFERROR(K379/K383,"-")</f>
        <v>3.7037037037037035E-2</v>
      </c>
      <c r="M379" s="82">
        <f t="shared" si="334"/>
        <v>4.1666666666666666E-3</v>
      </c>
      <c r="N379" s="286"/>
      <c r="O379" s="207">
        <v>6</v>
      </c>
      <c r="P379" s="58">
        <f>IFERROR(O379/O383,"-")</f>
        <v>2.9268292682926831E-2</v>
      </c>
      <c r="Q379" s="82">
        <f t="shared" si="335"/>
        <v>2.1552498293760553E-4</v>
      </c>
      <c r="R379" s="286"/>
      <c r="S379" s="207">
        <v>5</v>
      </c>
      <c r="T379" s="58">
        <f>IFERROR(S379/S383,"-")</f>
        <v>2.8409090909090908E-2</v>
      </c>
      <c r="U379" s="82">
        <f t="shared" si="336"/>
        <v>2.2462824026236579E-4</v>
      </c>
      <c r="V379" s="286"/>
      <c r="W379" s="207">
        <v>3</v>
      </c>
      <c r="X379" s="58">
        <f>IFERROR(W379/W383,"-")</f>
        <v>2.8571428571428571E-2</v>
      </c>
      <c r="Y379" s="82">
        <f t="shared" si="337"/>
        <v>2.2127157397846289E-4</v>
      </c>
      <c r="Z379" s="286"/>
      <c r="AA379" s="207">
        <v>3</v>
      </c>
      <c r="AB379" s="58">
        <f>IFERROR(AA379/AA383,"-")</f>
        <v>6.6666666666666666E-2</v>
      </c>
      <c r="AC379" s="82">
        <f t="shared" si="338"/>
        <v>4.4957290573954741E-4</v>
      </c>
      <c r="AD379" s="286"/>
      <c r="AE379" s="207">
        <v>1</v>
      </c>
      <c r="AF379" s="58">
        <f>IFERROR(AE379/AE383,"-")</f>
        <v>6.6666666666666666E-2</v>
      </c>
      <c r="AG379" s="82">
        <f t="shared" si="339"/>
        <v>3.6859565057132326E-4</v>
      </c>
      <c r="AH379" s="286"/>
      <c r="AI379" s="93">
        <f t="shared" si="293"/>
        <v>19</v>
      </c>
      <c r="AJ379" s="58">
        <f>IFERROR(AI379/AI383,"-")</f>
        <v>3.2986111111111112E-2</v>
      </c>
      <c r="AK379" s="82">
        <f t="shared" si="340"/>
        <v>2.5904263296385675E-4</v>
      </c>
    </row>
    <row r="380" spans="2:37" ht="13.5" customHeight="1">
      <c r="B380" s="280"/>
      <c r="C380" s="283"/>
      <c r="D380" s="57" t="s">
        <v>90</v>
      </c>
      <c r="E380" s="129" t="s">
        <v>79</v>
      </c>
      <c r="F380" s="286"/>
      <c r="G380" s="207">
        <v>0</v>
      </c>
      <c r="H380" s="58">
        <f>IFERROR(G380/G383,"-")</f>
        <v>0</v>
      </c>
      <c r="I380" s="72">
        <f t="shared" si="341"/>
        <v>0</v>
      </c>
      <c r="J380" s="286"/>
      <c r="K380" s="207">
        <v>0</v>
      </c>
      <c r="L380" s="58">
        <f>IFERROR(K380/K383,"-")</f>
        <v>0</v>
      </c>
      <c r="M380" s="82">
        <f t="shared" si="334"/>
        <v>0</v>
      </c>
      <c r="N380" s="286"/>
      <c r="O380" s="207">
        <v>0</v>
      </c>
      <c r="P380" s="58">
        <f>IFERROR(O380/O383,"-")</f>
        <v>0</v>
      </c>
      <c r="Q380" s="82">
        <f t="shared" si="335"/>
        <v>0</v>
      </c>
      <c r="R380" s="286"/>
      <c r="S380" s="207">
        <v>0</v>
      </c>
      <c r="T380" s="58">
        <f>IFERROR(S380/S383,"-")</f>
        <v>0</v>
      </c>
      <c r="U380" s="82">
        <f t="shared" si="336"/>
        <v>0</v>
      </c>
      <c r="V380" s="286"/>
      <c r="W380" s="207">
        <v>0</v>
      </c>
      <c r="X380" s="58">
        <f>IFERROR(W380/W383,"-")</f>
        <v>0</v>
      </c>
      <c r="Y380" s="82">
        <f t="shared" si="337"/>
        <v>0</v>
      </c>
      <c r="Z380" s="286"/>
      <c r="AA380" s="207">
        <v>0</v>
      </c>
      <c r="AB380" s="58">
        <f>IFERROR(AA380/AA383,"-")</f>
        <v>0</v>
      </c>
      <c r="AC380" s="82">
        <f t="shared" si="338"/>
        <v>0</v>
      </c>
      <c r="AD380" s="286"/>
      <c r="AE380" s="207">
        <v>0</v>
      </c>
      <c r="AF380" s="58">
        <f>IFERROR(AE380/AE383,"-")</f>
        <v>0</v>
      </c>
      <c r="AG380" s="82">
        <f t="shared" si="339"/>
        <v>0</v>
      </c>
      <c r="AH380" s="286"/>
      <c r="AI380" s="93">
        <f t="shared" si="293"/>
        <v>0</v>
      </c>
      <c r="AJ380" s="58">
        <f>IFERROR(AI380/AI383,"-")</f>
        <v>0</v>
      </c>
      <c r="AK380" s="82">
        <f t="shared" si="340"/>
        <v>0</v>
      </c>
    </row>
    <row r="381" spans="2:37" ht="13.5" customHeight="1">
      <c r="B381" s="280"/>
      <c r="C381" s="283"/>
      <c r="D381" s="57" t="s">
        <v>91</v>
      </c>
      <c r="E381" s="129" t="s">
        <v>80</v>
      </c>
      <c r="F381" s="286"/>
      <c r="G381" s="207">
        <v>0</v>
      </c>
      <c r="H381" s="58">
        <f>IFERROR(G381/G383,"-")</f>
        <v>0</v>
      </c>
      <c r="I381" s="72">
        <f t="shared" si="341"/>
        <v>0</v>
      </c>
      <c r="J381" s="286"/>
      <c r="K381" s="207">
        <v>0</v>
      </c>
      <c r="L381" s="58">
        <f>IFERROR(K381/K383,"-")</f>
        <v>0</v>
      </c>
      <c r="M381" s="82">
        <f t="shared" si="334"/>
        <v>0</v>
      </c>
      <c r="N381" s="286"/>
      <c r="O381" s="207">
        <v>1</v>
      </c>
      <c r="P381" s="58">
        <f>IFERROR(O381/O383,"-")</f>
        <v>4.8780487804878049E-3</v>
      </c>
      <c r="Q381" s="82">
        <f t="shared" si="335"/>
        <v>3.5920830489600919E-5</v>
      </c>
      <c r="R381" s="286"/>
      <c r="S381" s="207">
        <v>0</v>
      </c>
      <c r="T381" s="58">
        <f>IFERROR(S381/S383,"-")</f>
        <v>0</v>
      </c>
      <c r="U381" s="82">
        <f t="shared" si="336"/>
        <v>0</v>
      </c>
      <c r="V381" s="286"/>
      <c r="W381" s="207">
        <v>1</v>
      </c>
      <c r="X381" s="58">
        <f>IFERROR(W381/W383,"-")</f>
        <v>9.5238095238095247E-3</v>
      </c>
      <c r="Y381" s="82">
        <f t="shared" si="337"/>
        <v>7.3757191326154307E-5</v>
      </c>
      <c r="Z381" s="286"/>
      <c r="AA381" s="207">
        <v>0</v>
      </c>
      <c r="AB381" s="58">
        <f>IFERROR(AA381/AA383,"-")</f>
        <v>0</v>
      </c>
      <c r="AC381" s="82">
        <f t="shared" si="338"/>
        <v>0</v>
      </c>
      <c r="AD381" s="286"/>
      <c r="AE381" s="207">
        <v>0</v>
      </c>
      <c r="AF381" s="58">
        <f>IFERROR(AE381/AE383,"-")</f>
        <v>0</v>
      </c>
      <c r="AG381" s="82">
        <f t="shared" si="339"/>
        <v>0</v>
      </c>
      <c r="AH381" s="286"/>
      <c r="AI381" s="93">
        <f t="shared" si="293"/>
        <v>2</v>
      </c>
      <c r="AJ381" s="58">
        <f>IFERROR(AI381/AI383,"-")</f>
        <v>3.472222222222222E-3</v>
      </c>
      <c r="AK381" s="82">
        <f t="shared" si="340"/>
        <v>2.7267645575142814E-5</v>
      </c>
    </row>
    <row r="382" spans="2:37" ht="13.5" customHeight="1">
      <c r="B382" s="280"/>
      <c r="C382" s="283"/>
      <c r="D382" s="59" t="s">
        <v>92</v>
      </c>
      <c r="E382" s="130" t="s">
        <v>95</v>
      </c>
      <c r="F382" s="287"/>
      <c r="G382" s="208">
        <v>0</v>
      </c>
      <c r="H382" s="60">
        <f>IFERROR(G382/G383,"-")</f>
        <v>0</v>
      </c>
      <c r="I382" s="72">
        <f t="shared" si="341"/>
        <v>0</v>
      </c>
      <c r="J382" s="287"/>
      <c r="K382" s="208">
        <v>9</v>
      </c>
      <c r="L382" s="60">
        <f>IFERROR(K382/K383,"-")</f>
        <v>0.33333333333333331</v>
      </c>
      <c r="M382" s="83">
        <f t="shared" si="334"/>
        <v>3.7499999999999999E-2</v>
      </c>
      <c r="N382" s="287"/>
      <c r="O382" s="208">
        <v>36</v>
      </c>
      <c r="P382" s="60">
        <f>IFERROR(O382/O383,"-")</f>
        <v>0.17560975609756097</v>
      </c>
      <c r="Q382" s="83">
        <f t="shared" si="335"/>
        <v>1.2931498976256331E-3</v>
      </c>
      <c r="R382" s="287"/>
      <c r="S382" s="208">
        <v>34</v>
      </c>
      <c r="T382" s="60">
        <f>IFERROR(S382/S383,"-")</f>
        <v>0.19318181818181818</v>
      </c>
      <c r="U382" s="83">
        <f t="shared" si="336"/>
        <v>1.5274720337840873E-3</v>
      </c>
      <c r="V382" s="287"/>
      <c r="W382" s="208">
        <v>25</v>
      </c>
      <c r="X382" s="60">
        <f>IFERROR(W382/W383,"-")</f>
        <v>0.23809523809523808</v>
      </c>
      <c r="Y382" s="83">
        <f t="shared" si="337"/>
        <v>1.8439297831538575E-3</v>
      </c>
      <c r="Z382" s="287"/>
      <c r="AA382" s="208">
        <v>8</v>
      </c>
      <c r="AB382" s="60">
        <f>IFERROR(AA382/AA383,"-")</f>
        <v>0.17777777777777778</v>
      </c>
      <c r="AC382" s="83">
        <f t="shared" si="338"/>
        <v>1.1988610819721264E-3</v>
      </c>
      <c r="AD382" s="287"/>
      <c r="AE382" s="208">
        <v>6</v>
      </c>
      <c r="AF382" s="60">
        <f>IFERROR(AE382/AE383,"-")</f>
        <v>0.4</v>
      </c>
      <c r="AG382" s="83">
        <f t="shared" si="339"/>
        <v>2.2115739034279398E-3</v>
      </c>
      <c r="AH382" s="287"/>
      <c r="AI382" s="94">
        <f t="shared" si="293"/>
        <v>118</v>
      </c>
      <c r="AJ382" s="60">
        <f>IFERROR(AI382/AI383,"-")</f>
        <v>0.2048611111111111</v>
      </c>
      <c r="AK382" s="83">
        <f t="shared" si="340"/>
        <v>1.608791088933426E-3</v>
      </c>
    </row>
    <row r="383" spans="2:37" ht="13.5" customHeight="1">
      <c r="B383" s="281"/>
      <c r="C383" s="284"/>
      <c r="D383" s="61" t="s">
        <v>94</v>
      </c>
      <c r="E383" s="62"/>
      <c r="F383" s="209" t="s">
        <v>143</v>
      </c>
      <c r="G383" s="71">
        <f>SUM(G375:G382)</f>
        <v>3</v>
      </c>
      <c r="H383" s="63" t="s">
        <v>93</v>
      </c>
      <c r="I383" s="75">
        <f>IFERROR(G383/$AO$47,"-")</f>
        <v>4.6153846153846156E-2</v>
      </c>
      <c r="J383" s="209" t="s">
        <v>143</v>
      </c>
      <c r="K383" s="71">
        <f>SUM(K375:K382)</f>
        <v>27</v>
      </c>
      <c r="L383" s="210" t="s">
        <v>143</v>
      </c>
      <c r="M383" s="75">
        <f t="shared" si="334"/>
        <v>0.1125</v>
      </c>
      <c r="N383" s="209" t="s">
        <v>143</v>
      </c>
      <c r="O383" s="71">
        <f>SUM(O375:O382)</f>
        <v>205</v>
      </c>
      <c r="P383" s="210" t="s">
        <v>143</v>
      </c>
      <c r="Q383" s="75">
        <f t="shared" si="335"/>
        <v>7.3637702503681884E-3</v>
      </c>
      <c r="R383" s="209" t="s">
        <v>143</v>
      </c>
      <c r="S383" s="71">
        <f>SUM(S375:S382)</f>
        <v>176</v>
      </c>
      <c r="T383" s="210" t="s">
        <v>143</v>
      </c>
      <c r="U383" s="75">
        <f t="shared" si="336"/>
        <v>7.9069140572352748E-3</v>
      </c>
      <c r="V383" s="209" t="s">
        <v>143</v>
      </c>
      <c r="W383" s="71">
        <f>SUM(W375:W382)</f>
        <v>105</v>
      </c>
      <c r="X383" s="210" t="s">
        <v>143</v>
      </c>
      <c r="Y383" s="75">
        <f t="shared" si="337"/>
        <v>7.7445050892462012E-3</v>
      </c>
      <c r="Z383" s="209" t="s">
        <v>143</v>
      </c>
      <c r="AA383" s="71">
        <f>SUM(AA375:AA382)</f>
        <v>45</v>
      </c>
      <c r="AB383" s="210" t="s">
        <v>143</v>
      </c>
      <c r="AC383" s="75">
        <f t="shared" si="338"/>
        <v>6.7435935860932113E-3</v>
      </c>
      <c r="AD383" s="209" t="s">
        <v>143</v>
      </c>
      <c r="AE383" s="71">
        <f>SUM(AE375:AE382)</f>
        <v>15</v>
      </c>
      <c r="AF383" s="210" t="s">
        <v>143</v>
      </c>
      <c r="AG383" s="75">
        <f t="shared" si="339"/>
        <v>5.5289347585698485E-3</v>
      </c>
      <c r="AH383" s="209" t="s">
        <v>143</v>
      </c>
      <c r="AI383" s="71">
        <f t="shared" si="293"/>
        <v>576</v>
      </c>
      <c r="AJ383" s="210" t="s">
        <v>143</v>
      </c>
      <c r="AK383" s="75">
        <f t="shared" si="340"/>
        <v>7.8530819256411311E-3</v>
      </c>
    </row>
    <row r="384" spans="2:37" ht="13.5" customHeight="1">
      <c r="B384" s="279">
        <v>43</v>
      </c>
      <c r="C384" s="282" t="s">
        <v>7</v>
      </c>
      <c r="D384" s="55" t="s">
        <v>85</v>
      </c>
      <c r="E384" s="128" t="s">
        <v>74</v>
      </c>
      <c r="F384" s="293">
        <f>AO48</f>
        <v>40</v>
      </c>
      <c r="G384" s="206">
        <v>0</v>
      </c>
      <c r="H384" s="56">
        <f>IFERROR(G384/G392,"-")</f>
        <v>0</v>
      </c>
      <c r="I384" s="72">
        <f>IFERROR(G384/$AO$48,"-")</f>
        <v>0</v>
      </c>
      <c r="J384" s="293">
        <f>AP48</f>
        <v>145</v>
      </c>
      <c r="K384" s="206">
        <v>0</v>
      </c>
      <c r="L384" s="56">
        <f>IFERROR(K384/K392,"-")</f>
        <v>0</v>
      </c>
      <c r="M384" s="72">
        <f t="shared" ref="M384:M392" si="342">IFERROR(K384/$AP$48,"-")</f>
        <v>0</v>
      </c>
      <c r="N384" s="293">
        <f>AQ48</f>
        <v>17026</v>
      </c>
      <c r="O384" s="206">
        <v>1</v>
      </c>
      <c r="P384" s="56">
        <f>IFERROR(O384/O392,"-")</f>
        <v>8.0645161290322578E-3</v>
      </c>
      <c r="Q384" s="72">
        <f t="shared" ref="Q384:Q392" si="343">IFERROR(O384/$AQ$48,"-")</f>
        <v>5.8733701397862095E-5</v>
      </c>
      <c r="R384" s="293">
        <f>AR48</f>
        <v>13378</v>
      </c>
      <c r="S384" s="206">
        <v>0</v>
      </c>
      <c r="T384" s="56">
        <f>IFERROR(S384/S392,"-")</f>
        <v>0</v>
      </c>
      <c r="U384" s="72">
        <f t="shared" ref="U384:U392" si="344">IFERROR(S384/$AR$48,"-")</f>
        <v>0</v>
      </c>
      <c r="V384" s="293">
        <f>AS48</f>
        <v>8537</v>
      </c>
      <c r="W384" s="206">
        <v>0</v>
      </c>
      <c r="X384" s="56">
        <f>IFERROR(W384/W392,"-")</f>
        <v>0</v>
      </c>
      <c r="Y384" s="72">
        <f t="shared" ref="Y384:Y392" si="345">IFERROR(W384/$AS$48,"-")</f>
        <v>0</v>
      </c>
      <c r="Z384" s="293">
        <f>AT48</f>
        <v>4267</v>
      </c>
      <c r="AA384" s="206">
        <v>0</v>
      </c>
      <c r="AB384" s="56">
        <f>IFERROR(AA384/AA392,"-")</f>
        <v>0</v>
      </c>
      <c r="AC384" s="72">
        <f t="shared" ref="AC384:AC392" si="346">IFERROR(AA384/$AT$48,"-")</f>
        <v>0</v>
      </c>
      <c r="AD384" s="293">
        <f>AU48</f>
        <v>1811</v>
      </c>
      <c r="AE384" s="206">
        <v>0</v>
      </c>
      <c r="AF384" s="56">
        <f>IFERROR(AE384/AE392,"-")</f>
        <v>0</v>
      </c>
      <c r="AG384" s="72">
        <f t="shared" ref="AG384:AG392" si="347">IFERROR(AE384/$AU$48,"-")</f>
        <v>0</v>
      </c>
      <c r="AH384" s="293">
        <f>AV48</f>
        <v>45204</v>
      </c>
      <c r="AI384" s="92">
        <f t="shared" si="293"/>
        <v>1</v>
      </c>
      <c r="AJ384" s="56">
        <f>IFERROR(AI384/AI392,"-")</f>
        <v>3.105590062111801E-3</v>
      </c>
      <c r="AK384" s="72">
        <f t="shared" ref="AK384:AK392" si="348">IFERROR(AI384/$AV$48,"-")</f>
        <v>2.2121936111848509E-5</v>
      </c>
    </row>
    <row r="385" spans="2:37" ht="13.5" customHeight="1">
      <c r="B385" s="280"/>
      <c r="C385" s="283"/>
      <c r="D385" s="57" t="s">
        <v>86</v>
      </c>
      <c r="E385" s="129" t="s">
        <v>75</v>
      </c>
      <c r="F385" s="286"/>
      <c r="G385" s="207">
        <v>2</v>
      </c>
      <c r="H385" s="58">
        <f>IFERROR(G385/G392,"-")</f>
        <v>1</v>
      </c>
      <c r="I385" s="72">
        <f t="shared" ref="I385:I391" si="349">IFERROR(G385/$AO$48,"-")</f>
        <v>0.05</v>
      </c>
      <c r="J385" s="286"/>
      <c r="K385" s="207">
        <v>5</v>
      </c>
      <c r="L385" s="58">
        <f>IFERROR(K385/K392,"-")</f>
        <v>0.45454545454545453</v>
      </c>
      <c r="M385" s="82">
        <f t="shared" si="342"/>
        <v>3.4482758620689655E-2</v>
      </c>
      <c r="N385" s="286"/>
      <c r="O385" s="207">
        <v>81</v>
      </c>
      <c r="P385" s="58">
        <f>IFERROR(O385/O392,"-")</f>
        <v>0.65322580645161288</v>
      </c>
      <c r="Q385" s="82">
        <f t="shared" si="343"/>
        <v>4.7574298132268293E-3</v>
      </c>
      <c r="R385" s="286"/>
      <c r="S385" s="207">
        <v>56</v>
      </c>
      <c r="T385" s="58">
        <f>IFERROR(S385/S392,"-")</f>
        <v>0.56565656565656564</v>
      </c>
      <c r="U385" s="82">
        <f t="shared" si="344"/>
        <v>4.1859769771266254E-3</v>
      </c>
      <c r="V385" s="286"/>
      <c r="W385" s="207">
        <v>29</v>
      </c>
      <c r="X385" s="58">
        <f>IFERROR(W385/W392,"-")</f>
        <v>0.57999999999999996</v>
      </c>
      <c r="Y385" s="82">
        <f t="shared" si="345"/>
        <v>3.3969778610753194E-3</v>
      </c>
      <c r="Z385" s="286"/>
      <c r="AA385" s="207">
        <v>16</v>
      </c>
      <c r="AB385" s="58">
        <f>IFERROR(AA385/AA392,"-")</f>
        <v>0.53333333333333333</v>
      </c>
      <c r="AC385" s="82">
        <f t="shared" si="346"/>
        <v>3.7497070541363956E-3</v>
      </c>
      <c r="AD385" s="286"/>
      <c r="AE385" s="207">
        <v>2</v>
      </c>
      <c r="AF385" s="58">
        <f>IFERROR(AE385/AE392,"-")</f>
        <v>0.33333333333333331</v>
      </c>
      <c r="AG385" s="82">
        <f t="shared" si="347"/>
        <v>1.1043622308117063E-3</v>
      </c>
      <c r="AH385" s="286"/>
      <c r="AI385" s="93">
        <f t="shared" si="293"/>
        <v>191</v>
      </c>
      <c r="AJ385" s="58">
        <f>IFERROR(AI385/AI392,"-")</f>
        <v>0.59316770186335399</v>
      </c>
      <c r="AK385" s="82">
        <f t="shared" si="348"/>
        <v>4.2252897973630655E-3</v>
      </c>
    </row>
    <row r="386" spans="2:37" ht="13.5" customHeight="1">
      <c r="B386" s="280"/>
      <c r="C386" s="283"/>
      <c r="D386" s="57" t="s">
        <v>87</v>
      </c>
      <c r="E386" s="129" t="s">
        <v>76</v>
      </c>
      <c r="F386" s="286"/>
      <c r="G386" s="207">
        <v>0</v>
      </c>
      <c r="H386" s="58">
        <f>IFERROR(G386/G392,"-")</f>
        <v>0</v>
      </c>
      <c r="I386" s="72">
        <f t="shared" si="349"/>
        <v>0</v>
      </c>
      <c r="J386" s="286"/>
      <c r="K386" s="207">
        <v>0</v>
      </c>
      <c r="L386" s="58">
        <f>IFERROR(K386/K392,"-")</f>
        <v>0</v>
      </c>
      <c r="M386" s="82">
        <f t="shared" si="342"/>
        <v>0</v>
      </c>
      <c r="N386" s="286"/>
      <c r="O386" s="207">
        <v>0</v>
      </c>
      <c r="P386" s="58">
        <f>IFERROR(O386/O392,"-")</f>
        <v>0</v>
      </c>
      <c r="Q386" s="82">
        <f t="shared" si="343"/>
        <v>0</v>
      </c>
      <c r="R386" s="286"/>
      <c r="S386" s="207">
        <v>0</v>
      </c>
      <c r="T386" s="58">
        <f>IFERROR(S386/S392,"-")</f>
        <v>0</v>
      </c>
      <c r="U386" s="82">
        <f t="shared" si="344"/>
        <v>0</v>
      </c>
      <c r="V386" s="286"/>
      <c r="W386" s="207">
        <v>0</v>
      </c>
      <c r="X386" s="58">
        <f>IFERROR(W386/W392,"-")</f>
        <v>0</v>
      </c>
      <c r="Y386" s="82">
        <f t="shared" si="345"/>
        <v>0</v>
      </c>
      <c r="Z386" s="286"/>
      <c r="AA386" s="207">
        <v>0</v>
      </c>
      <c r="AB386" s="58">
        <f>IFERROR(AA386/AA392,"-")</f>
        <v>0</v>
      </c>
      <c r="AC386" s="82">
        <f t="shared" si="346"/>
        <v>0</v>
      </c>
      <c r="AD386" s="286"/>
      <c r="AE386" s="207">
        <v>0</v>
      </c>
      <c r="AF386" s="58">
        <f>IFERROR(AE386/AE392,"-")</f>
        <v>0</v>
      </c>
      <c r="AG386" s="82">
        <f t="shared" si="347"/>
        <v>0</v>
      </c>
      <c r="AH386" s="286"/>
      <c r="AI386" s="93">
        <f t="shared" si="293"/>
        <v>0</v>
      </c>
      <c r="AJ386" s="58">
        <f>IFERROR(AI386/AI392,"-")</f>
        <v>0</v>
      </c>
      <c r="AK386" s="82">
        <f t="shared" si="348"/>
        <v>0</v>
      </c>
    </row>
    <row r="387" spans="2:37" ht="13.5" customHeight="1">
      <c r="B387" s="280"/>
      <c r="C387" s="283"/>
      <c r="D387" s="57" t="s">
        <v>88</v>
      </c>
      <c r="E387" s="129" t="s">
        <v>77</v>
      </c>
      <c r="F387" s="286"/>
      <c r="G387" s="207">
        <v>0</v>
      </c>
      <c r="H387" s="58">
        <f>IFERROR(G387/G392,"-")</f>
        <v>0</v>
      </c>
      <c r="I387" s="72">
        <f t="shared" si="349"/>
        <v>0</v>
      </c>
      <c r="J387" s="286"/>
      <c r="K387" s="207">
        <v>3</v>
      </c>
      <c r="L387" s="58">
        <f>IFERROR(K387/K392,"-")</f>
        <v>0.27272727272727271</v>
      </c>
      <c r="M387" s="82">
        <f t="shared" si="342"/>
        <v>2.0689655172413793E-2</v>
      </c>
      <c r="N387" s="286"/>
      <c r="O387" s="207">
        <v>10</v>
      </c>
      <c r="P387" s="58">
        <f>IFERROR(O387/O392,"-")</f>
        <v>8.0645161290322578E-2</v>
      </c>
      <c r="Q387" s="82">
        <f t="shared" si="343"/>
        <v>5.8733701397862095E-4</v>
      </c>
      <c r="R387" s="286"/>
      <c r="S387" s="207">
        <v>2</v>
      </c>
      <c r="T387" s="58">
        <f>IFERROR(S387/S392,"-")</f>
        <v>2.0202020202020204E-2</v>
      </c>
      <c r="U387" s="82">
        <f t="shared" si="344"/>
        <v>1.4949917775452235E-4</v>
      </c>
      <c r="V387" s="286"/>
      <c r="W387" s="207">
        <v>2</v>
      </c>
      <c r="X387" s="58">
        <f>IFERROR(W387/W392,"-")</f>
        <v>0.04</v>
      </c>
      <c r="Y387" s="82">
        <f t="shared" si="345"/>
        <v>2.3427433524657375E-4</v>
      </c>
      <c r="Z387" s="286"/>
      <c r="AA387" s="207">
        <v>1</v>
      </c>
      <c r="AB387" s="58">
        <f>IFERROR(AA387/AA392,"-")</f>
        <v>3.3333333333333333E-2</v>
      </c>
      <c r="AC387" s="82">
        <f t="shared" si="346"/>
        <v>2.3435669088352472E-4</v>
      </c>
      <c r="AD387" s="286"/>
      <c r="AE387" s="207">
        <v>0</v>
      </c>
      <c r="AF387" s="58">
        <f>IFERROR(AE387/AE392,"-")</f>
        <v>0</v>
      </c>
      <c r="AG387" s="82">
        <f t="shared" si="347"/>
        <v>0</v>
      </c>
      <c r="AH387" s="286"/>
      <c r="AI387" s="93">
        <f t="shared" si="293"/>
        <v>18</v>
      </c>
      <c r="AJ387" s="58">
        <f>IFERROR(AI387/AI392,"-")</f>
        <v>5.5900621118012424E-2</v>
      </c>
      <c r="AK387" s="82">
        <f t="shared" si="348"/>
        <v>3.9819485001327314E-4</v>
      </c>
    </row>
    <row r="388" spans="2:37" ht="13.5" customHeight="1">
      <c r="B388" s="280"/>
      <c r="C388" s="283"/>
      <c r="D388" s="57" t="s">
        <v>89</v>
      </c>
      <c r="E388" s="129" t="s">
        <v>78</v>
      </c>
      <c r="F388" s="286"/>
      <c r="G388" s="207">
        <v>0</v>
      </c>
      <c r="H388" s="58">
        <f>IFERROR(G388/G392,"-")</f>
        <v>0</v>
      </c>
      <c r="I388" s="72">
        <f t="shared" si="349"/>
        <v>0</v>
      </c>
      <c r="J388" s="286"/>
      <c r="K388" s="207">
        <v>2</v>
      </c>
      <c r="L388" s="58">
        <f>IFERROR(K388/K392,"-")</f>
        <v>0.18181818181818182</v>
      </c>
      <c r="M388" s="82">
        <f t="shared" si="342"/>
        <v>1.3793103448275862E-2</v>
      </c>
      <c r="N388" s="286"/>
      <c r="O388" s="207">
        <v>8</v>
      </c>
      <c r="P388" s="58">
        <f>IFERROR(O388/O392,"-")</f>
        <v>6.4516129032258063E-2</v>
      </c>
      <c r="Q388" s="82">
        <f t="shared" si="343"/>
        <v>4.6986961118289676E-4</v>
      </c>
      <c r="R388" s="286"/>
      <c r="S388" s="207">
        <v>10</v>
      </c>
      <c r="T388" s="58">
        <f>IFERROR(S388/S392,"-")</f>
        <v>0.10101010101010101</v>
      </c>
      <c r="U388" s="82">
        <f t="shared" si="344"/>
        <v>7.4749588877261175E-4</v>
      </c>
      <c r="V388" s="286"/>
      <c r="W388" s="207">
        <v>3</v>
      </c>
      <c r="X388" s="58">
        <f>IFERROR(W388/W392,"-")</f>
        <v>0.06</v>
      </c>
      <c r="Y388" s="82">
        <f t="shared" si="345"/>
        <v>3.5141150286986059E-4</v>
      </c>
      <c r="Z388" s="286"/>
      <c r="AA388" s="207">
        <v>3</v>
      </c>
      <c r="AB388" s="58">
        <f>IFERROR(AA388/AA392,"-")</f>
        <v>0.1</v>
      </c>
      <c r="AC388" s="82">
        <f t="shared" si="346"/>
        <v>7.0307007265057423E-4</v>
      </c>
      <c r="AD388" s="286"/>
      <c r="AE388" s="207">
        <v>2</v>
      </c>
      <c r="AF388" s="58">
        <f>IFERROR(AE388/AE392,"-")</f>
        <v>0.33333333333333331</v>
      </c>
      <c r="AG388" s="82">
        <f t="shared" si="347"/>
        <v>1.1043622308117063E-3</v>
      </c>
      <c r="AH388" s="286"/>
      <c r="AI388" s="93">
        <f t="shared" si="293"/>
        <v>28</v>
      </c>
      <c r="AJ388" s="58">
        <f>IFERROR(AI388/AI392,"-")</f>
        <v>8.6956521739130432E-2</v>
      </c>
      <c r="AK388" s="82">
        <f t="shared" si="348"/>
        <v>6.1941421113175822E-4</v>
      </c>
    </row>
    <row r="389" spans="2:37" ht="13.5" customHeight="1">
      <c r="B389" s="280"/>
      <c r="C389" s="283"/>
      <c r="D389" s="57" t="s">
        <v>90</v>
      </c>
      <c r="E389" s="129" t="s">
        <v>79</v>
      </c>
      <c r="F389" s="286"/>
      <c r="G389" s="207">
        <v>0</v>
      </c>
      <c r="H389" s="58">
        <f>IFERROR(G389/G392,"-")</f>
        <v>0</v>
      </c>
      <c r="I389" s="72">
        <f t="shared" si="349"/>
        <v>0</v>
      </c>
      <c r="J389" s="286"/>
      <c r="K389" s="207">
        <v>0</v>
      </c>
      <c r="L389" s="58">
        <f>IFERROR(K389/K392,"-")</f>
        <v>0</v>
      </c>
      <c r="M389" s="82">
        <f t="shared" si="342"/>
        <v>0</v>
      </c>
      <c r="N389" s="286"/>
      <c r="O389" s="207">
        <v>0</v>
      </c>
      <c r="P389" s="58">
        <f>IFERROR(O389/O392,"-")</f>
        <v>0</v>
      </c>
      <c r="Q389" s="82">
        <f t="shared" si="343"/>
        <v>0</v>
      </c>
      <c r="R389" s="286"/>
      <c r="S389" s="207">
        <v>0</v>
      </c>
      <c r="T389" s="58">
        <f>IFERROR(S389/S392,"-")</f>
        <v>0</v>
      </c>
      <c r="U389" s="82">
        <f t="shared" si="344"/>
        <v>0</v>
      </c>
      <c r="V389" s="286"/>
      <c r="W389" s="207">
        <v>0</v>
      </c>
      <c r="X389" s="58">
        <f>IFERROR(W389/W392,"-")</f>
        <v>0</v>
      </c>
      <c r="Y389" s="82">
        <f t="shared" si="345"/>
        <v>0</v>
      </c>
      <c r="Z389" s="286"/>
      <c r="AA389" s="207">
        <v>0</v>
      </c>
      <c r="AB389" s="58">
        <f>IFERROR(AA389/AA392,"-")</f>
        <v>0</v>
      </c>
      <c r="AC389" s="82">
        <f t="shared" si="346"/>
        <v>0</v>
      </c>
      <c r="AD389" s="286"/>
      <c r="AE389" s="207">
        <v>0</v>
      </c>
      <c r="AF389" s="58">
        <f>IFERROR(AE389/AE392,"-")</f>
        <v>0</v>
      </c>
      <c r="AG389" s="82">
        <f t="shared" si="347"/>
        <v>0</v>
      </c>
      <c r="AH389" s="286"/>
      <c r="AI389" s="93">
        <f t="shared" si="293"/>
        <v>0</v>
      </c>
      <c r="AJ389" s="58">
        <f>IFERROR(AI389/AI392,"-")</f>
        <v>0</v>
      </c>
      <c r="AK389" s="82">
        <f t="shared" si="348"/>
        <v>0</v>
      </c>
    </row>
    <row r="390" spans="2:37" ht="13.5" customHeight="1">
      <c r="B390" s="280"/>
      <c r="C390" s="283"/>
      <c r="D390" s="57" t="s">
        <v>91</v>
      </c>
      <c r="E390" s="129" t="s">
        <v>80</v>
      </c>
      <c r="F390" s="286"/>
      <c r="G390" s="207">
        <v>0</v>
      </c>
      <c r="H390" s="58">
        <f>IFERROR(G390/G392,"-")</f>
        <v>0</v>
      </c>
      <c r="I390" s="72">
        <f t="shared" si="349"/>
        <v>0</v>
      </c>
      <c r="J390" s="286"/>
      <c r="K390" s="207">
        <v>0</v>
      </c>
      <c r="L390" s="58">
        <f>IFERROR(K390/K392,"-")</f>
        <v>0</v>
      </c>
      <c r="M390" s="82">
        <f t="shared" si="342"/>
        <v>0</v>
      </c>
      <c r="N390" s="286"/>
      <c r="O390" s="207">
        <v>1</v>
      </c>
      <c r="P390" s="58">
        <f>IFERROR(O390/O392,"-")</f>
        <v>8.0645161290322578E-3</v>
      </c>
      <c r="Q390" s="82">
        <f t="shared" si="343"/>
        <v>5.8733701397862095E-5</v>
      </c>
      <c r="R390" s="286"/>
      <c r="S390" s="207">
        <v>0</v>
      </c>
      <c r="T390" s="58">
        <f>IFERROR(S390/S392,"-")</f>
        <v>0</v>
      </c>
      <c r="U390" s="82">
        <f t="shared" si="344"/>
        <v>0</v>
      </c>
      <c r="V390" s="286"/>
      <c r="W390" s="207">
        <v>0</v>
      </c>
      <c r="X390" s="58">
        <f>IFERROR(W390/W392,"-")</f>
        <v>0</v>
      </c>
      <c r="Y390" s="82">
        <f t="shared" si="345"/>
        <v>0</v>
      </c>
      <c r="Z390" s="286"/>
      <c r="AA390" s="207">
        <v>0</v>
      </c>
      <c r="AB390" s="58">
        <f>IFERROR(AA390/AA392,"-")</f>
        <v>0</v>
      </c>
      <c r="AC390" s="82">
        <f t="shared" si="346"/>
        <v>0</v>
      </c>
      <c r="AD390" s="286"/>
      <c r="AE390" s="207">
        <v>0</v>
      </c>
      <c r="AF390" s="58">
        <f>IFERROR(AE390/AE392,"-")</f>
        <v>0</v>
      </c>
      <c r="AG390" s="82">
        <f t="shared" si="347"/>
        <v>0</v>
      </c>
      <c r="AH390" s="286"/>
      <c r="AI390" s="93">
        <f t="shared" ref="AI390:AI453" si="350">SUM(G390,K390,O390,S390,W390,AA390,AE390)</f>
        <v>1</v>
      </c>
      <c r="AJ390" s="58">
        <f>IFERROR(AI390/AI392,"-")</f>
        <v>3.105590062111801E-3</v>
      </c>
      <c r="AK390" s="82">
        <f t="shared" si="348"/>
        <v>2.2121936111848509E-5</v>
      </c>
    </row>
    <row r="391" spans="2:37" ht="13.5" customHeight="1">
      <c r="B391" s="280"/>
      <c r="C391" s="283"/>
      <c r="D391" s="59" t="s">
        <v>92</v>
      </c>
      <c r="E391" s="130" t="s">
        <v>95</v>
      </c>
      <c r="F391" s="287"/>
      <c r="G391" s="208">
        <v>0</v>
      </c>
      <c r="H391" s="60">
        <f>IFERROR(G391/G392,"-")</f>
        <v>0</v>
      </c>
      <c r="I391" s="72">
        <f t="shared" si="349"/>
        <v>0</v>
      </c>
      <c r="J391" s="287"/>
      <c r="K391" s="208">
        <v>1</v>
      </c>
      <c r="L391" s="60">
        <f>IFERROR(K391/K392,"-")</f>
        <v>9.0909090909090912E-2</v>
      </c>
      <c r="M391" s="83">
        <f t="shared" si="342"/>
        <v>6.8965517241379309E-3</v>
      </c>
      <c r="N391" s="287"/>
      <c r="O391" s="208">
        <v>23</v>
      </c>
      <c r="P391" s="60">
        <f>IFERROR(O391/O392,"-")</f>
        <v>0.18548387096774194</v>
      </c>
      <c r="Q391" s="83">
        <f t="shared" si="343"/>
        <v>1.3508751321508281E-3</v>
      </c>
      <c r="R391" s="287"/>
      <c r="S391" s="208">
        <v>31</v>
      </c>
      <c r="T391" s="60">
        <f>IFERROR(S391/S392,"-")</f>
        <v>0.31313131313131315</v>
      </c>
      <c r="U391" s="83">
        <f t="shared" si="344"/>
        <v>2.3172372551950966E-3</v>
      </c>
      <c r="V391" s="287"/>
      <c r="W391" s="208">
        <v>16</v>
      </c>
      <c r="X391" s="60">
        <f>IFERROR(W391/W392,"-")</f>
        <v>0.32</v>
      </c>
      <c r="Y391" s="83">
        <f t="shared" si="345"/>
        <v>1.87419468197259E-3</v>
      </c>
      <c r="Z391" s="287"/>
      <c r="AA391" s="208">
        <v>10</v>
      </c>
      <c r="AB391" s="60">
        <f>IFERROR(AA391/AA392,"-")</f>
        <v>0.33333333333333331</v>
      </c>
      <c r="AC391" s="83">
        <f t="shared" si="346"/>
        <v>2.3435669088352471E-3</v>
      </c>
      <c r="AD391" s="287"/>
      <c r="AE391" s="208">
        <v>2</v>
      </c>
      <c r="AF391" s="60">
        <f>IFERROR(AE391/AE392,"-")</f>
        <v>0.33333333333333331</v>
      </c>
      <c r="AG391" s="83">
        <f t="shared" si="347"/>
        <v>1.1043622308117063E-3</v>
      </c>
      <c r="AH391" s="287"/>
      <c r="AI391" s="94">
        <f t="shared" si="350"/>
        <v>83</v>
      </c>
      <c r="AJ391" s="60">
        <f>IFERROR(AI391/AI392,"-")</f>
        <v>0.25776397515527949</v>
      </c>
      <c r="AK391" s="83">
        <f t="shared" si="348"/>
        <v>1.8361206972834262E-3</v>
      </c>
    </row>
    <row r="392" spans="2:37" ht="13.5" customHeight="1">
      <c r="B392" s="281"/>
      <c r="C392" s="284"/>
      <c r="D392" s="61" t="s">
        <v>94</v>
      </c>
      <c r="E392" s="62"/>
      <c r="F392" s="209" t="s">
        <v>143</v>
      </c>
      <c r="G392" s="71">
        <f>SUM(G384:G391)</f>
        <v>2</v>
      </c>
      <c r="H392" s="63" t="s">
        <v>93</v>
      </c>
      <c r="I392" s="75">
        <f>IFERROR(G392/$AO$48,"-")</f>
        <v>0.05</v>
      </c>
      <c r="J392" s="209" t="s">
        <v>143</v>
      </c>
      <c r="K392" s="71">
        <f>SUM(K384:K391)</f>
        <v>11</v>
      </c>
      <c r="L392" s="210" t="s">
        <v>143</v>
      </c>
      <c r="M392" s="75">
        <f t="shared" si="342"/>
        <v>7.586206896551724E-2</v>
      </c>
      <c r="N392" s="209" t="s">
        <v>143</v>
      </c>
      <c r="O392" s="71">
        <f>SUM(O384:O391)</f>
        <v>124</v>
      </c>
      <c r="P392" s="210" t="s">
        <v>143</v>
      </c>
      <c r="Q392" s="75">
        <f t="shared" si="343"/>
        <v>7.2829789733348995E-3</v>
      </c>
      <c r="R392" s="209" t="s">
        <v>143</v>
      </c>
      <c r="S392" s="71">
        <f>SUM(S384:S391)</f>
        <v>99</v>
      </c>
      <c r="T392" s="210" t="s">
        <v>143</v>
      </c>
      <c r="U392" s="75">
        <f t="shared" si="344"/>
        <v>7.4002092988488567E-3</v>
      </c>
      <c r="V392" s="209" t="s">
        <v>143</v>
      </c>
      <c r="W392" s="71">
        <f>SUM(W384:W391)</f>
        <v>50</v>
      </c>
      <c r="X392" s="210" t="s">
        <v>143</v>
      </c>
      <c r="Y392" s="75">
        <f t="shared" si="345"/>
        <v>5.8568583811643435E-3</v>
      </c>
      <c r="Z392" s="209" t="s">
        <v>143</v>
      </c>
      <c r="AA392" s="71">
        <f>SUM(AA384:AA391)</f>
        <v>30</v>
      </c>
      <c r="AB392" s="210" t="s">
        <v>143</v>
      </c>
      <c r="AC392" s="75">
        <f t="shared" si="346"/>
        <v>7.0307007265057418E-3</v>
      </c>
      <c r="AD392" s="209" t="s">
        <v>143</v>
      </c>
      <c r="AE392" s="71">
        <f>SUM(AE384:AE391)</f>
        <v>6</v>
      </c>
      <c r="AF392" s="210" t="s">
        <v>143</v>
      </c>
      <c r="AG392" s="75">
        <f t="shared" si="347"/>
        <v>3.3130866924351186E-3</v>
      </c>
      <c r="AH392" s="209" t="s">
        <v>143</v>
      </c>
      <c r="AI392" s="71">
        <f t="shared" si="350"/>
        <v>322</v>
      </c>
      <c r="AJ392" s="210" t="s">
        <v>143</v>
      </c>
      <c r="AK392" s="75">
        <f t="shared" si="348"/>
        <v>7.12326342801522E-3</v>
      </c>
    </row>
    <row r="393" spans="2:37" ht="13.5" customHeight="1">
      <c r="B393" s="279">
        <v>44</v>
      </c>
      <c r="C393" s="282" t="s">
        <v>17</v>
      </c>
      <c r="D393" s="55" t="s">
        <v>85</v>
      </c>
      <c r="E393" s="128" t="s">
        <v>74</v>
      </c>
      <c r="F393" s="293">
        <f>AO49</f>
        <v>15</v>
      </c>
      <c r="G393" s="206">
        <v>0</v>
      </c>
      <c r="H393" s="56">
        <f>IFERROR(G393/G401,"-")</f>
        <v>0</v>
      </c>
      <c r="I393" s="72">
        <f>IFERROR(G393/$AO$49,"-")</f>
        <v>0</v>
      </c>
      <c r="J393" s="293">
        <f>AP49</f>
        <v>61</v>
      </c>
      <c r="K393" s="206">
        <v>0</v>
      </c>
      <c r="L393" s="56">
        <f>IFERROR(K393/K401,"-")</f>
        <v>0</v>
      </c>
      <c r="M393" s="72">
        <f t="shared" ref="M393:M401" si="351">IFERROR(K393/$AP$49,"-")</f>
        <v>0</v>
      </c>
      <c r="N393" s="293">
        <f>AQ49</f>
        <v>17000</v>
      </c>
      <c r="O393" s="206">
        <v>1</v>
      </c>
      <c r="P393" s="56">
        <f>IFERROR(O393/O401,"-")</f>
        <v>6.9444444444444441E-3</v>
      </c>
      <c r="Q393" s="72">
        <f t="shared" ref="Q393:Q401" si="352">IFERROR(O393/$AQ$49,"-")</f>
        <v>5.8823529411764708E-5</v>
      </c>
      <c r="R393" s="293">
        <f>AR49</f>
        <v>14863</v>
      </c>
      <c r="S393" s="206">
        <v>0</v>
      </c>
      <c r="T393" s="56">
        <f>IFERROR(S393/S401,"-")</f>
        <v>0</v>
      </c>
      <c r="U393" s="72">
        <f t="shared" ref="U393:U401" si="353">IFERROR(S393/$AR$49,"-")</f>
        <v>0</v>
      </c>
      <c r="V393" s="293">
        <f>AS49</f>
        <v>9571</v>
      </c>
      <c r="W393" s="206">
        <v>0</v>
      </c>
      <c r="X393" s="56">
        <f>IFERROR(W393/W401,"-")</f>
        <v>0</v>
      </c>
      <c r="Y393" s="72">
        <f t="shared" ref="Y393:Y401" si="354">IFERROR(W393/$AS$49,"-")</f>
        <v>0</v>
      </c>
      <c r="Z393" s="293">
        <f>AT49</f>
        <v>4740</v>
      </c>
      <c r="AA393" s="206">
        <v>0</v>
      </c>
      <c r="AB393" s="56">
        <f>IFERROR(AA393/AA401,"-")</f>
        <v>0</v>
      </c>
      <c r="AC393" s="72">
        <f t="shared" ref="AC393:AC401" si="355">IFERROR(AA393/$AT$49,"-")</f>
        <v>0</v>
      </c>
      <c r="AD393" s="293">
        <f>AU49</f>
        <v>1736</v>
      </c>
      <c r="AE393" s="206">
        <v>0</v>
      </c>
      <c r="AF393" s="56">
        <f>IFERROR(AE393/AE401,"-")</f>
        <v>0</v>
      </c>
      <c r="AG393" s="72">
        <f t="shared" ref="AG393:AG401" si="356">IFERROR(AE393/$AU$49,"-")</f>
        <v>0</v>
      </c>
      <c r="AH393" s="293">
        <f>AV49</f>
        <v>47986</v>
      </c>
      <c r="AI393" s="92">
        <f t="shared" si="350"/>
        <v>1</v>
      </c>
      <c r="AJ393" s="56">
        <f>IFERROR(AI393/AI401,"-")</f>
        <v>2.4570024570024569E-3</v>
      </c>
      <c r="AK393" s="72">
        <f t="shared" ref="AK393:AK401" si="357">IFERROR(AI393/$AV$49,"-")</f>
        <v>2.0839411495019379E-5</v>
      </c>
    </row>
    <row r="394" spans="2:37" ht="13.5" customHeight="1">
      <c r="B394" s="280"/>
      <c r="C394" s="283"/>
      <c r="D394" s="57" t="s">
        <v>86</v>
      </c>
      <c r="E394" s="129" t="s">
        <v>75</v>
      </c>
      <c r="F394" s="286"/>
      <c r="G394" s="207">
        <v>0</v>
      </c>
      <c r="H394" s="58">
        <f>IFERROR(G394/G401,"-")</f>
        <v>0</v>
      </c>
      <c r="I394" s="72">
        <f t="shared" ref="I394:I400" si="358">IFERROR(G394/$AO$49,"-")</f>
        <v>0</v>
      </c>
      <c r="J394" s="286"/>
      <c r="K394" s="207">
        <v>3</v>
      </c>
      <c r="L394" s="58">
        <f>IFERROR(K394/K401,"-")</f>
        <v>0.75</v>
      </c>
      <c r="M394" s="82">
        <f t="shared" si="351"/>
        <v>4.9180327868852458E-2</v>
      </c>
      <c r="N394" s="286"/>
      <c r="O394" s="207">
        <v>105</v>
      </c>
      <c r="P394" s="58">
        <f>IFERROR(O394/O401,"-")</f>
        <v>0.72916666666666663</v>
      </c>
      <c r="Q394" s="82">
        <f t="shared" si="352"/>
        <v>6.1764705882352937E-3</v>
      </c>
      <c r="R394" s="286"/>
      <c r="S394" s="207">
        <v>111</v>
      </c>
      <c r="T394" s="58">
        <f>IFERROR(S394/S401,"-")</f>
        <v>0.72077922077922074</v>
      </c>
      <c r="U394" s="82">
        <f t="shared" si="353"/>
        <v>7.4682096481194912E-3</v>
      </c>
      <c r="V394" s="286"/>
      <c r="W394" s="207">
        <v>49</v>
      </c>
      <c r="X394" s="58">
        <f>IFERROR(W394/W401,"-")</f>
        <v>0.6901408450704225</v>
      </c>
      <c r="Y394" s="82">
        <f t="shared" si="354"/>
        <v>5.1196322223383134E-3</v>
      </c>
      <c r="Z394" s="286"/>
      <c r="AA394" s="207">
        <v>18</v>
      </c>
      <c r="AB394" s="58">
        <f>IFERROR(AA394/AA401,"-")</f>
        <v>0.6</v>
      </c>
      <c r="AC394" s="82">
        <f t="shared" si="355"/>
        <v>3.7974683544303796E-3</v>
      </c>
      <c r="AD394" s="286"/>
      <c r="AE394" s="207">
        <v>2</v>
      </c>
      <c r="AF394" s="58">
        <f>IFERROR(AE394/AE401,"-")</f>
        <v>0.66666666666666663</v>
      </c>
      <c r="AG394" s="82">
        <f t="shared" si="356"/>
        <v>1.152073732718894E-3</v>
      </c>
      <c r="AH394" s="286"/>
      <c r="AI394" s="93">
        <f t="shared" si="350"/>
        <v>288</v>
      </c>
      <c r="AJ394" s="58">
        <f>IFERROR(AI394/AI401,"-")</f>
        <v>0.70761670761670759</v>
      </c>
      <c r="AK394" s="82">
        <f t="shared" si="357"/>
        <v>6.0017505105655813E-3</v>
      </c>
    </row>
    <row r="395" spans="2:37" ht="13.5" customHeight="1">
      <c r="B395" s="280"/>
      <c r="C395" s="283"/>
      <c r="D395" s="57" t="s">
        <v>87</v>
      </c>
      <c r="E395" s="129" t="s">
        <v>76</v>
      </c>
      <c r="F395" s="286"/>
      <c r="G395" s="207">
        <v>0</v>
      </c>
      <c r="H395" s="58">
        <f>IFERROR(G395/G401,"-")</f>
        <v>0</v>
      </c>
      <c r="I395" s="72">
        <f t="shared" si="358"/>
        <v>0</v>
      </c>
      <c r="J395" s="286"/>
      <c r="K395" s="207">
        <v>0</v>
      </c>
      <c r="L395" s="58">
        <f>IFERROR(K395/K401,"-")</f>
        <v>0</v>
      </c>
      <c r="M395" s="82">
        <f t="shared" si="351"/>
        <v>0</v>
      </c>
      <c r="N395" s="286"/>
      <c r="O395" s="207">
        <v>1</v>
      </c>
      <c r="P395" s="58">
        <f>IFERROR(O395/O401,"-")</f>
        <v>6.9444444444444441E-3</v>
      </c>
      <c r="Q395" s="82">
        <f t="shared" si="352"/>
        <v>5.8823529411764708E-5</v>
      </c>
      <c r="R395" s="286"/>
      <c r="S395" s="207">
        <v>0</v>
      </c>
      <c r="T395" s="58">
        <f>IFERROR(S395/S401,"-")</f>
        <v>0</v>
      </c>
      <c r="U395" s="82">
        <f t="shared" si="353"/>
        <v>0</v>
      </c>
      <c r="V395" s="286"/>
      <c r="W395" s="207">
        <v>0</v>
      </c>
      <c r="X395" s="58">
        <f>IFERROR(W395/W401,"-")</f>
        <v>0</v>
      </c>
      <c r="Y395" s="82">
        <f t="shared" si="354"/>
        <v>0</v>
      </c>
      <c r="Z395" s="286"/>
      <c r="AA395" s="207">
        <v>0</v>
      </c>
      <c r="AB395" s="58">
        <f>IFERROR(AA395/AA401,"-")</f>
        <v>0</v>
      </c>
      <c r="AC395" s="82">
        <f t="shared" si="355"/>
        <v>0</v>
      </c>
      <c r="AD395" s="286"/>
      <c r="AE395" s="207">
        <v>0</v>
      </c>
      <c r="AF395" s="58">
        <f>IFERROR(AE395/AE401,"-")</f>
        <v>0</v>
      </c>
      <c r="AG395" s="82">
        <f t="shared" si="356"/>
        <v>0</v>
      </c>
      <c r="AH395" s="286"/>
      <c r="AI395" s="93">
        <f t="shared" si="350"/>
        <v>1</v>
      </c>
      <c r="AJ395" s="58">
        <f>IFERROR(AI395/AI401,"-")</f>
        <v>2.4570024570024569E-3</v>
      </c>
      <c r="AK395" s="82">
        <f t="shared" si="357"/>
        <v>2.0839411495019379E-5</v>
      </c>
    </row>
    <row r="396" spans="2:37" ht="13.5" customHeight="1">
      <c r="B396" s="280"/>
      <c r="C396" s="283"/>
      <c r="D396" s="57" t="s">
        <v>88</v>
      </c>
      <c r="E396" s="129" t="s">
        <v>77</v>
      </c>
      <c r="F396" s="286"/>
      <c r="G396" s="207">
        <v>0</v>
      </c>
      <c r="H396" s="58">
        <f>IFERROR(G396/G401,"-")</f>
        <v>0</v>
      </c>
      <c r="I396" s="72">
        <f t="shared" si="358"/>
        <v>0</v>
      </c>
      <c r="J396" s="286"/>
      <c r="K396" s="207">
        <v>1</v>
      </c>
      <c r="L396" s="58">
        <f>IFERROR(K396/K401,"-")</f>
        <v>0.25</v>
      </c>
      <c r="M396" s="82">
        <f t="shared" si="351"/>
        <v>1.6393442622950821E-2</v>
      </c>
      <c r="N396" s="286"/>
      <c r="O396" s="207">
        <v>4</v>
      </c>
      <c r="P396" s="58">
        <f>IFERROR(O396/O401,"-")</f>
        <v>2.7777777777777776E-2</v>
      </c>
      <c r="Q396" s="82">
        <f t="shared" si="352"/>
        <v>2.3529411764705883E-4</v>
      </c>
      <c r="R396" s="286"/>
      <c r="S396" s="207">
        <v>10</v>
      </c>
      <c r="T396" s="58">
        <f>IFERROR(S396/S401,"-")</f>
        <v>6.4935064935064929E-2</v>
      </c>
      <c r="U396" s="82">
        <f t="shared" si="353"/>
        <v>6.7281168001076498E-4</v>
      </c>
      <c r="V396" s="286"/>
      <c r="W396" s="207">
        <v>5</v>
      </c>
      <c r="X396" s="58">
        <f>IFERROR(W396/W401,"-")</f>
        <v>7.0422535211267609E-2</v>
      </c>
      <c r="Y396" s="82">
        <f t="shared" si="354"/>
        <v>5.2241145125901157E-4</v>
      </c>
      <c r="Z396" s="286"/>
      <c r="AA396" s="207">
        <v>1</v>
      </c>
      <c r="AB396" s="58">
        <f>IFERROR(AA396/AA401,"-")</f>
        <v>3.3333333333333333E-2</v>
      </c>
      <c r="AC396" s="82">
        <f t="shared" si="355"/>
        <v>2.109704641350211E-4</v>
      </c>
      <c r="AD396" s="286"/>
      <c r="AE396" s="207">
        <v>0</v>
      </c>
      <c r="AF396" s="58">
        <f>IFERROR(AE396/AE401,"-")</f>
        <v>0</v>
      </c>
      <c r="AG396" s="82">
        <f t="shared" si="356"/>
        <v>0</v>
      </c>
      <c r="AH396" s="286"/>
      <c r="AI396" s="93">
        <f t="shared" si="350"/>
        <v>21</v>
      </c>
      <c r="AJ396" s="58">
        <f>IFERROR(AI396/AI401,"-")</f>
        <v>5.1597051597051594E-2</v>
      </c>
      <c r="AK396" s="82">
        <f t="shared" si="357"/>
        <v>4.37627641395407E-4</v>
      </c>
    </row>
    <row r="397" spans="2:37" ht="13.5" customHeight="1">
      <c r="B397" s="280"/>
      <c r="C397" s="283"/>
      <c r="D397" s="57" t="s">
        <v>89</v>
      </c>
      <c r="E397" s="129" t="s">
        <v>78</v>
      </c>
      <c r="F397" s="286"/>
      <c r="G397" s="207">
        <v>0</v>
      </c>
      <c r="H397" s="58">
        <f>IFERROR(G397/G401,"-")</f>
        <v>0</v>
      </c>
      <c r="I397" s="72">
        <f t="shared" si="358"/>
        <v>0</v>
      </c>
      <c r="J397" s="286"/>
      <c r="K397" s="207">
        <v>0</v>
      </c>
      <c r="L397" s="58">
        <f>IFERROR(K397/K401,"-")</f>
        <v>0</v>
      </c>
      <c r="M397" s="82">
        <f t="shared" si="351"/>
        <v>0</v>
      </c>
      <c r="N397" s="286"/>
      <c r="O397" s="207">
        <v>7</v>
      </c>
      <c r="P397" s="58">
        <f>IFERROR(O397/O401,"-")</f>
        <v>4.8611111111111112E-2</v>
      </c>
      <c r="Q397" s="82">
        <f t="shared" si="352"/>
        <v>4.1176470588235296E-4</v>
      </c>
      <c r="R397" s="286"/>
      <c r="S397" s="207">
        <v>2</v>
      </c>
      <c r="T397" s="58">
        <f>IFERROR(S397/S401,"-")</f>
        <v>1.2987012987012988E-2</v>
      </c>
      <c r="U397" s="82">
        <f t="shared" si="353"/>
        <v>1.3456233600215298E-4</v>
      </c>
      <c r="V397" s="286"/>
      <c r="W397" s="207">
        <v>5</v>
      </c>
      <c r="X397" s="58">
        <f>IFERROR(W397/W401,"-")</f>
        <v>7.0422535211267609E-2</v>
      </c>
      <c r="Y397" s="82">
        <f t="shared" si="354"/>
        <v>5.2241145125901157E-4</v>
      </c>
      <c r="Z397" s="286"/>
      <c r="AA397" s="207">
        <v>3</v>
      </c>
      <c r="AB397" s="58">
        <f>IFERROR(AA397/AA401,"-")</f>
        <v>0.1</v>
      </c>
      <c r="AC397" s="82">
        <f t="shared" si="355"/>
        <v>6.329113924050633E-4</v>
      </c>
      <c r="AD397" s="286"/>
      <c r="AE397" s="207">
        <v>0</v>
      </c>
      <c r="AF397" s="58">
        <f>IFERROR(AE397/AE401,"-")</f>
        <v>0</v>
      </c>
      <c r="AG397" s="82">
        <f t="shared" si="356"/>
        <v>0</v>
      </c>
      <c r="AH397" s="286"/>
      <c r="AI397" s="93">
        <f t="shared" si="350"/>
        <v>17</v>
      </c>
      <c r="AJ397" s="58">
        <f>IFERROR(AI397/AI401,"-")</f>
        <v>4.1769041769041768E-2</v>
      </c>
      <c r="AK397" s="82">
        <f t="shared" si="357"/>
        <v>3.5426999541532947E-4</v>
      </c>
    </row>
    <row r="398" spans="2:37" ht="13.5" customHeight="1">
      <c r="B398" s="280"/>
      <c r="C398" s="283"/>
      <c r="D398" s="57" t="s">
        <v>90</v>
      </c>
      <c r="E398" s="129" t="s">
        <v>79</v>
      </c>
      <c r="F398" s="286"/>
      <c r="G398" s="207">
        <v>0</v>
      </c>
      <c r="H398" s="58">
        <f>IFERROR(G398/G401,"-")</f>
        <v>0</v>
      </c>
      <c r="I398" s="72">
        <f t="shared" si="358"/>
        <v>0</v>
      </c>
      <c r="J398" s="286"/>
      <c r="K398" s="207">
        <v>0</v>
      </c>
      <c r="L398" s="58">
        <f>IFERROR(K398/K401,"-")</f>
        <v>0</v>
      </c>
      <c r="M398" s="82">
        <f t="shared" si="351"/>
        <v>0</v>
      </c>
      <c r="N398" s="286"/>
      <c r="O398" s="207">
        <v>1</v>
      </c>
      <c r="P398" s="58">
        <f>IFERROR(O398/O401,"-")</f>
        <v>6.9444444444444441E-3</v>
      </c>
      <c r="Q398" s="82">
        <f t="shared" si="352"/>
        <v>5.8823529411764708E-5</v>
      </c>
      <c r="R398" s="286"/>
      <c r="S398" s="207">
        <v>0</v>
      </c>
      <c r="T398" s="58">
        <f>IFERROR(S398/S401,"-")</f>
        <v>0</v>
      </c>
      <c r="U398" s="82">
        <f t="shared" si="353"/>
        <v>0</v>
      </c>
      <c r="V398" s="286"/>
      <c r="W398" s="207">
        <v>0</v>
      </c>
      <c r="X398" s="58">
        <f>IFERROR(W398/W401,"-")</f>
        <v>0</v>
      </c>
      <c r="Y398" s="82">
        <f t="shared" si="354"/>
        <v>0</v>
      </c>
      <c r="Z398" s="286"/>
      <c r="AA398" s="207">
        <v>0</v>
      </c>
      <c r="AB398" s="58">
        <f>IFERROR(AA398/AA401,"-")</f>
        <v>0</v>
      </c>
      <c r="AC398" s="82">
        <f t="shared" si="355"/>
        <v>0</v>
      </c>
      <c r="AD398" s="286"/>
      <c r="AE398" s="207">
        <v>0</v>
      </c>
      <c r="AF398" s="58">
        <f>IFERROR(AE398/AE401,"-")</f>
        <v>0</v>
      </c>
      <c r="AG398" s="82">
        <f t="shared" si="356"/>
        <v>0</v>
      </c>
      <c r="AH398" s="286"/>
      <c r="AI398" s="93">
        <f t="shared" si="350"/>
        <v>1</v>
      </c>
      <c r="AJ398" s="58">
        <f>IFERROR(AI398/AI401,"-")</f>
        <v>2.4570024570024569E-3</v>
      </c>
      <c r="AK398" s="82">
        <f t="shared" si="357"/>
        <v>2.0839411495019379E-5</v>
      </c>
    </row>
    <row r="399" spans="2:37" ht="13.5" customHeight="1">
      <c r="B399" s="280"/>
      <c r="C399" s="283"/>
      <c r="D399" s="57" t="s">
        <v>91</v>
      </c>
      <c r="E399" s="129" t="s">
        <v>80</v>
      </c>
      <c r="F399" s="286"/>
      <c r="G399" s="207">
        <v>0</v>
      </c>
      <c r="H399" s="58">
        <f>IFERROR(G399/G401,"-")</f>
        <v>0</v>
      </c>
      <c r="I399" s="72">
        <f t="shared" si="358"/>
        <v>0</v>
      </c>
      <c r="J399" s="286"/>
      <c r="K399" s="207">
        <v>0</v>
      </c>
      <c r="L399" s="58">
        <f>IFERROR(K399/K401,"-")</f>
        <v>0</v>
      </c>
      <c r="M399" s="82">
        <f t="shared" si="351"/>
        <v>0</v>
      </c>
      <c r="N399" s="286"/>
      <c r="O399" s="207">
        <v>0</v>
      </c>
      <c r="P399" s="58">
        <f>IFERROR(O399/O401,"-")</f>
        <v>0</v>
      </c>
      <c r="Q399" s="82">
        <f t="shared" si="352"/>
        <v>0</v>
      </c>
      <c r="R399" s="286"/>
      <c r="S399" s="207">
        <v>1</v>
      </c>
      <c r="T399" s="58">
        <f>IFERROR(S399/S401,"-")</f>
        <v>6.4935064935064939E-3</v>
      </c>
      <c r="U399" s="82">
        <f t="shared" si="353"/>
        <v>6.7281168001076492E-5</v>
      </c>
      <c r="V399" s="286"/>
      <c r="W399" s="207">
        <v>0</v>
      </c>
      <c r="X399" s="58">
        <f>IFERROR(W399/W401,"-")</f>
        <v>0</v>
      </c>
      <c r="Y399" s="82">
        <f t="shared" si="354"/>
        <v>0</v>
      </c>
      <c r="Z399" s="286"/>
      <c r="AA399" s="207">
        <v>0</v>
      </c>
      <c r="AB399" s="58">
        <f>IFERROR(AA399/AA401,"-")</f>
        <v>0</v>
      </c>
      <c r="AC399" s="82">
        <f t="shared" si="355"/>
        <v>0</v>
      </c>
      <c r="AD399" s="286"/>
      <c r="AE399" s="207">
        <v>0</v>
      </c>
      <c r="AF399" s="58">
        <f>IFERROR(AE399/AE401,"-")</f>
        <v>0</v>
      </c>
      <c r="AG399" s="82">
        <f t="shared" si="356"/>
        <v>0</v>
      </c>
      <c r="AH399" s="286"/>
      <c r="AI399" s="93">
        <f t="shared" si="350"/>
        <v>1</v>
      </c>
      <c r="AJ399" s="58">
        <f>IFERROR(AI399/AI401,"-")</f>
        <v>2.4570024570024569E-3</v>
      </c>
      <c r="AK399" s="82">
        <f t="shared" si="357"/>
        <v>2.0839411495019379E-5</v>
      </c>
    </row>
    <row r="400" spans="2:37" ht="13.5" customHeight="1">
      <c r="B400" s="280"/>
      <c r="C400" s="283"/>
      <c r="D400" s="59" t="s">
        <v>92</v>
      </c>
      <c r="E400" s="130" t="s">
        <v>95</v>
      </c>
      <c r="F400" s="287"/>
      <c r="G400" s="208">
        <v>1</v>
      </c>
      <c r="H400" s="60">
        <f>IFERROR(G400/G401,"-")</f>
        <v>1</v>
      </c>
      <c r="I400" s="72">
        <f t="shared" si="358"/>
        <v>6.6666666666666666E-2</v>
      </c>
      <c r="J400" s="287"/>
      <c r="K400" s="208">
        <v>0</v>
      </c>
      <c r="L400" s="60">
        <f>IFERROR(K400/K401,"-")</f>
        <v>0</v>
      </c>
      <c r="M400" s="83">
        <f t="shared" si="351"/>
        <v>0</v>
      </c>
      <c r="N400" s="287"/>
      <c r="O400" s="208">
        <v>25</v>
      </c>
      <c r="P400" s="60">
        <f>IFERROR(O400/O401,"-")</f>
        <v>0.1736111111111111</v>
      </c>
      <c r="Q400" s="83">
        <f t="shared" si="352"/>
        <v>1.4705882352941176E-3</v>
      </c>
      <c r="R400" s="287"/>
      <c r="S400" s="208">
        <v>30</v>
      </c>
      <c r="T400" s="60">
        <f>IFERROR(S400/S401,"-")</f>
        <v>0.19480519480519481</v>
      </c>
      <c r="U400" s="83">
        <f t="shared" si="353"/>
        <v>2.018435040032295E-3</v>
      </c>
      <c r="V400" s="287"/>
      <c r="W400" s="208">
        <v>12</v>
      </c>
      <c r="X400" s="60">
        <f>IFERROR(W400/W401,"-")</f>
        <v>0.16901408450704225</v>
      </c>
      <c r="Y400" s="83">
        <f t="shared" si="354"/>
        <v>1.2537874830216278E-3</v>
      </c>
      <c r="Z400" s="287"/>
      <c r="AA400" s="208">
        <v>8</v>
      </c>
      <c r="AB400" s="60">
        <f>IFERROR(AA400/AA401,"-")</f>
        <v>0.26666666666666666</v>
      </c>
      <c r="AC400" s="83">
        <f t="shared" si="355"/>
        <v>1.6877637130801688E-3</v>
      </c>
      <c r="AD400" s="287"/>
      <c r="AE400" s="208">
        <v>1</v>
      </c>
      <c r="AF400" s="60">
        <f>IFERROR(AE400/AE401,"-")</f>
        <v>0.33333333333333331</v>
      </c>
      <c r="AG400" s="83">
        <f t="shared" si="356"/>
        <v>5.76036866359447E-4</v>
      </c>
      <c r="AH400" s="287"/>
      <c r="AI400" s="94">
        <f t="shared" si="350"/>
        <v>77</v>
      </c>
      <c r="AJ400" s="60">
        <f>IFERROR(AI400/AI401,"-")</f>
        <v>0.1891891891891892</v>
      </c>
      <c r="AK400" s="83">
        <f t="shared" si="357"/>
        <v>1.6046346851164924E-3</v>
      </c>
    </row>
    <row r="401" spans="2:37" ht="13.5" customHeight="1">
      <c r="B401" s="281"/>
      <c r="C401" s="284"/>
      <c r="D401" s="61" t="s">
        <v>94</v>
      </c>
      <c r="E401" s="62"/>
      <c r="F401" s="209" t="s">
        <v>143</v>
      </c>
      <c r="G401" s="71">
        <f>SUM(G393:G400)</f>
        <v>1</v>
      </c>
      <c r="H401" s="63" t="s">
        <v>93</v>
      </c>
      <c r="I401" s="75">
        <f>IFERROR(G401/$AO$49,"-")</f>
        <v>6.6666666666666666E-2</v>
      </c>
      <c r="J401" s="209" t="s">
        <v>143</v>
      </c>
      <c r="K401" s="71">
        <f>SUM(K393:K400)</f>
        <v>4</v>
      </c>
      <c r="L401" s="210" t="s">
        <v>143</v>
      </c>
      <c r="M401" s="75">
        <f t="shared" si="351"/>
        <v>6.5573770491803282E-2</v>
      </c>
      <c r="N401" s="209" t="s">
        <v>143</v>
      </c>
      <c r="O401" s="71">
        <f>SUM(O393:O400)</f>
        <v>144</v>
      </c>
      <c r="P401" s="210" t="s">
        <v>143</v>
      </c>
      <c r="Q401" s="75">
        <f t="shared" si="352"/>
        <v>8.4705882352941169E-3</v>
      </c>
      <c r="R401" s="209" t="s">
        <v>143</v>
      </c>
      <c r="S401" s="71">
        <f>SUM(S393:S400)</f>
        <v>154</v>
      </c>
      <c r="T401" s="210" t="s">
        <v>143</v>
      </c>
      <c r="U401" s="75">
        <f t="shared" si="353"/>
        <v>1.0361299872165781E-2</v>
      </c>
      <c r="V401" s="209" t="s">
        <v>143</v>
      </c>
      <c r="W401" s="71">
        <f>SUM(W393:W400)</f>
        <v>71</v>
      </c>
      <c r="X401" s="210" t="s">
        <v>143</v>
      </c>
      <c r="Y401" s="75">
        <f t="shared" si="354"/>
        <v>7.4182426078779643E-3</v>
      </c>
      <c r="Z401" s="209" t="s">
        <v>143</v>
      </c>
      <c r="AA401" s="71">
        <f>SUM(AA393:AA400)</f>
        <v>30</v>
      </c>
      <c r="AB401" s="210" t="s">
        <v>143</v>
      </c>
      <c r="AC401" s="75">
        <f t="shared" si="355"/>
        <v>6.3291139240506328E-3</v>
      </c>
      <c r="AD401" s="209" t="s">
        <v>143</v>
      </c>
      <c r="AE401" s="71">
        <f>SUM(AE393:AE400)</f>
        <v>3</v>
      </c>
      <c r="AF401" s="210" t="s">
        <v>143</v>
      </c>
      <c r="AG401" s="75">
        <f t="shared" si="356"/>
        <v>1.7281105990783411E-3</v>
      </c>
      <c r="AH401" s="209" t="s">
        <v>143</v>
      </c>
      <c r="AI401" s="71">
        <f t="shared" si="350"/>
        <v>407</v>
      </c>
      <c r="AJ401" s="210" t="s">
        <v>143</v>
      </c>
      <c r="AK401" s="75">
        <f t="shared" si="357"/>
        <v>8.4816404784728884E-3</v>
      </c>
    </row>
    <row r="402" spans="2:37" ht="13.5" customHeight="1">
      <c r="B402" s="279">
        <v>45</v>
      </c>
      <c r="C402" s="282" t="s">
        <v>40</v>
      </c>
      <c r="D402" s="55" t="s">
        <v>85</v>
      </c>
      <c r="E402" s="128" t="s">
        <v>74</v>
      </c>
      <c r="F402" s="293">
        <f>AO50</f>
        <v>70</v>
      </c>
      <c r="G402" s="206">
        <v>0</v>
      </c>
      <c r="H402" s="56">
        <f>IFERROR(G402/G410,"-")</f>
        <v>0</v>
      </c>
      <c r="I402" s="72">
        <f>IFERROR(G402/$AO$50,"-")</f>
        <v>0</v>
      </c>
      <c r="J402" s="293">
        <f>AP50</f>
        <v>114</v>
      </c>
      <c r="K402" s="206">
        <v>0</v>
      </c>
      <c r="L402" s="56">
        <f>IFERROR(K402/K410,"-")</f>
        <v>0</v>
      </c>
      <c r="M402" s="72">
        <f t="shared" ref="M402:M410" si="359">IFERROR(K402/$AP$50,"-")</f>
        <v>0</v>
      </c>
      <c r="N402" s="293">
        <f>AQ50</f>
        <v>5910</v>
      </c>
      <c r="O402" s="206">
        <v>0</v>
      </c>
      <c r="P402" s="56">
        <f>IFERROR(O402/O410,"-")</f>
        <v>0</v>
      </c>
      <c r="Q402" s="72">
        <f t="shared" ref="Q402:Q410" si="360">IFERROR(O402/$AQ$50,"-")</f>
        <v>0</v>
      </c>
      <c r="R402" s="293">
        <f>AR50</f>
        <v>4923</v>
      </c>
      <c r="S402" s="206">
        <v>0</v>
      </c>
      <c r="T402" s="56">
        <f>IFERROR(S402/S410,"-")</f>
        <v>0</v>
      </c>
      <c r="U402" s="72">
        <f t="shared" ref="U402:U410" si="361">IFERROR(S402/$AR$50,"-")</f>
        <v>0</v>
      </c>
      <c r="V402" s="293">
        <f>AS50</f>
        <v>3381</v>
      </c>
      <c r="W402" s="206">
        <v>0</v>
      </c>
      <c r="X402" s="56">
        <f>IFERROR(W402/W410,"-")</f>
        <v>0</v>
      </c>
      <c r="Y402" s="72">
        <f t="shared" ref="Y402:Y410" si="362">IFERROR(W402/$AS$50,"-")</f>
        <v>0</v>
      </c>
      <c r="Z402" s="293">
        <f>AT50</f>
        <v>1767</v>
      </c>
      <c r="AA402" s="206">
        <v>0</v>
      </c>
      <c r="AB402" s="56">
        <f>IFERROR(AA402/AA410,"-")</f>
        <v>0</v>
      </c>
      <c r="AC402" s="72">
        <f t="shared" ref="AC402:AC410" si="363">IFERROR(AA402/$AT$50,"-")</f>
        <v>0</v>
      </c>
      <c r="AD402" s="293">
        <f>AU50</f>
        <v>661</v>
      </c>
      <c r="AE402" s="206">
        <v>0</v>
      </c>
      <c r="AF402" s="56" t="str">
        <f>IFERROR(AE402/AE410,"-")</f>
        <v>-</v>
      </c>
      <c r="AG402" s="72">
        <f t="shared" ref="AG402:AG410" si="364">IFERROR(AE402/$AU$50,"-")</f>
        <v>0</v>
      </c>
      <c r="AH402" s="293">
        <f>AV50</f>
        <v>16826</v>
      </c>
      <c r="AI402" s="92">
        <f t="shared" si="350"/>
        <v>0</v>
      </c>
      <c r="AJ402" s="56">
        <f>IFERROR(AI402/AI410,"-")</f>
        <v>0</v>
      </c>
      <c r="AK402" s="72">
        <f t="shared" ref="AK402:AK410" si="365">IFERROR(AI402/$AV$50,"-")</f>
        <v>0</v>
      </c>
    </row>
    <row r="403" spans="2:37" ht="13.5" customHeight="1">
      <c r="B403" s="280"/>
      <c r="C403" s="283"/>
      <c r="D403" s="57" t="s">
        <v>86</v>
      </c>
      <c r="E403" s="129" t="s">
        <v>75</v>
      </c>
      <c r="F403" s="286"/>
      <c r="G403" s="207">
        <v>1</v>
      </c>
      <c r="H403" s="58">
        <f>IFERROR(G403/G410,"-")</f>
        <v>0.2</v>
      </c>
      <c r="I403" s="72">
        <f t="shared" ref="I403:I409" si="366">IFERROR(G403/$AO$50,"-")</f>
        <v>1.4285714285714285E-2</v>
      </c>
      <c r="J403" s="286"/>
      <c r="K403" s="207">
        <v>7</v>
      </c>
      <c r="L403" s="58">
        <f>IFERROR(K403/K410,"-")</f>
        <v>0.7</v>
      </c>
      <c r="M403" s="82">
        <f t="shared" si="359"/>
        <v>6.1403508771929821E-2</v>
      </c>
      <c r="N403" s="286"/>
      <c r="O403" s="207">
        <v>34</v>
      </c>
      <c r="P403" s="58">
        <f>IFERROR(O403/O410,"-")</f>
        <v>0.66666666666666663</v>
      </c>
      <c r="Q403" s="82">
        <f t="shared" si="360"/>
        <v>5.7529610829103218E-3</v>
      </c>
      <c r="R403" s="286"/>
      <c r="S403" s="207">
        <v>32</v>
      </c>
      <c r="T403" s="58">
        <f>IFERROR(S403/S410,"-")</f>
        <v>0.69565217391304346</v>
      </c>
      <c r="U403" s="82">
        <f t="shared" si="361"/>
        <v>6.5001015640869389E-3</v>
      </c>
      <c r="V403" s="286"/>
      <c r="W403" s="207">
        <v>13</v>
      </c>
      <c r="X403" s="58">
        <f>IFERROR(W403/W410,"-")</f>
        <v>0.59090909090909094</v>
      </c>
      <c r="Y403" s="82">
        <f t="shared" si="362"/>
        <v>3.845016267376516E-3</v>
      </c>
      <c r="Z403" s="286"/>
      <c r="AA403" s="207">
        <v>6</v>
      </c>
      <c r="AB403" s="58">
        <f>IFERROR(AA403/AA410,"-")</f>
        <v>0.6</v>
      </c>
      <c r="AC403" s="82">
        <f t="shared" si="363"/>
        <v>3.3955857385398981E-3</v>
      </c>
      <c r="AD403" s="286"/>
      <c r="AE403" s="207">
        <v>0</v>
      </c>
      <c r="AF403" s="58" t="str">
        <f>IFERROR(AE403/AE410,"-")</f>
        <v>-</v>
      </c>
      <c r="AG403" s="82">
        <f t="shared" si="364"/>
        <v>0</v>
      </c>
      <c r="AH403" s="286"/>
      <c r="AI403" s="93">
        <f t="shared" si="350"/>
        <v>93</v>
      </c>
      <c r="AJ403" s="58">
        <f>IFERROR(AI403/AI410,"-")</f>
        <v>0.64583333333333337</v>
      </c>
      <c r="AK403" s="82">
        <f t="shared" si="365"/>
        <v>5.5271603470818968E-3</v>
      </c>
    </row>
    <row r="404" spans="2:37" ht="13.5" customHeight="1">
      <c r="B404" s="280"/>
      <c r="C404" s="283"/>
      <c r="D404" s="57" t="s">
        <v>87</v>
      </c>
      <c r="E404" s="129" t="s">
        <v>76</v>
      </c>
      <c r="F404" s="286"/>
      <c r="G404" s="207">
        <v>0</v>
      </c>
      <c r="H404" s="58">
        <f>IFERROR(G404/G410,"-")</f>
        <v>0</v>
      </c>
      <c r="I404" s="72">
        <f t="shared" si="366"/>
        <v>0</v>
      </c>
      <c r="J404" s="286"/>
      <c r="K404" s="207">
        <v>0</v>
      </c>
      <c r="L404" s="58">
        <f>IFERROR(K404/K410,"-")</f>
        <v>0</v>
      </c>
      <c r="M404" s="82">
        <f t="shared" si="359"/>
        <v>0</v>
      </c>
      <c r="N404" s="286"/>
      <c r="O404" s="207">
        <v>0</v>
      </c>
      <c r="P404" s="58">
        <f>IFERROR(O404/O410,"-")</f>
        <v>0</v>
      </c>
      <c r="Q404" s="82">
        <f t="shared" si="360"/>
        <v>0</v>
      </c>
      <c r="R404" s="286"/>
      <c r="S404" s="207">
        <v>0</v>
      </c>
      <c r="T404" s="58">
        <f>IFERROR(S404/S410,"-")</f>
        <v>0</v>
      </c>
      <c r="U404" s="82">
        <f t="shared" si="361"/>
        <v>0</v>
      </c>
      <c r="V404" s="286"/>
      <c r="W404" s="207">
        <v>0</v>
      </c>
      <c r="X404" s="58">
        <f>IFERROR(W404/W410,"-")</f>
        <v>0</v>
      </c>
      <c r="Y404" s="82">
        <f t="shared" si="362"/>
        <v>0</v>
      </c>
      <c r="Z404" s="286"/>
      <c r="AA404" s="207">
        <v>0</v>
      </c>
      <c r="AB404" s="58">
        <f>IFERROR(AA404/AA410,"-")</f>
        <v>0</v>
      </c>
      <c r="AC404" s="82">
        <f t="shared" si="363"/>
        <v>0</v>
      </c>
      <c r="AD404" s="286"/>
      <c r="AE404" s="207">
        <v>0</v>
      </c>
      <c r="AF404" s="58" t="str">
        <f>IFERROR(AE404/AE410,"-")</f>
        <v>-</v>
      </c>
      <c r="AG404" s="82">
        <f t="shared" si="364"/>
        <v>0</v>
      </c>
      <c r="AH404" s="286"/>
      <c r="AI404" s="93">
        <f t="shared" si="350"/>
        <v>0</v>
      </c>
      <c r="AJ404" s="58">
        <f>IFERROR(AI404/AI410,"-")</f>
        <v>0</v>
      </c>
      <c r="AK404" s="82">
        <f t="shared" si="365"/>
        <v>0</v>
      </c>
    </row>
    <row r="405" spans="2:37" ht="13.5" customHeight="1">
      <c r="B405" s="280"/>
      <c r="C405" s="283"/>
      <c r="D405" s="57" t="s">
        <v>88</v>
      </c>
      <c r="E405" s="129" t="s">
        <v>77</v>
      </c>
      <c r="F405" s="286"/>
      <c r="G405" s="207">
        <v>0</v>
      </c>
      <c r="H405" s="58">
        <f>IFERROR(G405/G410,"-")</f>
        <v>0</v>
      </c>
      <c r="I405" s="72">
        <f t="shared" si="366"/>
        <v>0</v>
      </c>
      <c r="J405" s="286"/>
      <c r="K405" s="207">
        <v>1</v>
      </c>
      <c r="L405" s="58">
        <f>IFERROR(K405/K410,"-")</f>
        <v>0.1</v>
      </c>
      <c r="M405" s="82">
        <f t="shared" si="359"/>
        <v>8.771929824561403E-3</v>
      </c>
      <c r="N405" s="286"/>
      <c r="O405" s="207">
        <v>0</v>
      </c>
      <c r="P405" s="58">
        <f>IFERROR(O405/O410,"-")</f>
        <v>0</v>
      </c>
      <c r="Q405" s="82">
        <f t="shared" si="360"/>
        <v>0</v>
      </c>
      <c r="R405" s="286"/>
      <c r="S405" s="207">
        <v>3</v>
      </c>
      <c r="T405" s="58">
        <f>IFERROR(S405/S410,"-")</f>
        <v>6.5217391304347824E-2</v>
      </c>
      <c r="U405" s="82">
        <f t="shared" si="361"/>
        <v>6.0938452163315055E-4</v>
      </c>
      <c r="V405" s="286"/>
      <c r="W405" s="207">
        <v>2</v>
      </c>
      <c r="X405" s="58">
        <f>IFERROR(W405/W410,"-")</f>
        <v>9.0909090909090912E-2</v>
      </c>
      <c r="Y405" s="82">
        <f t="shared" si="362"/>
        <v>5.9154096421177161E-4</v>
      </c>
      <c r="Z405" s="286"/>
      <c r="AA405" s="207">
        <v>0</v>
      </c>
      <c r="AB405" s="58">
        <f>IFERROR(AA405/AA410,"-")</f>
        <v>0</v>
      </c>
      <c r="AC405" s="82">
        <f t="shared" si="363"/>
        <v>0</v>
      </c>
      <c r="AD405" s="286"/>
      <c r="AE405" s="207">
        <v>0</v>
      </c>
      <c r="AF405" s="58" t="str">
        <f>IFERROR(AE405/AE410,"-")</f>
        <v>-</v>
      </c>
      <c r="AG405" s="82">
        <f t="shared" si="364"/>
        <v>0</v>
      </c>
      <c r="AH405" s="286"/>
      <c r="AI405" s="93">
        <f t="shared" si="350"/>
        <v>6</v>
      </c>
      <c r="AJ405" s="58">
        <f>IFERROR(AI405/AI410,"-")</f>
        <v>4.1666666666666664E-2</v>
      </c>
      <c r="AK405" s="82">
        <f t="shared" si="365"/>
        <v>3.5659099013431595E-4</v>
      </c>
    </row>
    <row r="406" spans="2:37" ht="13.5" customHeight="1">
      <c r="B406" s="280"/>
      <c r="C406" s="283"/>
      <c r="D406" s="57" t="s">
        <v>89</v>
      </c>
      <c r="E406" s="129" t="s">
        <v>78</v>
      </c>
      <c r="F406" s="286"/>
      <c r="G406" s="207">
        <v>1</v>
      </c>
      <c r="H406" s="58">
        <f>IFERROR(G406/G410,"-")</f>
        <v>0.2</v>
      </c>
      <c r="I406" s="72">
        <f t="shared" si="366"/>
        <v>1.4285714285714285E-2</v>
      </c>
      <c r="J406" s="286"/>
      <c r="K406" s="207">
        <v>0</v>
      </c>
      <c r="L406" s="58">
        <f>IFERROR(K406/K410,"-")</f>
        <v>0</v>
      </c>
      <c r="M406" s="82">
        <f t="shared" si="359"/>
        <v>0</v>
      </c>
      <c r="N406" s="286"/>
      <c r="O406" s="207">
        <v>0</v>
      </c>
      <c r="P406" s="58">
        <f>IFERROR(O406/O410,"-")</f>
        <v>0</v>
      </c>
      <c r="Q406" s="82">
        <f t="shared" si="360"/>
        <v>0</v>
      </c>
      <c r="R406" s="286"/>
      <c r="S406" s="207">
        <v>1</v>
      </c>
      <c r="T406" s="58">
        <f>IFERROR(S406/S410,"-")</f>
        <v>2.1739130434782608E-2</v>
      </c>
      <c r="U406" s="82">
        <f t="shared" si="361"/>
        <v>2.0312817387771684E-4</v>
      </c>
      <c r="V406" s="286"/>
      <c r="W406" s="207">
        <v>0</v>
      </c>
      <c r="X406" s="58">
        <f>IFERROR(W406/W410,"-")</f>
        <v>0</v>
      </c>
      <c r="Y406" s="82">
        <f t="shared" si="362"/>
        <v>0</v>
      </c>
      <c r="Z406" s="286"/>
      <c r="AA406" s="207">
        <v>1</v>
      </c>
      <c r="AB406" s="58">
        <f>IFERROR(AA406/AA410,"-")</f>
        <v>0.1</v>
      </c>
      <c r="AC406" s="82">
        <f t="shared" si="363"/>
        <v>5.6593095642331638E-4</v>
      </c>
      <c r="AD406" s="286"/>
      <c r="AE406" s="207">
        <v>0</v>
      </c>
      <c r="AF406" s="58" t="str">
        <f>IFERROR(AE406/AE410,"-")</f>
        <v>-</v>
      </c>
      <c r="AG406" s="82">
        <f t="shared" si="364"/>
        <v>0</v>
      </c>
      <c r="AH406" s="286"/>
      <c r="AI406" s="93">
        <f t="shared" si="350"/>
        <v>3</v>
      </c>
      <c r="AJ406" s="58">
        <f>IFERROR(AI406/AI410,"-")</f>
        <v>2.0833333333333332E-2</v>
      </c>
      <c r="AK406" s="82">
        <f t="shared" si="365"/>
        <v>1.7829549506715798E-4</v>
      </c>
    </row>
    <row r="407" spans="2:37" ht="13.5" customHeight="1">
      <c r="B407" s="280"/>
      <c r="C407" s="283"/>
      <c r="D407" s="57" t="s">
        <v>90</v>
      </c>
      <c r="E407" s="129" t="s">
        <v>79</v>
      </c>
      <c r="F407" s="286"/>
      <c r="G407" s="207">
        <v>0</v>
      </c>
      <c r="H407" s="58">
        <f>IFERROR(G407/G410,"-")</f>
        <v>0</v>
      </c>
      <c r="I407" s="72">
        <f t="shared" si="366"/>
        <v>0</v>
      </c>
      <c r="J407" s="286"/>
      <c r="K407" s="207">
        <v>0</v>
      </c>
      <c r="L407" s="58">
        <f>IFERROR(K407/K410,"-")</f>
        <v>0</v>
      </c>
      <c r="M407" s="82">
        <f t="shared" si="359"/>
        <v>0</v>
      </c>
      <c r="N407" s="286"/>
      <c r="O407" s="207">
        <v>0</v>
      </c>
      <c r="P407" s="58">
        <f>IFERROR(O407/O410,"-")</f>
        <v>0</v>
      </c>
      <c r="Q407" s="82">
        <f t="shared" si="360"/>
        <v>0</v>
      </c>
      <c r="R407" s="286"/>
      <c r="S407" s="207">
        <v>0</v>
      </c>
      <c r="T407" s="58">
        <f>IFERROR(S407/S410,"-")</f>
        <v>0</v>
      </c>
      <c r="U407" s="82">
        <f t="shared" si="361"/>
        <v>0</v>
      </c>
      <c r="V407" s="286"/>
      <c r="W407" s="207">
        <v>0</v>
      </c>
      <c r="X407" s="58">
        <f>IFERROR(W407/W410,"-")</f>
        <v>0</v>
      </c>
      <c r="Y407" s="82">
        <f t="shared" si="362"/>
        <v>0</v>
      </c>
      <c r="Z407" s="286"/>
      <c r="AA407" s="207">
        <v>0</v>
      </c>
      <c r="AB407" s="58">
        <f>IFERROR(AA407/AA410,"-")</f>
        <v>0</v>
      </c>
      <c r="AC407" s="82">
        <f t="shared" si="363"/>
        <v>0</v>
      </c>
      <c r="AD407" s="286"/>
      <c r="AE407" s="207">
        <v>0</v>
      </c>
      <c r="AF407" s="58" t="str">
        <f>IFERROR(AE407/AE410,"-")</f>
        <v>-</v>
      </c>
      <c r="AG407" s="82">
        <f t="shared" si="364"/>
        <v>0</v>
      </c>
      <c r="AH407" s="286"/>
      <c r="AI407" s="93">
        <f t="shared" si="350"/>
        <v>0</v>
      </c>
      <c r="AJ407" s="58">
        <f>IFERROR(AI407/AI410,"-")</f>
        <v>0</v>
      </c>
      <c r="AK407" s="82">
        <f t="shared" si="365"/>
        <v>0</v>
      </c>
    </row>
    <row r="408" spans="2:37" ht="13.5" customHeight="1">
      <c r="B408" s="280"/>
      <c r="C408" s="283"/>
      <c r="D408" s="57" t="s">
        <v>91</v>
      </c>
      <c r="E408" s="129" t="s">
        <v>80</v>
      </c>
      <c r="F408" s="286"/>
      <c r="G408" s="207">
        <v>0</v>
      </c>
      <c r="H408" s="58">
        <f>IFERROR(G408/G410,"-")</f>
        <v>0</v>
      </c>
      <c r="I408" s="72">
        <f t="shared" si="366"/>
        <v>0</v>
      </c>
      <c r="J408" s="286"/>
      <c r="K408" s="207">
        <v>0</v>
      </c>
      <c r="L408" s="58">
        <f>IFERROR(K408/K410,"-")</f>
        <v>0</v>
      </c>
      <c r="M408" s="82">
        <f t="shared" si="359"/>
        <v>0</v>
      </c>
      <c r="N408" s="286"/>
      <c r="O408" s="207">
        <v>0</v>
      </c>
      <c r="P408" s="58">
        <f>IFERROR(O408/O410,"-")</f>
        <v>0</v>
      </c>
      <c r="Q408" s="82">
        <f t="shared" si="360"/>
        <v>0</v>
      </c>
      <c r="R408" s="286"/>
      <c r="S408" s="207">
        <v>0</v>
      </c>
      <c r="T408" s="58">
        <f>IFERROR(S408/S410,"-")</f>
        <v>0</v>
      </c>
      <c r="U408" s="82">
        <f t="shared" si="361"/>
        <v>0</v>
      </c>
      <c r="V408" s="286"/>
      <c r="W408" s="207">
        <v>0</v>
      </c>
      <c r="X408" s="58">
        <f>IFERROR(W408/W410,"-")</f>
        <v>0</v>
      </c>
      <c r="Y408" s="82">
        <f t="shared" si="362"/>
        <v>0</v>
      </c>
      <c r="Z408" s="286"/>
      <c r="AA408" s="207">
        <v>0</v>
      </c>
      <c r="AB408" s="58">
        <f>IFERROR(AA408/AA410,"-")</f>
        <v>0</v>
      </c>
      <c r="AC408" s="82">
        <f t="shared" si="363"/>
        <v>0</v>
      </c>
      <c r="AD408" s="286"/>
      <c r="AE408" s="207">
        <v>0</v>
      </c>
      <c r="AF408" s="58" t="str">
        <f>IFERROR(AE408/AE410,"-")</f>
        <v>-</v>
      </c>
      <c r="AG408" s="82">
        <f t="shared" si="364"/>
        <v>0</v>
      </c>
      <c r="AH408" s="286"/>
      <c r="AI408" s="93">
        <f t="shared" si="350"/>
        <v>0</v>
      </c>
      <c r="AJ408" s="58">
        <f>IFERROR(AI408/AI410,"-")</f>
        <v>0</v>
      </c>
      <c r="AK408" s="82">
        <f t="shared" si="365"/>
        <v>0</v>
      </c>
    </row>
    <row r="409" spans="2:37" ht="13.5" customHeight="1">
      <c r="B409" s="280"/>
      <c r="C409" s="283"/>
      <c r="D409" s="59" t="s">
        <v>92</v>
      </c>
      <c r="E409" s="130" t="s">
        <v>95</v>
      </c>
      <c r="F409" s="287"/>
      <c r="G409" s="208">
        <v>3</v>
      </c>
      <c r="H409" s="60">
        <f>IFERROR(G409/G410,"-")</f>
        <v>0.6</v>
      </c>
      <c r="I409" s="72">
        <f t="shared" si="366"/>
        <v>4.2857142857142858E-2</v>
      </c>
      <c r="J409" s="287"/>
      <c r="K409" s="208">
        <v>2</v>
      </c>
      <c r="L409" s="60">
        <f>IFERROR(K409/K410,"-")</f>
        <v>0.2</v>
      </c>
      <c r="M409" s="83">
        <f t="shared" si="359"/>
        <v>1.7543859649122806E-2</v>
      </c>
      <c r="N409" s="287"/>
      <c r="O409" s="208">
        <v>17</v>
      </c>
      <c r="P409" s="60">
        <f>IFERROR(O409/O410,"-")</f>
        <v>0.33333333333333331</v>
      </c>
      <c r="Q409" s="83">
        <f t="shared" si="360"/>
        <v>2.8764805414551609E-3</v>
      </c>
      <c r="R409" s="287"/>
      <c r="S409" s="208">
        <v>10</v>
      </c>
      <c r="T409" s="60">
        <f>IFERROR(S409/S410,"-")</f>
        <v>0.21739130434782608</v>
      </c>
      <c r="U409" s="83">
        <f t="shared" si="361"/>
        <v>2.0312817387771686E-3</v>
      </c>
      <c r="V409" s="287"/>
      <c r="W409" s="208">
        <v>7</v>
      </c>
      <c r="X409" s="60">
        <f>IFERROR(W409/W410,"-")</f>
        <v>0.31818181818181818</v>
      </c>
      <c r="Y409" s="83">
        <f t="shared" si="362"/>
        <v>2.070393374741201E-3</v>
      </c>
      <c r="Z409" s="287"/>
      <c r="AA409" s="208">
        <v>3</v>
      </c>
      <c r="AB409" s="60">
        <f>IFERROR(AA409/AA410,"-")</f>
        <v>0.3</v>
      </c>
      <c r="AC409" s="83">
        <f t="shared" si="363"/>
        <v>1.697792869269949E-3</v>
      </c>
      <c r="AD409" s="287"/>
      <c r="AE409" s="208">
        <v>0</v>
      </c>
      <c r="AF409" s="60" t="str">
        <f>IFERROR(AE409/AE410,"-")</f>
        <v>-</v>
      </c>
      <c r="AG409" s="83">
        <f t="shared" si="364"/>
        <v>0</v>
      </c>
      <c r="AH409" s="287"/>
      <c r="AI409" s="94">
        <f t="shared" si="350"/>
        <v>42</v>
      </c>
      <c r="AJ409" s="60">
        <f>IFERROR(AI409/AI410,"-")</f>
        <v>0.29166666666666669</v>
      </c>
      <c r="AK409" s="83">
        <f t="shared" si="365"/>
        <v>2.4961369309402116E-3</v>
      </c>
    </row>
    <row r="410" spans="2:37" ht="13.5" customHeight="1">
      <c r="B410" s="281"/>
      <c r="C410" s="284"/>
      <c r="D410" s="61" t="s">
        <v>94</v>
      </c>
      <c r="E410" s="62"/>
      <c r="F410" s="209" t="s">
        <v>143</v>
      </c>
      <c r="G410" s="71">
        <f>SUM(G402:G409)</f>
        <v>5</v>
      </c>
      <c r="H410" s="63" t="s">
        <v>93</v>
      </c>
      <c r="I410" s="75">
        <f>IFERROR(G410/$AO$50,"-")</f>
        <v>7.1428571428571425E-2</v>
      </c>
      <c r="J410" s="209" t="s">
        <v>143</v>
      </c>
      <c r="K410" s="71">
        <f>SUM(K402:K409)</f>
        <v>10</v>
      </c>
      <c r="L410" s="210" t="s">
        <v>143</v>
      </c>
      <c r="M410" s="75">
        <f t="shared" si="359"/>
        <v>8.771929824561403E-2</v>
      </c>
      <c r="N410" s="209" t="s">
        <v>143</v>
      </c>
      <c r="O410" s="71">
        <f>SUM(O402:O409)</f>
        <v>51</v>
      </c>
      <c r="P410" s="210" t="s">
        <v>143</v>
      </c>
      <c r="Q410" s="75">
        <f t="shared" si="360"/>
        <v>8.6294416243654828E-3</v>
      </c>
      <c r="R410" s="209" t="s">
        <v>143</v>
      </c>
      <c r="S410" s="71">
        <f>SUM(S402:S409)</f>
        <v>46</v>
      </c>
      <c r="T410" s="210" t="s">
        <v>143</v>
      </c>
      <c r="U410" s="75">
        <f t="shared" si="361"/>
        <v>9.3438959983749743E-3</v>
      </c>
      <c r="V410" s="209" t="s">
        <v>143</v>
      </c>
      <c r="W410" s="71">
        <f>SUM(W402:W409)</f>
        <v>22</v>
      </c>
      <c r="X410" s="210" t="s">
        <v>143</v>
      </c>
      <c r="Y410" s="75">
        <f t="shared" si="362"/>
        <v>6.5069506063294884E-3</v>
      </c>
      <c r="Z410" s="209" t="s">
        <v>143</v>
      </c>
      <c r="AA410" s="71">
        <f>SUM(AA402:AA409)</f>
        <v>10</v>
      </c>
      <c r="AB410" s="210" t="s">
        <v>143</v>
      </c>
      <c r="AC410" s="75">
        <f t="shared" si="363"/>
        <v>5.6593095642331632E-3</v>
      </c>
      <c r="AD410" s="209" t="s">
        <v>143</v>
      </c>
      <c r="AE410" s="71">
        <f>SUM(AE402:AE409)</f>
        <v>0</v>
      </c>
      <c r="AF410" s="210" t="s">
        <v>143</v>
      </c>
      <c r="AG410" s="75">
        <f t="shared" si="364"/>
        <v>0</v>
      </c>
      <c r="AH410" s="209" t="s">
        <v>143</v>
      </c>
      <c r="AI410" s="71">
        <f t="shared" si="350"/>
        <v>144</v>
      </c>
      <c r="AJ410" s="210" t="s">
        <v>143</v>
      </c>
      <c r="AK410" s="75">
        <f t="shared" si="365"/>
        <v>8.558183763223582E-3</v>
      </c>
    </row>
    <row r="411" spans="2:37" ht="13.5" customHeight="1">
      <c r="B411" s="279">
        <v>46</v>
      </c>
      <c r="C411" s="282" t="s">
        <v>20</v>
      </c>
      <c r="D411" s="55" t="s">
        <v>85</v>
      </c>
      <c r="E411" s="128" t="s">
        <v>74</v>
      </c>
      <c r="F411" s="293">
        <f>AO51</f>
        <v>18</v>
      </c>
      <c r="G411" s="206">
        <v>0</v>
      </c>
      <c r="H411" s="56">
        <f>IFERROR(G411/G419,"-")</f>
        <v>0</v>
      </c>
      <c r="I411" s="72">
        <f>IFERROR(G411/$AO$51,"-")</f>
        <v>0</v>
      </c>
      <c r="J411" s="293">
        <f>AP51</f>
        <v>112</v>
      </c>
      <c r="K411" s="206">
        <v>0</v>
      </c>
      <c r="L411" s="56">
        <f>IFERROR(K411/K419,"-")</f>
        <v>0</v>
      </c>
      <c r="M411" s="72">
        <f t="shared" ref="M411:M419" si="367">IFERROR(K411/$AP$51,"-")</f>
        <v>0</v>
      </c>
      <c r="N411" s="293">
        <f>AQ51</f>
        <v>7951</v>
      </c>
      <c r="O411" s="206">
        <v>1</v>
      </c>
      <c r="P411" s="56">
        <f>IFERROR(O411/O419,"-")</f>
        <v>2.2727272727272728E-2</v>
      </c>
      <c r="Q411" s="72">
        <f t="shared" ref="Q411:Q419" si="368">IFERROR(O411/$AQ$51,"-")</f>
        <v>1.2577034335303736E-4</v>
      </c>
      <c r="R411" s="293">
        <f>AR51</f>
        <v>6296</v>
      </c>
      <c r="S411" s="206">
        <v>0</v>
      </c>
      <c r="T411" s="56">
        <f>IFERROR(S411/S419,"-")</f>
        <v>0</v>
      </c>
      <c r="U411" s="72">
        <f t="shared" ref="U411:U419" si="369">IFERROR(S411/$AR$51,"-")</f>
        <v>0</v>
      </c>
      <c r="V411" s="293">
        <f>AS51</f>
        <v>4273</v>
      </c>
      <c r="W411" s="206">
        <v>0</v>
      </c>
      <c r="X411" s="56">
        <f>IFERROR(W411/W419,"-")</f>
        <v>0</v>
      </c>
      <c r="Y411" s="72">
        <f t="shared" ref="Y411:Y419" si="370">IFERROR(W411/$AS$51,"-")</f>
        <v>0</v>
      </c>
      <c r="Z411" s="293">
        <f>AT51</f>
        <v>2310</v>
      </c>
      <c r="AA411" s="206">
        <v>1</v>
      </c>
      <c r="AB411" s="56">
        <f>IFERROR(AA411/AA419,"-")</f>
        <v>5.8823529411764705E-2</v>
      </c>
      <c r="AC411" s="72">
        <f t="shared" ref="AC411:AC419" si="371">IFERROR(AA411/$AT$51,"-")</f>
        <v>4.329004329004329E-4</v>
      </c>
      <c r="AD411" s="293">
        <f>AU51</f>
        <v>972</v>
      </c>
      <c r="AE411" s="206">
        <v>0</v>
      </c>
      <c r="AF411" s="56">
        <f>IFERROR(AE411/AE419,"-")</f>
        <v>0</v>
      </c>
      <c r="AG411" s="72">
        <f t="shared" ref="AG411:AG419" si="372">IFERROR(AE411/$AU$51,"-")</f>
        <v>0</v>
      </c>
      <c r="AH411" s="293">
        <f>AV51</f>
        <v>21932</v>
      </c>
      <c r="AI411" s="92">
        <f t="shared" si="350"/>
        <v>2</v>
      </c>
      <c r="AJ411" s="56">
        <f>IFERROR(AI411/AI419,"-")</f>
        <v>1.1764705882352941E-2</v>
      </c>
      <c r="AK411" s="72">
        <f t="shared" ref="AK411:AK419" si="373">IFERROR(AI411/$AV$51,"-")</f>
        <v>9.1190953857377347E-5</v>
      </c>
    </row>
    <row r="412" spans="2:37" ht="13.5" customHeight="1">
      <c r="B412" s="280"/>
      <c r="C412" s="283"/>
      <c r="D412" s="57" t="s">
        <v>86</v>
      </c>
      <c r="E412" s="129" t="s">
        <v>75</v>
      </c>
      <c r="F412" s="286"/>
      <c r="G412" s="207">
        <v>0</v>
      </c>
      <c r="H412" s="58">
        <f>IFERROR(G412/G419,"-")</f>
        <v>0</v>
      </c>
      <c r="I412" s="72">
        <f t="shared" ref="I412:I418" si="374">IFERROR(G412/$AO$51,"-")</f>
        <v>0</v>
      </c>
      <c r="J412" s="286"/>
      <c r="K412" s="207">
        <v>7</v>
      </c>
      <c r="L412" s="58">
        <f>IFERROR(K412/K419,"-")</f>
        <v>0.4375</v>
      </c>
      <c r="M412" s="82">
        <f t="shared" si="367"/>
        <v>6.25E-2</v>
      </c>
      <c r="N412" s="286"/>
      <c r="O412" s="207">
        <v>29</v>
      </c>
      <c r="P412" s="58">
        <f>IFERROR(O412/O419,"-")</f>
        <v>0.65909090909090906</v>
      </c>
      <c r="Q412" s="82">
        <f t="shared" si="368"/>
        <v>3.6473399572380834E-3</v>
      </c>
      <c r="R412" s="286"/>
      <c r="S412" s="207">
        <v>26</v>
      </c>
      <c r="T412" s="58">
        <f>IFERROR(S412/S419,"-")</f>
        <v>0.54166666666666663</v>
      </c>
      <c r="U412" s="82">
        <f t="shared" si="369"/>
        <v>4.1296060991105462E-3</v>
      </c>
      <c r="V412" s="286"/>
      <c r="W412" s="207">
        <v>20</v>
      </c>
      <c r="X412" s="58">
        <f>IFERROR(W412/W419,"-")</f>
        <v>0.52631578947368418</v>
      </c>
      <c r="Y412" s="82">
        <f t="shared" si="370"/>
        <v>4.6805523051720102E-3</v>
      </c>
      <c r="Z412" s="286"/>
      <c r="AA412" s="207">
        <v>6</v>
      </c>
      <c r="AB412" s="58">
        <f>IFERROR(AA412/AA419,"-")</f>
        <v>0.35294117647058826</v>
      </c>
      <c r="AC412" s="82">
        <f t="shared" si="371"/>
        <v>2.5974025974025974E-3</v>
      </c>
      <c r="AD412" s="286"/>
      <c r="AE412" s="207">
        <v>1</v>
      </c>
      <c r="AF412" s="58">
        <f>IFERROR(AE412/AE419,"-")</f>
        <v>0.16666666666666666</v>
      </c>
      <c r="AG412" s="82">
        <f t="shared" si="372"/>
        <v>1.02880658436214E-3</v>
      </c>
      <c r="AH412" s="286"/>
      <c r="AI412" s="93">
        <f t="shared" si="350"/>
        <v>89</v>
      </c>
      <c r="AJ412" s="58">
        <f>IFERROR(AI412/AI419,"-")</f>
        <v>0.52352941176470591</v>
      </c>
      <c r="AK412" s="82">
        <f t="shared" si="373"/>
        <v>4.0579974466532923E-3</v>
      </c>
    </row>
    <row r="413" spans="2:37" ht="13.5" customHeight="1">
      <c r="B413" s="280"/>
      <c r="C413" s="283"/>
      <c r="D413" s="57" t="s">
        <v>87</v>
      </c>
      <c r="E413" s="129" t="s">
        <v>76</v>
      </c>
      <c r="F413" s="286"/>
      <c r="G413" s="207">
        <v>0</v>
      </c>
      <c r="H413" s="58">
        <f>IFERROR(G413/G419,"-")</f>
        <v>0</v>
      </c>
      <c r="I413" s="72">
        <f t="shared" si="374"/>
        <v>0</v>
      </c>
      <c r="J413" s="286"/>
      <c r="K413" s="207">
        <v>0</v>
      </c>
      <c r="L413" s="58">
        <f>IFERROR(K413/K419,"-")</f>
        <v>0</v>
      </c>
      <c r="M413" s="82">
        <f t="shared" si="367"/>
        <v>0</v>
      </c>
      <c r="N413" s="286"/>
      <c r="O413" s="207">
        <v>0</v>
      </c>
      <c r="P413" s="58">
        <f>IFERROR(O413/O419,"-")</f>
        <v>0</v>
      </c>
      <c r="Q413" s="82">
        <f t="shared" si="368"/>
        <v>0</v>
      </c>
      <c r="R413" s="286"/>
      <c r="S413" s="207">
        <v>0</v>
      </c>
      <c r="T413" s="58">
        <f>IFERROR(S413/S419,"-")</f>
        <v>0</v>
      </c>
      <c r="U413" s="82">
        <f t="shared" si="369"/>
        <v>0</v>
      </c>
      <c r="V413" s="286"/>
      <c r="W413" s="207">
        <v>0</v>
      </c>
      <c r="X413" s="58">
        <f>IFERROR(W413/W419,"-")</f>
        <v>0</v>
      </c>
      <c r="Y413" s="82">
        <f t="shared" si="370"/>
        <v>0</v>
      </c>
      <c r="Z413" s="286"/>
      <c r="AA413" s="207">
        <v>0</v>
      </c>
      <c r="AB413" s="58">
        <f>IFERROR(AA413/AA419,"-")</f>
        <v>0</v>
      </c>
      <c r="AC413" s="82">
        <f t="shared" si="371"/>
        <v>0</v>
      </c>
      <c r="AD413" s="286"/>
      <c r="AE413" s="207">
        <v>0</v>
      </c>
      <c r="AF413" s="58">
        <f>IFERROR(AE413/AE419,"-")</f>
        <v>0</v>
      </c>
      <c r="AG413" s="82">
        <f t="shared" si="372"/>
        <v>0</v>
      </c>
      <c r="AH413" s="286"/>
      <c r="AI413" s="93">
        <f t="shared" si="350"/>
        <v>0</v>
      </c>
      <c r="AJ413" s="58">
        <f>IFERROR(AI413/AI419,"-")</f>
        <v>0</v>
      </c>
      <c r="AK413" s="82">
        <f t="shared" si="373"/>
        <v>0</v>
      </c>
    </row>
    <row r="414" spans="2:37" ht="13.5" customHeight="1">
      <c r="B414" s="280"/>
      <c r="C414" s="283"/>
      <c r="D414" s="57" t="s">
        <v>88</v>
      </c>
      <c r="E414" s="129" t="s">
        <v>77</v>
      </c>
      <c r="F414" s="286"/>
      <c r="G414" s="207">
        <v>0</v>
      </c>
      <c r="H414" s="58">
        <f>IFERROR(G414/G419,"-")</f>
        <v>0</v>
      </c>
      <c r="I414" s="72">
        <f t="shared" si="374"/>
        <v>0</v>
      </c>
      <c r="J414" s="286"/>
      <c r="K414" s="207">
        <v>0</v>
      </c>
      <c r="L414" s="58">
        <f>IFERROR(K414/K419,"-")</f>
        <v>0</v>
      </c>
      <c r="M414" s="82">
        <f t="shared" si="367"/>
        <v>0</v>
      </c>
      <c r="N414" s="286"/>
      <c r="O414" s="207">
        <v>3</v>
      </c>
      <c r="P414" s="58">
        <f>IFERROR(O414/O419,"-")</f>
        <v>6.8181818181818177E-2</v>
      </c>
      <c r="Q414" s="82">
        <f t="shared" si="368"/>
        <v>3.7731103005911207E-4</v>
      </c>
      <c r="R414" s="286"/>
      <c r="S414" s="207">
        <v>3</v>
      </c>
      <c r="T414" s="58">
        <f>IFERROR(S414/S419,"-")</f>
        <v>6.25E-2</v>
      </c>
      <c r="U414" s="82">
        <f t="shared" si="369"/>
        <v>4.764930114358323E-4</v>
      </c>
      <c r="V414" s="286"/>
      <c r="W414" s="207">
        <v>0</v>
      </c>
      <c r="X414" s="58">
        <f>IFERROR(W414/W419,"-")</f>
        <v>0</v>
      </c>
      <c r="Y414" s="82">
        <f t="shared" si="370"/>
        <v>0</v>
      </c>
      <c r="Z414" s="286"/>
      <c r="AA414" s="207">
        <v>1</v>
      </c>
      <c r="AB414" s="58">
        <f>IFERROR(AA414/AA419,"-")</f>
        <v>5.8823529411764705E-2</v>
      </c>
      <c r="AC414" s="82">
        <f t="shared" si="371"/>
        <v>4.329004329004329E-4</v>
      </c>
      <c r="AD414" s="286"/>
      <c r="AE414" s="207">
        <v>0</v>
      </c>
      <c r="AF414" s="58">
        <f>IFERROR(AE414/AE419,"-")</f>
        <v>0</v>
      </c>
      <c r="AG414" s="82">
        <f t="shared" si="372"/>
        <v>0</v>
      </c>
      <c r="AH414" s="286"/>
      <c r="AI414" s="93">
        <f t="shared" si="350"/>
        <v>7</v>
      </c>
      <c r="AJ414" s="58">
        <f>IFERROR(AI414/AI419,"-")</f>
        <v>4.1176470588235294E-2</v>
      </c>
      <c r="AK414" s="82">
        <f t="shared" si="373"/>
        <v>3.1916833850082073E-4</v>
      </c>
    </row>
    <row r="415" spans="2:37" ht="13.5" customHeight="1">
      <c r="B415" s="280"/>
      <c r="C415" s="283"/>
      <c r="D415" s="57" t="s">
        <v>89</v>
      </c>
      <c r="E415" s="129" t="s">
        <v>78</v>
      </c>
      <c r="F415" s="286"/>
      <c r="G415" s="207">
        <v>1</v>
      </c>
      <c r="H415" s="58">
        <f>IFERROR(G415/G419,"-")</f>
        <v>1</v>
      </c>
      <c r="I415" s="72">
        <f t="shared" si="374"/>
        <v>5.5555555555555552E-2</v>
      </c>
      <c r="J415" s="286"/>
      <c r="K415" s="207">
        <v>1</v>
      </c>
      <c r="L415" s="58">
        <f>IFERROR(K415/K419,"-")</f>
        <v>6.25E-2</v>
      </c>
      <c r="M415" s="82">
        <f t="shared" si="367"/>
        <v>8.9285714285714281E-3</v>
      </c>
      <c r="N415" s="286"/>
      <c r="O415" s="207">
        <v>6</v>
      </c>
      <c r="P415" s="58">
        <f>IFERROR(O415/O419,"-")</f>
        <v>0.13636363636363635</v>
      </c>
      <c r="Q415" s="82">
        <f t="shared" si="368"/>
        <v>7.5462206011822413E-4</v>
      </c>
      <c r="R415" s="286"/>
      <c r="S415" s="207">
        <v>9</v>
      </c>
      <c r="T415" s="58">
        <f>IFERROR(S415/S419,"-")</f>
        <v>0.1875</v>
      </c>
      <c r="U415" s="82">
        <f t="shared" si="369"/>
        <v>1.4294790343074967E-3</v>
      </c>
      <c r="V415" s="286"/>
      <c r="W415" s="207">
        <v>6</v>
      </c>
      <c r="X415" s="58">
        <f>IFERROR(W415/W419,"-")</f>
        <v>0.15789473684210525</v>
      </c>
      <c r="Y415" s="82">
        <f t="shared" si="370"/>
        <v>1.4041656915516031E-3</v>
      </c>
      <c r="Z415" s="286"/>
      <c r="AA415" s="207">
        <v>5</v>
      </c>
      <c r="AB415" s="58">
        <f>IFERROR(AA415/AA419,"-")</f>
        <v>0.29411764705882354</v>
      </c>
      <c r="AC415" s="82">
        <f t="shared" si="371"/>
        <v>2.1645021645021645E-3</v>
      </c>
      <c r="AD415" s="286"/>
      <c r="AE415" s="207">
        <v>2</v>
      </c>
      <c r="AF415" s="58">
        <f>IFERROR(AE415/AE419,"-")</f>
        <v>0.33333333333333331</v>
      </c>
      <c r="AG415" s="82">
        <f t="shared" si="372"/>
        <v>2.05761316872428E-3</v>
      </c>
      <c r="AH415" s="286"/>
      <c r="AI415" s="93">
        <f t="shared" si="350"/>
        <v>30</v>
      </c>
      <c r="AJ415" s="58">
        <f>IFERROR(AI415/AI419,"-")</f>
        <v>0.17647058823529413</v>
      </c>
      <c r="AK415" s="82">
        <f t="shared" si="373"/>
        <v>1.3678643078606602E-3</v>
      </c>
    </row>
    <row r="416" spans="2:37" ht="13.5" customHeight="1">
      <c r="B416" s="280"/>
      <c r="C416" s="283"/>
      <c r="D416" s="57" t="s">
        <v>90</v>
      </c>
      <c r="E416" s="129" t="s">
        <v>79</v>
      </c>
      <c r="F416" s="286"/>
      <c r="G416" s="207">
        <v>0</v>
      </c>
      <c r="H416" s="58">
        <f>IFERROR(G416/G419,"-")</f>
        <v>0</v>
      </c>
      <c r="I416" s="72">
        <f t="shared" si="374"/>
        <v>0</v>
      </c>
      <c r="J416" s="286"/>
      <c r="K416" s="207">
        <v>0</v>
      </c>
      <c r="L416" s="58">
        <f>IFERROR(K416/K419,"-")</f>
        <v>0</v>
      </c>
      <c r="M416" s="82">
        <f t="shared" si="367"/>
        <v>0</v>
      </c>
      <c r="N416" s="286"/>
      <c r="O416" s="207">
        <v>0</v>
      </c>
      <c r="P416" s="58">
        <f>IFERROR(O416/O419,"-")</f>
        <v>0</v>
      </c>
      <c r="Q416" s="82">
        <f t="shared" si="368"/>
        <v>0</v>
      </c>
      <c r="R416" s="286"/>
      <c r="S416" s="207">
        <v>1</v>
      </c>
      <c r="T416" s="58">
        <f>IFERROR(S416/S419,"-")</f>
        <v>2.0833333333333332E-2</v>
      </c>
      <c r="U416" s="82">
        <f t="shared" si="369"/>
        <v>1.588310038119441E-4</v>
      </c>
      <c r="V416" s="286"/>
      <c r="W416" s="207">
        <v>0</v>
      </c>
      <c r="X416" s="58">
        <f>IFERROR(W416/W419,"-")</f>
        <v>0</v>
      </c>
      <c r="Y416" s="82">
        <f t="shared" si="370"/>
        <v>0</v>
      </c>
      <c r="Z416" s="286"/>
      <c r="AA416" s="207">
        <v>0</v>
      </c>
      <c r="AB416" s="58">
        <f>IFERROR(AA416/AA419,"-")</f>
        <v>0</v>
      </c>
      <c r="AC416" s="82">
        <f t="shared" si="371"/>
        <v>0</v>
      </c>
      <c r="AD416" s="286"/>
      <c r="AE416" s="207">
        <v>0</v>
      </c>
      <c r="AF416" s="58">
        <f>IFERROR(AE416/AE419,"-")</f>
        <v>0</v>
      </c>
      <c r="AG416" s="82">
        <f t="shared" si="372"/>
        <v>0</v>
      </c>
      <c r="AH416" s="286"/>
      <c r="AI416" s="93">
        <f t="shared" si="350"/>
        <v>1</v>
      </c>
      <c r="AJ416" s="58">
        <f>IFERROR(AI416/AI419,"-")</f>
        <v>5.8823529411764705E-3</v>
      </c>
      <c r="AK416" s="82">
        <f t="shared" si="373"/>
        <v>4.5595476928688673E-5</v>
      </c>
    </row>
    <row r="417" spans="2:37" ht="13.5" customHeight="1">
      <c r="B417" s="280"/>
      <c r="C417" s="283"/>
      <c r="D417" s="57" t="s">
        <v>91</v>
      </c>
      <c r="E417" s="129" t="s">
        <v>80</v>
      </c>
      <c r="F417" s="286"/>
      <c r="G417" s="207">
        <v>0</v>
      </c>
      <c r="H417" s="58">
        <f>IFERROR(G417/G419,"-")</f>
        <v>0</v>
      </c>
      <c r="I417" s="72">
        <f t="shared" si="374"/>
        <v>0</v>
      </c>
      <c r="J417" s="286"/>
      <c r="K417" s="207">
        <v>0</v>
      </c>
      <c r="L417" s="58">
        <f>IFERROR(K417/K419,"-")</f>
        <v>0</v>
      </c>
      <c r="M417" s="82">
        <f t="shared" si="367"/>
        <v>0</v>
      </c>
      <c r="N417" s="286"/>
      <c r="O417" s="207">
        <v>0</v>
      </c>
      <c r="P417" s="58">
        <f>IFERROR(O417/O419,"-")</f>
        <v>0</v>
      </c>
      <c r="Q417" s="82">
        <f t="shared" si="368"/>
        <v>0</v>
      </c>
      <c r="R417" s="286"/>
      <c r="S417" s="207">
        <v>0</v>
      </c>
      <c r="T417" s="58">
        <f>IFERROR(S417/S419,"-")</f>
        <v>0</v>
      </c>
      <c r="U417" s="82">
        <f t="shared" si="369"/>
        <v>0</v>
      </c>
      <c r="V417" s="286"/>
      <c r="W417" s="207">
        <v>0</v>
      </c>
      <c r="X417" s="58">
        <f>IFERROR(W417/W419,"-")</f>
        <v>0</v>
      </c>
      <c r="Y417" s="82">
        <f t="shared" si="370"/>
        <v>0</v>
      </c>
      <c r="Z417" s="286"/>
      <c r="AA417" s="207">
        <v>0</v>
      </c>
      <c r="AB417" s="58">
        <f>IFERROR(AA417/AA419,"-")</f>
        <v>0</v>
      </c>
      <c r="AC417" s="82">
        <f t="shared" si="371"/>
        <v>0</v>
      </c>
      <c r="AD417" s="286"/>
      <c r="AE417" s="207">
        <v>0</v>
      </c>
      <c r="AF417" s="58">
        <f>IFERROR(AE417/AE419,"-")</f>
        <v>0</v>
      </c>
      <c r="AG417" s="82">
        <f t="shared" si="372"/>
        <v>0</v>
      </c>
      <c r="AH417" s="286"/>
      <c r="AI417" s="93">
        <f t="shared" si="350"/>
        <v>0</v>
      </c>
      <c r="AJ417" s="58">
        <f>IFERROR(AI417/AI419,"-")</f>
        <v>0</v>
      </c>
      <c r="AK417" s="82">
        <f t="shared" si="373"/>
        <v>0</v>
      </c>
    </row>
    <row r="418" spans="2:37" ht="13.5" customHeight="1">
      <c r="B418" s="280"/>
      <c r="C418" s="283"/>
      <c r="D418" s="59" t="s">
        <v>92</v>
      </c>
      <c r="E418" s="130" t="s">
        <v>95</v>
      </c>
      <c r="F418" s="287"/>
      <c r="G418" s="208">
        <v>0</v>
      </c>
      <c r="H418" s="60">
        <f>IFERROR(G418/G419,"-")</f>
        <v>0</v>
      </c>
      <c r="I418" s="72">
        <f t="shared" si="374"/>
        <v>0</v>
      </c>
      <c r="J418" s="287"/>
      <c r="K418" s="208">
        <v>8</v>
      </c>
      <c r="L418" s="60">
        <f>IFERROR(K418/K419,"-")</f>
        <v>0.5</v>
      </c>
      <c r="M418" s="83">
        <f t="shared" si="367"/>
        <v>7.1428571428571425E-2</v>
      </c>
      <c r="N418" s="287"/>
      <c r="O418" s="208">
        <v>5</v>
      </c>
      <c r="P418" s="60">
        <f>IFERROR(O418/O419,"-")</f>
        <v>0.11363636363636363</v>
      </c>
      <c r="Q418" s="83">
        <f t="shared" si="368"/>
        <v>6.2885171676518674E-4</v>
      </c>
      <c r="R418" s="287"/>
      <c r="S418" s="208">
        <v>9</v>
      </c>
      <c r="T418" s="60">
        <f>IFERROR(S418/S419,"-")</f>
        <v>0.1875</v>
      </c>
      <c r="U418" s="83">
        <f t="shared" si="369"/>
        <v>1.4294790343074967E-3</v>
      </c>
      <c r="V418" s="287"/>
      <c r="W418" s="208">
        <v>12</v>
      </c>
      <c r="X418" s="60">
        <f>IFERROR(W418/W419,"-")</f>
        <v>0.31578947368421051</v>
      </c>
      <c r="Y418" s="83">
        <f t="shared" si="370"/>
        <v>2.8083313831032061E-3</v>
      </c>
      <c r="Z418" s="287"/>
      <c r="AA418" s="208">
        <v>4</v>
      </c>
      <c r="AB418" s="60">
        <f>IFERROR(AA418/AA419,"-")</f>
        <v>0.23529411764705882</v>
      </c>
      <c r="AC418" s="83">
        <f t="shared" si="371"/>
        <v>1.7316017316017316E-3</v>
      </c>
      <c r="AD418" s="287"/>
      <c r="AE418" s="208">
        <v>3</v>
      </c>
      <c r="AF418" s="60">
        <f>IFERROR(AE418/AE419,"-")</f>
        <v>0.5</v>
      </c>
      <c r="AG418" s="83">
        <f t="shared" si="372"/>
        <v>3.0864197530864196E-3</v>
      </c>
      <c r="AH418" s="287"/>
      <c r="AI418" s="94">
        <f t="shared" si="350"/>
        <v>41</v>
      </c>
      <c r="AJ418" s="60">
        <f>IFERROR(AI418/AI419,"-")</f>
        <v>0.2411764705882353</v>
      </c>
      <c r="AK418" s="83">
        <f t="shared" si="373"/>
        <v>1.8694145540762356E-3</v>
      </c>
    </row>
    <row r="419" spans="2:37" ht="13.5" customHeight="1">
      <c r="B419" s="281"/>
      <c r="C419" s="284"/>
      <c r="D419" s="61" t="s">
        <v>94</v>
      </c>
      <c r="E419" s="62"/>
      <c r="F419" s="209" t="s">
        <v>143</v>
      </c>
      <c r="G419" s="71">
        <f>SUM(G411:G418)</f>
        <v>1</v>
      </c>
      <c r="H419" s="63" t="s">
        <v>93</v>
      </c>
      <c r="I419" s="75">
        <f>IFERROR(G419/$AO$51,"-")</f>
        <v>5.5555555555555552E-2</v>
      </c>
      <c r="J419" s="209" t="s">
        <v>143</v>
      </c>
      <c r="K419" s="71">
        <f>SUM(K411:K418)</f>
        <v>16</v>
      </c>
      <c r="L419" s="210" t="s">
        <v>143</v>
      </c>
      <c r="M419" s="75">
        <f t="shared" si="367"/>
        <v>0.14285714285714285</v>
      </c>
      <c r="N419" s="209" t="s">
        <v>143</v>
      </c>
      <c r="O419" s="71">
        <f>SUM(O411:O418)</f>
        <v>44</v>
      </c>
      <c r="P419" s="210" t="s">
        <v>143</v>
      </c>
      <c r="Q419" s="75">
        <f t="shared" si="368"/>
        <v>5.5338951075336439E-3</v>
      </c>
      <c r="R419" s="209" t="s">
        <v>143</v>
      </c>
      <c r="S419" s="71">
        <f>SUM(S411:S418)</f>
        <v>48</v>
      </c>
      <c r="T419" s="210" t="s">
        <v>143</v>
      </c>
      <c r="U419" s="75">
        <f t="shared" si="369"/>
        <v>7.6238881829733167E-3</v>
      </c>
      <c r="V419" s="209" t="s">
        <v>143</v>
      </c>
      <c r="W419" s="71">
        <f>SUM(W411:W418)</f>
        <v>38</v>
      </c>
      <c r="X419" s="210" t="s">
        <v>143</v>
      </c>
      <c r="Y419" s="75">
        <f t="shared" si="370"/>
        <v>8.8930493798268194E-3</v>
      </c>
      <c r="Z419" s="209" t="s">
        <v>143</v>
      </c>
      <c r="AA419" s="71">
        <f>SUM(AA411:AA418)</f>
        <v>17</v>
      </c>
      <c r="AB419" s="210" t="s">
        <v>143</v>
      </c>
      <c r="AC419" s="75">
        <f t="shared" si="371"/>
        <v>7.3593073593073597E-3</v>
      </c>
      <c r="AD419" s="209" t="s">
        <v>143</v>
      </c>
      <c r="AE419" s="71">
        <f>SUM(AE411:AE418)</f>
        <v>6</v>
      </c>
      <c r="AF419" s="210" t="s">
        <v>143</v>
      </c>
      <c r="AG419" s="75">
        <f t="shared" si="372"/>
        <v>6.1728395061728392E-3</v>
      </c>
      <c r="AH419" s="209" t="s">
        <v>143</v>
      </c>
      <c r="AI419" s="71">
        <f t="shared" si="350"/>
        <v>170</v>
      </c>
      <c r="AJ419" s="210" t="s">
        <v>143</v>
      </c>
      <c r="AK419" s="75">
        <f t="shared" si="373"/>
        <v>7.7512310778770745E-3</v>
      </c>
    </row>
    <row r="420" spans="2:37" ht="13.5" customHeight="1">
      <c r="B420" s="279">
        <v>47</v>
      </c>
      <c r="C420" s="282" t="s">
        <v>12</v>
      </c>
      <c r="D420" s="55" t="s">
        <v>85</v>
      </c>
      <c r="E420" s="128" t="s">
        <v>74</v>
      </c>
      <c r="F420" s="293">
        <f>AO52</f>
        <v>18</v>
      </c>
      <c r="G420" s="206">
        <v>0</v>
      </c>
      <c r="H420" s="56" t="str">
        <f>IFERROR(G420/G428,"-")</f>
        <v>-</v>
      </c>
      <c r="I420" s="72">
        <f>IFERROR(G420/$AO$52,"-")</f>
        <v>0</v>
      </c>
      <c r="J420" s="293">
        <f>AP52</f>
        <v>107</v>
      </c>
      <c r="K420" s="206">
        <v>0</v>
      </c>
      <c r="L420" s="56">
        <f>IFERROR(K420/K428,"-")</f>
        <v>0</v>
      </c>
      <c r="M420" s="72">
        <f t="shared" ref="M420:M428" si="375">IFERROR(K420/$AP$52,"-")</f>
        <v>0</v>
      </c>
      <c r="N420" s="293">
        <f>AQ52</f>
        <v>16333</v>
      </c>
      <c r="O420" s="206">
        <v>1</v>
      </c>
      <c r="P420" s="56">
        <f>IFERROR(O420/O428,"-")</f>
        <v>6.5789473684210523E-3</v>
      </c>
      <c r="Q420" s="72">
        <f t="shared" ref="Q420:Q428" si="376">IFERROR(O420/$AQ$52,"-")</f>
        <v>6.1225739300802053E-5</v>
      </c>
      <c r="R420" s="293">
        <f>AR52</f>
        <v>13985</v>
      </c>
      <c r="S420" s="206">
        <v>0</v>
      </c>
      <c r="T420" s="56">
        <f>IFERROR(S420/S428,"-")</f>
        <v>0</v>
      </c>
      <c r="U420" s="72">
        <f t="shared" ref="U420:U428" si="377">IFERROR(S420/$AR$52,"-")</f>
        <v>0</v>
      </c>
      <c r="V420" s="293">
        <f>AS52</f>
        <v>8555</v>
      </c>
      <c r="W420" s="206">
        <v>0</v>
      </c>
      <c r="X420" s="56">
        <f>IFERROR(W420/W428,"-")</f>
        <v>0</v>
      </c>
      <c r="Y420" s="72">
        <f t="shared" ref="Y420:Y428" si="378">IFERROR(W420/$AS$52,"-")</f>
        <v>0</v>
      </c>
      <c r="Z420" s="293">
        <f>AT52</f>
        <v>4008</v>
      </c>
      <c r="AA420" s="206">
        <v>0</v>
      </c>
      <c r="AB420" s="56">
        <f>IFERROR(AA420/AA428,"-")</f>
        <v>0</v>
      </c>
      <c r="AC420" s="72">
        <f t="shared" ref="AC420:AC428" si="379">IFERROR(AA420/$AT$52,"-")</f>
        <v>0</v>
      </c>
      <c r="AD420" s="293">
        <f>AU52</f>
        <v>1404</v>
      </c>
      <c r="AE420" s="206">
        <v>0</v>
      </c>
      <c r="AF420" s="56">
        <f>IFERROR(AE420/AE428,"-")</f>
        <v>0</v>
      </c>
      <c r="AG420" s="72">
        <f t="shared" ref="AG420:AG428" si="380">IFERROR(AE420/$AU$52,"-")</f>
        <v>0</v>
      </c>
      <c r="AH420" s="293">
        <f>AV52</f>
        <v>44410</v>
      </c>
      <c r="AI420" s="92">
        <f t="shared" si="350"/>
        <v>1</v>
      </c>
      <c r="AJ420" s="56">
        <f>IFERROR(AI420/AI428,"-")</f>
        <v>2.4570024570024569E-3</v>
      </c>
      <c r="AK420" s="72">
        <f t="shared" ref="AK420:AK428" si="381">IFERROR(AI420/$AV$52,"-")</f>
        <v>2.2517451024544022E-5</v>
      </c>
    </row>
    <row r="421" spans="2:37" ht="13.5" customHeight="1">
      <c r="B421" s="280"/>
      <c r="C421" s="283"/>
      <c r="D421" s="57" t="s">
        <v>86</v>
      </c>
      <c r="E421" s="129" t="s">
        <v>75</v>
      </c>
      <c r="F421" s="286"/>
      <c r="G421" s="207">
        <v>0</v>
      </c>
      <c r="H421" s="58" t="str">
        <f>IFERROR(G421/G428,"-")</f>
        <v>-</v>
      </c>
      <c r="I421" s="72">
        <f t="shared" ref="I421:I427" si="382">IFERROR(G421/$AO$52,"-")</f>
        <v>0</v>
      </c>
      <c r="J421" s="286"/>
      <c r="K421" s="207">
        <v>10</v>
      </c>
      <c r="L421" s="58">
        <f>IFERROR(K421/K428,"-")</f>
        <v>0.66666666666666663</v>
      </c>
      <c r="M421" s="82">
        <f t="shared" si="375"/>
        <v>9.3457943925233641E-2</v>
      </c>
      <c r="N421" s="286"/>
      <c r="O421" s="207">
        <v>101</v>
      </c>
      <c r="P421" s="58">
        <f>IFERROR(O421/O428,"-")</f>
        <v>0.66447368421052633</v>
      </c>
      <c r="Q421" s="82">
        <f t="shared" si="376"/>
        <v>6.1837996693810075E-3</v>
      </c>
      <c r="R421" s="286"/>
      <c r="S421" s="207">
        <v>90</v>
      </c>
      <c r="T421" s="58">
        <f>IFERROR(S421/S428,"-")</f>
        <v>0.66666666666666663</v>
      </c>
      <c r="U421" s="82">
        <f t="shared" si="377"/>
        <v>6.435466571326421E-3</v>
      </c>
      <c r="V421" s="286"/>
      <c r="W421" s="207">
        <v>50</v>
      </c>
      <c r="X421" s="58">
        <f>IFERROR(W421/W428,"-")</f>
        <v>0.66666666666666663</v>
      </c>
      <c r="Y421" s="82">
        <f t="shared" si="378"/>
        <v>5.8445353594389245E-3</v>
      </c>
      <c r="Z421" s="286"/>
      <c r="AA421" s="207">
        <v>18</v>
      </c>
      <c r="AB421" s="58">
        <f>IFERROR(AA421/AA428,"-")</f>
        <v>0.6428571428571429</v>
      </c>
      <c r="AC421" s="82">
        <f t="shared" si="379"/>
        <v>4.4910179640718561E-3</v>
      </c>
      <c r="AD421" s="286"/>
      <c r="AE421" s="207">
        <v>1</v>
      </c>
      <c r="AF421" s="58">
        <f>IFERROR(AE421/AE428,"-")</f>
        <v>0.5</v>
      </c>
      <c r="AG421" s="82">
        <f t="shared" si="380"/>
        <v>7.1225071225071229E-4</v>
      </c>
      <c r="AH421" s="286"/>
      <c r="AI421" s="93">
        <f t="shared" si="350"/>
        <v>270</v>
      </c>
      <c r="AJ421" s="58">
        <f>IFERROR(AI421/AI428,"-")</f>
        <v>0.66339066339066344</v>
      </c>
      <c r="AK421" s="82">
        <f t="shared" si="381"/>
        <v>6.0797117766268859E-3</v>
      </c>
    </row>
    <row r="422" spans="2:37" ht="13.5" customHeight="1">
      <c r="B422" s="280"/>
      <c r="C422" s="283"/>
      <c r="D422" s="57" t="s">
        <v>87</v>
      </c>
      <c r="E422" s="129" t="s">
        <v>76</v>
      </c>
      <c r="F422" s="286"/>
      <c r="G422" s="207">
        <v>0</v>
      </c>
      <c r="H422" s="58" t="str">
        <f>IFERROR(G422/G428,"-")</f>
        <v>-</v>
      </c>
      <c r="I422" s="72">
        <f t="shared" si="382"/>
        <v>0</v>
      </c>
      <c r="J422" s="286"/>
      <c r="K422" s="207">
        <v>0</v>
      </c>
      <c r="L422" s="58">
        <f>IFERROR(K422/K428,"-")</f>
        <v>0</v>
      </c>
      <c r="M422" s="82">
        <f t="shared" si="375"/>
        <v>0</v>
      </c>
      <c r="N422" s="286"/>
      <c r="O422" s="207">
        <v>1</v>
      </c>
      <c r="P422" s="58">
        <f>IFERROR(O422/O428,"-")</f>
        <v>6.5789473684210523E-3</v>
      </c>
      <c r="Q422" s="82">
        <f t="shared" si="376"/>
        <v>6.1225739300802053E-5</v>
      </c>
      <c r="R422" s="286"/>
      <c r="S422" s="207">
        <v>0</v>
      </c>
      <c r="T422" s="58">
        <f>IFERROR(S422/S428,"-")</f>
        <v>0</v>
      </c>
      <c r="U422" s="82">
        <f t="shared" si="377"/>
        <v>0</v>
      </c>
      <c r="V422" s="286"/>
      <c r="W422" s="207">
        <v>1</v>
      </c>
      <c r="X422" s="58">
        <f>IFERROR(W422/W428,"-")</f>
        <v>1.3333333333333334E-2</v>
      </c>
      <c r="Y422" s="82">
        <f t="shared" si="378"/>
        <v>1.168907071887785E-4</v>
      </c>
      <c r="Z422" s="286"/>
      <c r="AA422" s="207">
        <v>0</v>
      </c>
      <c r="AB422" s="58">
        <f>IFERROR(AA422/AA428,"-")</f>
        <v>0</v>
      </c>
      <c r="AC422" s="82">
        <f t="shared" si="379"/>
        <v>0</v>
      </c>
      <c r="AD422" s="286"/>
      <c r="AE422" s="207">
        <v>0</v>
      </c>
      <c r="AF422" s="58">
        <f>IFERROR(AE422/AE428,"-")</f>
        <v>0</v>
      </c>
      <c r="AG422" s="82">
        <f t="shared" si="380"/>
        <v>0</v>
      </c>
      <c r="AH422" s="286"/>
      <c r="AI422" s="93">
        <f t="shared" si="350"/>
        <v>2</v>
      </c>
      <c r="AJ422" s="58">
        <f>IFERROR(AI422/AI428,"-")</f>
        <v>4.9140049140049139E-3</v>
      </c>
      <c r="AK422" s="82">
        <f t="shared" si="381"/>
        <v>4.5034902049088043E-5</v>
      </c>
    </row>
    <row r="423" spans="2:37" ht="13.5" customHeight="1">
      <c r="B423" s="280"/>
      <c r="C423" s="283"/>
      <c r="D423" s="57" t="s">
        <v>88</v>
      </c>
      <c r="E423" s="129" t="s">
        <v>77</v>
      </c>
      <c r="F423" s="286"/>
      <c r="G423" s="207">
        <v>0</v>
      </c>
      <c r="H423" s="58" t="str">
        <f>IFERROR(G423/G428,"-")</f>
        <v>-</v>
      </c>
      <c r="I423" s="72">
        <f t="shared" si="382"/>
        <v>0</v>
      </c>
      <c r="J423" s="286"/>
      <c r="K423" s="207">
        <v>1</v>
      </c>
      <c r="L423" s="58">
        <f>IFERROR(K423/K428,"-")</f>
        <v>6.6666666666666666E-2</v>
      </c>
      <c r="M423" s="82">
        <f t="shared" si="375"/>
        <v>9.3457943925233638E-3</v>
      </c>
      <c r="N423" s="286"/>
      <c r="O423" s="207">
        <v>9</v>
      </c>
      <c r="P423" s="58">
        <f>IFERROR(O423/O428,"-")</f>
        <v>5.921052631578947E-2</v>
      </c>
      <c r="Q423" s="82">
        <f t="shared" si="376"/>
        <v>5.5103165370721857E-4</v>
      </c>
      <c r="R423" s="286"/>
      <c r="S423" s="207">
        <v>6</v>
      </c>
      <c r="T423" s="58">
        <f>IFERROR(S423/S428,"-")</f>
        <v>4.4444444444444446E-2</v>
      </c>
      <c r="U423" s="82">
        <f t="shared" si="377"/>
        <v>4.2903110475509475E-4</v>
      </c>
      <c r="V423" s="286"/>
      <c r="W423" s="207">
        <v>5</v>
      </c>
      <c r="X423" s="58">
        <f>IFERROR(W423/W428,"-")</f>
        <v>6.6666666666666666E-2</v>
      </c>
      <c r="Y423" s="82">
        <f t="shared" si="378"/>
        <v>5.8445353594389242E-4</v>
      </c>
      <c r="Z423" s="286"/>
      <c r="AA423" s="207">
        <v>1</v>
      </c>
      <c r="AB423" s="58">
        <f>IFERROR(AA423/AA428,"-")</f>
        <v>3.5714285714285712E-2</v>
      </c>
      <c r="AC423" s="82">
        <f t="shared" si="379"/>
        <v>2.4950099800399199E-4</v>
      </c>
      <c r="AD423" s="286"/>
      <c r="AE423" s="207">
        <v>0</v>
      </c>
      <c r="AF423" s="58">
        <f>IFERROR(AE423/AE428,"-")</f>
        <v>0</v>
      </c>
      <c r="AG423" s="82">
        <f t="shared" si="380"/>
        <v>0</v>
      </c>
      <c r="AH423" s="286"/>
      <c r="AI423" s="93">
        <f t="shared" si="350"/>
        <v>22</v>
      </c>
      <c r="AJ423" s="58">
        <f>IFERROR(AI423/AI428,"-")</f>
        <v>5.4054054054054057E-2</v>
      </c>
      <c r="AK423" s="82">
        <f t="shared" si="381"/>
        <v>4.9538392253996853E-4</v>
      </c>
    </row>
    <row r="424" spans="2:37" ht="13.5" customHeight="1">
      <c r="B424" s="280"/>
      <c r="C424" s="283"/>
      <c r="D424" s="57" t="s">
        <v>89</v>
      </c>
      <c r="E424" s="129" t="s">
        <v>78</v>
      </c>
      <c r="F424" s="286"/>
      <c r="G424" s="207">
        <v>0</v>
      </c>
      <c r="H424" s="58" t="str">
        <f>IFERROR(G424/G428,"-")</f>
        <v>-</v>
      </c>
      <c r="I424" s="72">
        <f t="shared" si="382"/>
        <v>0</v>
      </c>
      <c r="J424" s="286"/>
      <c r="K424" s="207">
        <v>1</v>
      </c>
      <c r="L424" s="58">
        <f>IFERROR(K424/K428,"-")</f>
        <v>6.6666666666666666E-2</v>
      </c>
      <c r="M424" s="82">
        <f t="shared" si="375"/>
        <v>9.3457943925233638E-3</v>
      </c>
      <c r="N424" s="286"/>
      <c r="O424" s="207">
        <v>6</v>
      </c>
      <c r="P424" s="58">
        <f>IFERROR(O424/O428,"-")</f>
        <v>3.9473684210526314E-2</v>
      </c>
      <c r="Q424" s="82">
        <f t="shared" si="376"/>
        <v>3.6735443580481234E-4</v>
      </c>
      <c r="R424" s="286"/>
      <c r="S424" s="207">
        <v>7</v>
      </c>
      <c r="T424" s="58">
        <f>IFERROR(S424/S428,"-")</f>
        <v>5.185185185185185E-2</v>
      </c>
      <c r="U424" s="82">
        <f t="shared" si="377"/>
        <v>5.005362888809439E-4</v>
      </c>
      <c r="V424" s="286"/>
      <c r="W424" s="207">
        <v>5</v>
      </c>
      <c r="X424" s="58">
        <f>IFERROR(W424/W428,"-")</f>
        <v>6.6666666666666666E-2</v>
      </c>
      <c r="Y424" s="82">
        <f t="shared" si="378"/>
        <v>5.8445353594389242E-4</v>
      </c>
      <c r="Z424" s="286"/>
      <c r="AA424" s="207">
        <v>2</v>
      </c>
      <c r="AB424" s="58">
        <f>IFERROR(AA424/AA428,"-")</f>
        <v>7.1428571428571425E-2</v>
      </c>
      <c r="AC424" s="82">
        <f t="shared" si="379"/>
        <v>4.9900199600798399E-4</v>
      </c>
      <c r="AD424" s="286"/>
      <c r="AE424" s="207">
        <v>0</v>
      </c>
      <c r="AF424" s="58">
        <f>IFERROR(AE424/AE428,"-")</f>
        <v>0</v>
      </c>
      <c r="AG424" s="82">
        <f t="shared" si="380"/>
        <v>0</v>
      </c>
      <c r="AH424" s="286"/>
      <c r="AI424" s="93">
        <f t="shared" si="350"/>
        <v>21</v>
      </c>
      <c r="AJ424" s="58">
        <f>IFERROR(AI424/AI428,"-")</f>
        <v>5.1597051597051594E-2</v>
      </c>
      <c r="AK424" s="82">
        <f t="shared" si="381"/>
        <v>4.7286647151542448E-4</v>
      </c>
    </row>
    <row r="425" spans="2:37" ht="13.5" customHeight="1">
      <c r="B425" s="280"/>
      <c r="C425" s="283"/>
      <c r="D425" s="57" t="s">
        <v>90</v>
      </c>
      <c r="E425" s="129" t="s">
        <v>79</v>
      </c>
      <c r="F425" s="286"/>
      <c r="G425" s="207">
        <v>0</v>
      </c>
      <c r="H425" s="58" t="str">
        <f>IFERROR(G425/G428,"-")</f>
        <v>-</v>
      </c>
      <c r="I425" s="72">
        <f t="shared" si="382"/>
        <v>0</v>
      </c>
      <c r="J425" s="286"/>
      <c r="K425" s="207">
        <v>0</v>
      </c>
      <c r="L425" s="58">
        <f>IFERROR(K425/K428,"-")</f>
        <v>0</v>
      </c>
      <c r="M425" s="82">
        <f t="shared" si="375"/>
        <v>0</v>
      </c>
      <c r="N425" s="286"/>
      <c r="O425" s="207">
        <v>0</v>
      </c>
      <c r="P425" s="58">
        <f>IFERROR(O425/O428,"-")</f>
        <v>0</v>
      </c>
      <c r="Q425" s="82">
        <f t="shared" si="376"/>
        <v>0</v>
      </c>
      <c r="R425" s="286"/>
      <c r="S425" s="207">
        <v>0</v>
      </c>
      <c r="T425" s="58">
        <f>IFERROR(S425/S428,"-")</f>
        <v>0</v>
      </c>
      <c r="U425" s="82">
        <f t="shared" si="377"/>
        <v>0</v>
      </c>
      <c r="V425" s="286"/>
      <c r="W425" s="207">
        <v>0</v>
      </c>
      <c r="X425" s="58">
        <f>IFERROR(W425/W428,"-")</f>
        <v>0</v>
      </c>
      <c r="Y425" s="82">
        <f t="shared" si="378"/>
        <v>0</v>
      </c>
      <c r="Z425" s="286"/>
      <c r="AA425" s="207">
        <v>0</v>
      </c>
      <c r="AB425" s="58">
        <f>IFERROR(AA425/AA428,"-")</f>
        <v>0</v>
      </c>
      <c r="AC425" s="82">
        <f t="shared" si="379"/>
        <v>0</v>
      </c>
      <c r="AD425" s="286"/>
      <c r="AE425" s="207">
        <v>0</v>
      </c>
      <c r="AF425" s="58">
        <f>IFERROR(AE425/AE428,"-")</f>
        <v>0</v>
      </c>
      <c r="AG425" s="82">
        <f t="shared" si="380"/>
        <v>0</v>
      </c>
      <c r="AH425" s="286"/>
      <c r="AI425" s="93">
        <f t="shared" si="350"/>
        <v>0</v>
      </c>
      <c r="AJ425" s="58">
        <f>IFERROR(AI425/AI428,"-")</f>
        <v>0</v>
      </c>
      <c r="AK425" s="82">
        <f t="shared" si="381"/>
        <v>0</v>
      </c>
    </row>
    <row r="426" spans="2:37" ht="13.5" customHeight="1">
      <c r="B426" s="280"/>
      <c r="C426" s="283"/>
      <c r="D426" s="57" t="s">
        <v>91</v>
      </c>
      <c r="E426" s="129" t="s">
        <v>80</v>
      </c>
      <c r="F426" s="286"/>
      <c r="G426" s="207">
        <v>0</v>
      </c>
      <c r="H426" s="58" t="str">
        <f>IFERROR(G426/G428,"-")</f>
        <v>-</v>
      </c>
      <c r="I426" s="72">
        <f t="shared" si="382"/>
        <v>0</v>
      </c>
      <c r="J426" s="286"/>
      <c r="K426" s="207">
        <v>0</v>
      </c>
      <c r="L426" s="58">
        <f>IFERROR(K426/K428,"-")</f>
        <v>0</v>
      </c>
      <c r="M426" s="82">
        <f t="shared" si="375"/>
        <v>0</v>
      </c>
      <c r="N426" s="286"/>
      <c r="O426" s="207">
        <v>1</v>
      </c>
      <c r="P426" s="58">
        <f>IFERROR(O426/O428,"-")</f>
        <v>6.5789473684210523E-3</v>
      </c>
      <c r="Q426" s="82">
        <f t="shared" si="376"/>
        <v>6.1225739300802053E-5</v>
      </c>
      <c r="R426" s="286"/>
      <c r="S426" s="207">
        <v>0</v>
      </c>
      <c r="T426" s="58">
        <f>IFERROR(S426/S428,"-")</f>
        <v>0</v>
      </c>
      <c r="U426" s="82">
        <f t="shared" si="377"/>
        <v>0</v>
      </c>
      <c r="V426" s="286"/>
      <c r="W426" s="207">
        <v>0</v>
      </c>
      <c r="X426" s="58">
        <f>IFERROR(W426/W428,"-")</f>
        <v>0</v>
      </c>
      <c r="Y426" s="82">
        <f t="shared" si="378"/>
        <v>0</v>
      </c>
      <c r="Z426" s="286"/>
      <c r="AA426" s="207">
        <v>0</v>
      </c>
      <c r="AB426" s="58">
        <f>IFERROR(AA426/AA428,"-")</f>
        <v>0</v>
      </c>
      <c r="AC426" s="82">
        <f t="shared" si="379"/>
        <v>0</v>
      </c>
      <c r="AD426" s="286"/>
      <c r="AE426" s="207">
        <v>0</v>
      </c>
      <c r="AF426" s="58">
        <f>IFERROR(AE426/AE428,"-")</f>
        <v>0</v>
      </c>
      <c r="AG426" s="82">
        <f t="shared" si="380"/>
        <v>0</v>
      </c>
      <c r="AH426" s="286"/>
      <c r="AI426" s="93">
        <f t="shared" si="350"/>
        <v>1</v>
      </c>
      <c r="AJ426" s="58">
        <f>IFERROR(AI426/AI428,"-")</f>
        <v>2.4570024570024569E-3</v>
      </c>
      <c r="AK426" s="82">
        <f t="shared" si="381"/>
        <v>2.2517451024544022E-5</v>
      </c>
    </row>
    <row r="427" spans="2:37" ht="13.5" customHeight="1">
      <c r="B427" s="280"/>
      <c r="C427" s="283"/>
      <c r="D427" s="59" t="s">
        <v>92</v>
      </c>
      <c r="E427" s="130" t="s">
        <v>95</v>
      </c>
      <c r="F427" s="287"/>
      <c r="G427" s="208">
        <v>0</v>
      </c>
      <c r="H427" s="60" t="str">
        <f>IFERROR(G427/G428,"-")</f>
        <v>-</v>
      </c>
      <c r="I427" s="72">
        <f t="shared" si="382"/>
        <v>0</v>
      </c>
      <c r="J427" s="287"/>
      <c r="K427" s="208">
        <v>3</v>
      </c>
      <c r="L427" s="60">
        <f>IFERROR(K427/K428,"-")</f>
        <v>0.2</v>
      </c>
      <c r="M427" s="83">
        <f t="shared" si="375"/>
        <v>2.8037383177570093E-2</v>
      </c>
      <c r="N427" s="287"/>
      <c r="O427" s="208">
        <v>33</v>
      </c>
      <c r="P427" s="60">
        <f>IFERROR(O427/O428,"-")</f>
        <v>0.21710526315789475</v>
      </c>
      <c r="Q427" s="83">
        <f t="shared" si="376"/>
        <v>2.0204493969264679E-3</v>
      </c>
      <c r="R427" s="287"/>
      <c r="S427" s="208">
        <v>32</v>
      </c>
      <c r="T427" s="60">
        <f>IFERROR(S427/S428,"-")</f>
        <v>0.23703703703703705</v>
      </c>
      <c r="U427" s="83">
        <f t="shared" si="377"/>
        <v>2.2881658920271722E-3</v>
      </c>
      <c r="V427" s="287"/>
      <c r="W427" s="208">
        <v>14</v>
      </c>
      <c r="X427" s="60">
        <f>IFERROR(W427/W428,"-")</f>
        <v>0.18666666666666668</v>
      </c>
      <c r="Y427" s="83">
        <f t="shared" si="378"/>
        <v>1.6364699006428988E-3</v>
      </c>
      <c r="Z427" s="287"/>
      <c r="AA427" s="208">
        <v>7</v>
      </c>
      <c r="AB427" s="60">
        <f>IFERROR(AA427/AA428,"-")</f>
        <v>0.25</v>
      </c>
      <c r="AC427" s="83">
        <f t="shared" si="379"/>
        <v>1.7465069860279441E-3</v>
      </c>
      <c r="AD427" s="287"/>
      <c r="AE427" s="208">
        <v>1</v>
      </c>
      <c r="AF427" s="60">
        <f>IFERROR(AE427/AE428,"-")</f>
        <v>0.5</v>
      </c>
      <c r="AG427" s="83">
        <f t="shared" si="380"/>
        <v>7.1225071225071229E-4</v>
      </c>
      <c r="AH427" s="287"/>
      <c r="AI427" s="94">
        <f t="shared" si="350"/>
        <v>90</v>
      </c>
      <c r="AJ427" s="60">
        <f>IFERROR(AI427/AI428,"-")</f>
        <v>0.22113022113022113</v>
      </c>
      <c r="AK427" s="83">
        <f t="shared" si="381"/>
        <v>2.0265705922089621E-3</v>
      </c>
    </row>
    <row r="428" spans="2:37" ht="13.5" customHeight="1">
      <c r="B428" s="281"/>
      <c r="C428" s="284"/>
      <c r="D428" s="61" t="s">
        <v>94</v>
      </c>
      <c r="E428" s="62"/>
      <c r="F428" s="209" t="s">
        <v>143</v>
      </c>
      <c r="G428" s="71">
        <f>SUM(G420:G427)</f>
        <v>0</v>
      </c>
      <c r="H428" s="63" t="s">
        <v>93</v>
      </c>
      <c r="I428" s="75">
        <f>IFERROR(G428/$AO$52,"-")</f>
        <v>0</v>
      </c>
      <c r="J428" s="209" t="s">
        <v>143</v>
      </c>
      <c r="K428" s="71">
        <f>SUM(K420:K427)</f>
        <v>15</v>
      </c>
      <c r="L428" s="210" t="s">
        <v>143</v>
      </c>
      <c r="M428" s="75">
        <f t="shared" si="375"/>
        <v>0.14018691588785046</v>
      </c>
      <c r="N428" s="209" t="s">
        <v>143</v>
      </c>
      <c r="O428" s="71">
        <f>SUM(O420:O427)</f>
        <v>152</v>
      </c>
      <c r="P428" s="210" t="s">
        <v>143</v>
      </c>
      <c r="Q428" s="75">
        <f t="shared" si="376"/>
        <v>9.3063123737219134E-3</v>
      </c>
      <c r="R428" s="209" t="s">
        <v>143</v>
      </c>
      <c r="S428" s="71">
        <f>SUM(S420:S427)</f>
        <v>135</v>
      </c>
      <c r="T428" s="210" t="s">
        <v>143</v>
      </c>
      <c r="U428" s="75">
        <f t="shared" si="377"/>
        <v>9.6531998569896315E-3</v>
      </c>
      <c r="V428" s="209" t="s">
        <v>143</v>
      </c>
      <c r="W428" s="71">
        <f>SUM(W420:W427)</f>
        <v>75</v>
      </c>
      <c r="X428" s="210" t="s">
        <v>143</v>
      </c>
      <c r="Y428" s="75">
        <f t="shared" si="378"/>
        <v>8.7668030391583867E-3</v>
      </c>
      <c r="Z428" s="209" t="s">
        <v>143</v>
      </c>
      <c r="AA428" s="71">
        <f>SUM(AA420:AA427)</f>
        <v>28</v>
      </c>
      <c r="AB428" s="210" t="s">
        <v>143</v>
      </c>
      <c r="AC428" s="75">
        <f t="shared" si="379"/>
        <v>6.9860279441117763E-3</v>
      </c>
      <c r="AD428" s="209" t="s">
        <v>143</v>
      </c>
      <c r="AE428" s="71">
        <f>SUM(AE420:AE427)</f>
        <v>2</v>
      </c>
      <c r="AF428" s="210" t="s">
        <v>143</v>
      </c>
      <c r="AG428" s="75">
        <f t="shared" si="380"/>
        <v>1.4245014245014246E-3</v>
      </c>
      <c r="AH428" s="209" t="s">
        <v>143</v>
      </c>
      <c r="AI428" s="71">
        <f t="shared" si="350"/>
        <v>407</v>
      </c>
      <c r="AJ428" s="210" t="s">
        <v>143</v>
      </c>
      <c r="AK428" s="75">
        <f t="shared" si="381"/>
        <v>9.1646025669894163E-3</v>
      </c>
    </row>
    <row r="429" spans="2:37" ht="13.5" customHeight="1">
      <c r="B429" s="279">
        <v>48</v>
      </c>
      <c r="C429" s="282" t="s">
        <v>21</v>
      </c>
      <c r="D429" s="55" t="s">
        <v>85</v>
      </c>
      <c r="E429" s="128" t="s">
        <v>74</v>
      </c>
      <c r="F429" s="293">
        <f>AO53</f>
        <v>15</v>
      </c>
      <c r="G429" s="206">
        <v>1</v>
      </c>
      <c r="H429" s="56">
        <f>IFERROR(G429/G437,"-")</f>
        <v>0.5</v>
      </c>
      <c r="I429" s="72">
        <f>IFERROR(G429/$AO$53,"-")</f>
        <v>6.6666666666666666E-2</v>
      </c>
      <c r="J429" s="293">
        <f>AP53</f>
        <v>43</v>
      </c>
      <c r="K429" s="206">
        <v>0</v>
      </c>
      <c r="L429" s="56" t="str">
        <f>IFERROR(K429/K437,"-")</f>
        <v>-</v>
      </c>
      <c r="M429" s="72">
        <f t="shared" ref="M429:M437" si="383">IFERROR(K429/$AP$53,"-")</f>
        <v>0</v>
      </c>
      <c r="N429" s="293">
        <f>AQ53</f>
        <v>8764</v>
      </c>
      <c r="O429" s="206">
        <v>1</v>
      </c>
      <c r="P429" s="56">
        <f>IFERROR(O429/O437,"-")</f>
        <v>1.6393442622950821E-2</v>
      </c>
      <c r="Q429" s="72">
        <f t="shared" ref="Q429:Q437" si="384">IFERROR(O429/$AQ$53,"-")</f>
        <v>1.1410314924691921E-4</v>
      </c>
      <c r="R429" s="293">
        <f>AR53</f>
        <v>7173</v>
      </c>
      <c r="S429" s="206">
        <v>1</v>
      </c>
      <c r="T429" s="56">
        <f>IFERROR(S429/S437,"-")</f>
        <v>1.8181818181818181E-2</v>
      </c>
      <c r="U429" s="72">
        <f t="shared" ref="U429:U437" si="385">IFERROR(S429/$AR$53,"-")</f>
        <v>1.3941168269901018E-4</v>
      </c>
      <c r="V429" s="293">
        <f>AS53</f>
        <v>4540</v>
      </c>
      <c r="W429" s="206">
        <v>0</v>
      </c>
      <c r="X429" s="56">
        <f>IFERROR(W429/W437,"-")</f>
        <v>0</v>
      </c>
      <c r="Y429" s="72">
        <f t="shared" ref="Y429:Y437" si="386">IFERROR(W429/$AS$53,"-")</f>
        <v>0</v>
      </c>
      <c r="Z429" s="293">
        <f>AT53</f>
        <v>2309</v>
      </c>
      <c r="AA429" s="206">
        <v>0</v>
      </c>
      <c r="AB429" s="56">
        <f>IFERROR(AA429/AA437,"-")</f>
        <v>0</v>
      </c>
      <c r="AC429" s="72">
        <f t="shared" ref="AC429:AC437" si="387">IFERROR(AA429/$AT$53,"-")</f>
        <v>0</v>
      </c>
      <c r="AD429" s="293">
        <f>AU53</f>
        <v>1042</v>
      </c>
      <c r="AE429" s="206">
        <v>0</v>
      </c>
      <c r="AF429" s="56">
        <f>IFERROR(AE429/AE437,"-")</f>
        <v>0</v>
      </c>
      <c r="AG429" s="72">
        <f t="shared" ref="AG429:AG437" si="388">IFERROR(AE429/$AU$53,"-")</f>
        <v>0</v>
      </c>
      <c r="AH429" s="293">
        <f>AV53</f>
        <v>23886</v>
      </c>
      <c r="AI429" s="92">
        <f t="shared" si="350"/>
        <v>3</v>
      </c>
      <c r="AJ429" s="56">
        <f>IFERROR(AI429/AI437,"-")</f>
        <v>1.6483516483516484E-2</v>
      </c>
      <c r="AK429" s="72">
        <f t="shared" ref="AK429:AK437" si="389">IFERROR(AI429/$AV$53,"-")</f>
        <v>1.2559658377292137E-4</v>
      </c>
    </row>
    <row r="430" spans="2:37" ht="13.5" customHeight="1">
      <c r="B430" s="280"/>
      <c r="C430" s="283"/>
      <c r="D430" s="57" t="s">
        <v>86</v>
      </c>
      <c r="E430" s="129" t="s">
        <v>75</v>
      </c>
      <c r="F430" s="286"/>
      <c r="G430" s="207">
        <v>0</v>
      </c>
      <c r="H430" s="58">
        <f>IFERROR(G430/G437,"-")</f>
        <v>0</v>
      </c>
      <c r="I430" s="72">
        <f t="shared" ref="I430:I436" si="390">IFERROR(G430/$AO$53,"-")</f>
        <v>0</v>
      </c>
      <c r="J430" s="286"/>
      <c r="K430" s="207">
        <v>0</v>
      </c>
      <c r="L430" s="58" t="str">
        <f>IFERROR(K430/K437,"-")</f>
        <v>-</v>
      </c>
      <c r="M430" s="82">
        <f t="shared" si="383"/>
        <v>0</v>
      </c>
      <c r="N430" s="286"/>
      <c r="O430" s="207">
        <v>38</v>
      </c>
      <c r="P430" s="58">
        <f>IFERROR(O430/O437,"-")</f>
        <v>0.62295081967213117</v>
      </c>
      <c r="Q430" s="82">
        <f t="shared" si="384"/>
        <v>4.3359196713829299E-3</v>
      </c>
      <c r="R430" s="286"/>
      <c r="S430" s="207">
        <v>37</v>
      </c>
      <c r="T430" s="58">
        <f>IFERROR(S430/S437,"-")</f>
        <v>0.67272727272727273</v>
      </c>
      <c r="U430" s="82">
        <f t="shared" si="385"/>
        <v>5.1582322598633769E-3</v>
      </c>
      <c r="V430" s="286"/>
      <c r="W430" s="207">
        <v>24</v>
      </c>
      <c r="X430" s="58">
        <f>IFERROR(W430/W437,"-")</f>
        <v>0.55813953488372092</v>
      </c>
      <c r="Y430" s="82">
        <f t="shared" si="386"/>
        <v>5.2863436123348016E-3</v>
      </c>
      <c r="Z430" s="286"/>
      <c r="AA430" s="207">
        <v>9</v>
      </c>
      <c r="AB430" s="58">
        <f>IFERROR(AA430/AA437,"-")</f>
        <v>0.45</v>
      </c>
      <c r="AC430" s="82">
        <f t="shared" si="387"/>
        <v>3.8977912516240795E-3</v>
      </c>
      <c r="AD430" s="286"/>
      <c r="AE430" s="207">
        <v>1</v>
      </c>
      <c r="AF430" s="58">
        <f>IFERROR(AE430/AE437,"-")</f>
        <v>1</v>
      </c>
      <c r="AG430" s="82">
        <f t="shared" si="388"/>
        <v>9.5969289827255275E-4</v>
      </c>
      <c r="AH430" s="286"/>
      <c r="AI430" s="93">
        <f t="shared" si="350"/>
        <v>109</v>
      </c>
      <c r="AJ430" s="58">
        <f>IFERROR(AI430/AI437,"-")</f>
        <v>0.59890109890109888</v>
      </c>
      <c r="AK430" s="82">
        <f t="shared" si="389"/>
        <v>4.5633425437494766E-3</v>
      </c>
    </row>
    <row r="431" spans="2:37" ht="13.5" customHeight="1">
      <c r="B431" s="280"/>
      <c r="C431" s="283"/>
      <c r="D431" s="57" t="s">
        <v>87</v>
      </c>
      <c r="E431" s="129" t="s">
        <v>76</v>
      </c>
      <c r="F431" s="286"/>
      <c r="G431" s="207">
        <v>0</v>
      </c>
      <c r="H431" s="58">
        <f>IFERROR(G431/G437,"-")</f>
        <v>0</v>
      </c>
      <c r="I431" s="72">
        <f t="shared" si="390"/>
        <v>0</v>
      </c>
      <c r="J431" s="286"/>
      <c r="K431" s="207">
        <v>0</v>
      </c>
      <c r="L431" s="58" t="str">
        <f>IFERROR(K431/K437,"-")</f>
        <v>-</v>
      </c>
      <c r="M431" s="82">
        <f t="shared" si="383"/>
        <v>0</v>
      </c>
      <c r="N431" s="286"/>
      <c r="O431" s="207">
        <v>0</v>
      </c>
      <c r="P431" s="58">
        <f>IFERROR(O431/O437,"-")</f>
        <v>0</v>
      </c>
      <c r="Q431" s="82">
        <f t="shared" si="384"/>
        <v>0</v>
      </c>
      <c r="R431" s="286"/>
      <c r="S431" s="207">
        <v>1</v>
      </c>
      <c r="T431" s="58">
        <f>IFERROR(S431/S437,"-")</f>
        <v>1.8181818181818181E-2</v>
      </c>
      <c r="U431" s="82">
        <f t="shared" si="385"/>
        <v>1.3941168269901018E-4</v>
      </c>
      <c r="V431" s="286"/>
      <c r="W431" s="207">
        <v>0</v>
      </c>
      <c r="X431" s="58">
        <f>IFERROR(W431/W437,"-")</f>
        <v>0</v>
      </c>
      <c r="Y431" s="82">
        <f t="shared" si="386"/>
        <v>0</v>
      </c>
      <c r="Z431" s="286"/>
      <c r="AA431" s="207">
        <v>0</v>
      </c>
      <c r="AB431" s="58">
        <f>IFERROR(AA431/AA437,"-")</f>
        <v>0</v>
      </c>
      <c r="AC431" s="82">
        <f t="shared" si="387"/>
        <v>0</v>
      </c>
      <c r="AD431" s="286"/>
      <c r="AE431" s="207">
        <v>0</v>
      </c>
      <c r="AF431" s="58">
        <f>IFERROR(AE431/AE437,"-")</f>
        <v>0</v>
      </c>
      <c r="AG431" s="82">
        <f t="shared" si="388"/>
        <v>0</v>
      </c>
      <c r="AH431" s="286"/>
      <c r="AI431" s="93">
        <f t="shared" si="350"/>
        <v>1</v>
      </c>
      <c r="AJ431" s="58">
        <f>IFERROR(AI431/AI437,"-")</f>
        <v>5.4945054945054949E-3</v>
      </c>
      <c r="AK431" s="82">
        <f t="shared" si="389"/>
        <v>4.1865527924307128E-5</v>
      </c>
    </row>
    <row r="432" spans="2:37" ht="13.5" customHeight="1">
      <c r="B432" s="280"/>
      <c r="C432" s="283"/>
      <c r="D432" s="57" t="s">
        <v>88</v>
      </c>
      <c r="E432" s="129" t="s">
        <v>77</v>
      </c>
      <c r="F432" s="286"/>
      <c r="G432" s="207">
        <v>0</v>
      </c>
      <c r="H432" s="58">
        <f>IFERROR(G432/G437,"-")</f>
        <v>0</v>
      </c>
      <c r="I432" s="72">
        <f t="shared" si="390"/>
        <v>0</v>
      </c>
      <c r="J432" s="286"/>
      <c r="K432" s="207">
        <v>0</v>
      </c>
      <c r="L432" s="58" t="str">
        <f>IFERROR(K432/K437,"-")</f>
        <v>-</v>
      </c>
      <c r="M432" s="82">
        <f t="shared" si="383"/>
        <v>0</v>
      </c>
      <c r="N432" s="286"/>
      <c r="O432" s="207">
        <v>4</v>
      </c>
      <c r="P432" s="58">
        <f>IFERROR(O432/O437,"-")</f>
        <v>6.5573770491803282E-2</v>
      </c>
      <c r="Q432" s="82">
        <f t="shared" si="384"/>
        <v>4.5641259698767686E-4</v>
      </c>
      <c r="R432" s="286"/>
      <c r="S432" s="207">
        <v>7</v>
      </c>
      <c r="T432" s="58">
        <f>IFERROR(S432/S437,"-")</f>
        <v>0.12727272727272726</v>
      </c>
      <c r="U432" s="82">
        <f t="shared" si="385"/>
        <v>9.7588177889307119E-4</v>
      </c>
      <c r="V432" s="286"/>
      <c r="W432" s="207">
        <v>3</v>
      </c>
      <c r="X432" s="58">
        <f>IFERROR(W432/W437,"-")</f>
        <v>6.9767441860465115E-2</v>
      </c>
      <c r="Y432" s="82">
        <f t="shared" si="386"/>
        <v>6.6079295154185019E-4</v>
      </c>
      <c r="Z432" s="286"/>
      <c r="AA432" s="207">
        <v>1</v>
      </c>
      <c r="AB432" s="58">
        <f>IFERROR(AA432/AA437,"-")</f>
        <v>0.05</v>
      </c>
      <c r="AC432" s="82">
        <f t="shared" si="387"/>
        <v>4.3308791684711995E-4</v>
      </c>
      <c r="AD432" s="286"/>
      <c r="AE432" s="207">
        <v>0</v>
      </c>
      <c r="AF432" s="58">
        <f>IFERROR(AE432/AE437,"-")</f>
        <v>0</v>
      </c>
      <c r="AG432" s="82">
        <f t="shared" si="388"/>
        <v>0</v>
      </c>
      <c r="AH432" s="286"/>
      <c r="AI432" s="93">
        <f t="shared" si="350"/>
        <v>15</v>
      </c>
      <c r="AJ432" s="58">
        <f>IFERROR(AI432/AI437,"-")</f>
        <v>8.2417582417582416E-2</v>
      </c>
      <c r="AK432" s="82">
        <f t="shared" si="389"/>
        <v>6.2798291886460693E-4</v>
      </c>
    </row>
    <row r="433" spans="2:37" ht="13.5" customHeight="1">
      <c r="B433" s="280"/>
      <c r="C433" s="283"/>
      <c r="D433" s="57" t="s">
        <v>89</v>
      </c>
      <c r="E433" s="129" t="s">
        <v>78</v>
      </c>
      <c r="F433" s="286"/>
      <c r="G433" s="207">
        <v>0</v>
      </c>
      <c r="H433" s="58">
        <f>IFERROR(G433/G437,"-")</f>
        <v>0</v>
      </c>
      <c r="I433" s="72">
        <f t="shared" si="390"/>
        <v>0</v>
      </c>
      <c r="J433" s="286"/>
      <c r="K433" s="207">
        <v>0</v>
      </c>
      <c r="L433" s="58" t="str">
        <f>IFERROR(K433/K437,"-")</f>
        <v>-</v>
      </c>
      <c r="M433" s="82">
        <f t="shared" si="383"/>
        <v>0</v>
      </c>
      <c r="N433" s="286"/>
      <c r="O433" s="207">
        <v>4</v>
      </c>
      <c r="P433" s="58">
        <f>IFERROR(O433/O437,"-")</f>
        <v>6.5573770491803282E-2</v>
      </c>
      <c r="Q433" s="82">
        <f t="shared" si="384"/>
        <v>4.5641259698767686E-4</v>
      </c>
      <c r="R433" s="286"/>
      <c r="S433" s="207">
        <v>4</v>
      </c>
      <c r="T433" s="58">
        <f>IFERROR(S433/S437,"-")</f>
        <v>7.2727272727272724E-2</v>
      </c>
      <c r="U433" s="82">
        <f t="shared" si="385"/>
        <v>5.5764673079604073E-4</v>
      </c>
      <c r="V433" s="286"/>
      <c r="W433" s="207">
        <v>5</v>
      </c>
      <c r="X433" s="58">
        <f>IFERROR(W433/W437,"-")</f>
        <v>0.11627906976744186</v>
      </c>
      <c r="Y433" s="82">
        <f t="shared" si="386"/>
        <v>1.1013215859030838E-3</v>
      </c>
      <c r="Z433" s="286"/>
      <c r="AA433" s="207">
        <v>4</v>
      </c>
      <c r="AB433" s="58">
        <f>IFERROR(AA433/AA437,"-")</f>
        <v>0.2</v>
      </c>
      <c r="AC433" s="82">
        <f t="shared" si="387"/>
        <v>1.7323516673884798E-3</v>
      </c>
      <c r="AD433" s="286"/>
      <c r="AE433" s="207">
        <v>0</v>
      </c>
      <c r="AF433" s="58">
        <f>IFERROR(AE433/AE437,"-")</f>
        <v>0</v>
      </c>
      <c r="AG433" s="82">
        <f t="shared" si="388"/>
        <v>0</v>
      </c>
      <c r="AH433" s="286"/>
      <c r="AI433" s="93">
        <f t="shared" si="350"/>
        <v>17</v>
      </c>
      <c r="AJ433" s="58">
        <f>IFERROR(AI433/AI437,"-")</f>
        <v>9.3406593406593408E-2</v>
      </c>
      <c r="AK433" s="82">
        <f t="shared" si="389"/>
        <v>7.1171397471322115E-4</v>
      </c>
    </row>
    <row r="434" spans="2:37" ht="13.5" customHeight="1">
      <c r="B434" s="280"/>
      <c r="C434" s="283"/>
      <c r="D434" s="57" t="s">
        <v>90</v>
      </c>
      <c r="E434" s="129" t="s">
        <v>79</v>
      </c>
      <c r="F434" s="286"/>
      <c r="G434" s="207">
        <v>0</v>
      </c>
      <c r="H434" s="58">
        <f>IFERROR(G434/G437,"-")</f>
        <v>0</v>
      </c>
      <c r="I434" s="72">
        <f t="shared" si="390"/>
        <v>0</v>
      </c>
      <c r="J434" s="286"/>
      <c r="K434" s="207">
        <v>0</v>
      </c>
      <c r="L434" s="58" t="str">
        <f>IFERROR(K434/K437,"-")</f>
        <v>-</v>
      </c>
      <c r="M434" s="82">
        <f t="shared" si="383"/>
        <v>0</v>
      </c>
      <c r="N434" s="286"/>
      <c r="O434" s="207">
        <v>0</v>
      </c>
      <c r="P434" s="58">
        <f>IFERROR(O434/O437,"-")</f>
        <v>0</v>
      </c>
      <c r="Q434" s="82">
        <f t="shared" si="384"/>
        <v>0</v>
      </c>
      <c r="R434" s="286"/>
      <c r="S434" s="207">
        <v>1</v>
      </c>
      <c r="T434" s="58">
        <f>IFERROR(S434/S437,"-")</f>
        <v>1.8181818181818181E-2</v>
      </c>
      <c r="U434" s="82">
        <f t="shared" si="385"/>
        <v>1.3941168269901018E-4</v>
      </c>
      <c r="V434" s="286"/>
      <c r="W434" s="207">
        <v>0</v>
      </c>
      <c r="X434" s="58">
        <f>IFERROR(W434/W437,"-")</f>
        <v>0</v>
      </c>
      <c r="Y434" s="82">
        <f t="shared" si="386"/>
        <v>0</v>
      </c>
      <c r="Z434" s="286"/>
      <c r="AA434" s="207">
        <v>0</v>
      </c>
      <c r="AB434" s="58">
        <f>IFERROR(AA434/AA437,"-")</f>
        <v>0</v>
      </c>
      <c r="AC434" s="82">
        <f t="shared" si="387"/>
        <v>0</v>
      </c>
      <c r="AD434" s="286"/>
      <c r="AE434" s="207">
        <v>0</v>
      </c>
      <c r="AF434" s="58">
        <f>IFERROR(AE434/AE437,"-")</f>
        <v>0</v>
      </c>
      <c r="AG434" s="82">
        <f t="shared" si="388"/>
        <v>0</v>
      </c>
      <c r="AH434" s="286"/>
      <c r="AI434" s="93">
        <f t="shared" si="350"/>
        <v>1</v>
      </c>
      <c r="AJ434" s="58">
        <f>IFERROR(AI434/AI437,"-")</f>
        <v>5.4945054945054949E-3</v>
      </c>
      <c r="AK434" s="82">
        <f t="shared" si="389"/>
        <v>4.1865527924307128E-5</v>
      </c>
    </row>
    <row r="435" spans="2:37" ht="13.5" customHeight="1">
      <c r="B435" s="280"/>
      <c r="C435" s="283"/>
      <c r="D435" s="57" t="s">
        <v>91</v>
      </c>
      <c r="E435" s="129" t="s">
        <v>80</v>
      </c>
      <c r="F435" s="286"/>
      <c r="G435" s="207">
        <v>0</v>
      </c>
      <c r="H435" s="58">
        <f>IFERROR(G435/G437,"-")</f>
        <v>0</v>
      </c>
      <c r="I435" s="72">
        <f t="shared" si="390"/>
        <v>0</v>
      </c>
      <c r="J435" s="286"/>
      <c r="K435" s="207">
        <v>0</v>
      </c>
      <c r="L435" s="58" t="str">
        <f>IFERROR(K435/K437,"-")</f>
        <v>-</v>
      </c>
      <c r="M435" s="82">
        <f t="shared" si="383"/>
        <v>0</v>
      </c>
      <c r="N435" s="286"/>
      <c r="O435" s="207">
        <v>0</v>
      </c>
      <c r="P435" s="58">
        <f>IFERROR(O435/O437,"-")</f>
        <v>0</v>
      </c>
      <c r="Q435" s="82">
        <f t="shared" si="384"/>
        <v>0</v>
      </c>
      <c r="R435" s="286"/>
      <c r="S435" s="207">
        <v>1</v>
      </c>
      <c r="T435" s="58">
        <f>IFERROR(S435/S437,"-")</f>
        <v>1.8181818181818181E-2</v>
      </c>
      <c r="U435" s="82">
        <f t="shared" si="385"/>
        <v>1.3941168269901018E-4</v>
      </c>
      <c r="V435" s="286"/>
      <c r="W435" s="207">
        <v>1</v>
      </c>
      <c r="X435" s="58">
        <f>IFERROR(W435/W437,"-")</f>
        <v>2.3255813953488372E-2</v>
      </c>
      <c r="Y435" s="82">
        <f t="shared" si="386"/>
        <v>2.2026431718061675E-4</v>
      </c>
      <c r="Z435" s="286"/>
      <c r="AA435" s="207">
        <v>0</v>
      </c>
      <c r="AB435" s="58">
        <f>IFERROR(AA435/AA437,"-")</f>
        <v>0</v>
      </c>
      <c r="AC435" s="82">
        <f t="shared" si="387"/>
        <v>0</v>
      </c>
      <c r="AD435" s="286"/>
      <c r="AE435" s="207">
        <v>0</v>
      </c>
      <c r="AF435" s="58">
        <f>IFERROR(AE435/AE437,"-")</f>
        <v>0</v>
      </c>
      <c r="AG435" s="82">
        <f t="shared" si="388"/>
        <v>0</v>
      </c>
      <c r="AH435" s="286"/>
      <c r="AI435" s="93">
        <f t="shared" si="350"/>
        <v>2</v>
      </c>
      <c r="AJ435" s="58">
        <f>IFERROR(AI435/AI437,"-")</f>
        <v>1.098901098901099E-2</v>
      </c>
      <c r="AK435" s="82">
        <f t="shared" si="389"/>
        <v>8.3731055848614255E-5</v>
      </c>
    </row>
    <row r="436" spans="2:37" ht="13.5" customHeight="1">
      <c r="B436" s="280"/>
      <c r="C436" s="283"/>
      <c r="D436" s="59" t="s">
        <v>92</v>
      </c>
      <c r="E436" s="130" t="s">
        <v>95</v>
      </c>
      <c r="F436" s="287"/>
      <c r="G436" s="208">
        <v>1</v>
      </c>
      <c r="H436" s="60">
        <f>IFERROR(G436/G437,"-")</f>
        <v>0.5</v>
      </c>
      <c r="I436" s="72">
        <f t="shared" si="390"/>
        <v>6.6666666666666666E-2</v>
      </c>
      <c r="J436" s="287"/>
      <c r="K436" s="208">
        <v>0</v>
      </c>
      <c r="L436" s="60" t="str">
        <f>IFERROR(K436/K437,"-")</f>
        <v>-</v>
      </c>
      <c r="M436" s="83">
        <f t="shared" si="383"/>
        <v>0</v>
      </c>
      <c r="N436" s="287"/>
      <c r="O436" s="208">
        <v>14</v>
      </c>
      <c r="P436" s="60">
        <f>IFERROR(O436/O437,"-")</f>
        <v>0.22950819672131148</v>
      </c>
      <c r="Q436" s="83">
        <f t="shared" si="384"/>
        <v>1.5974440894568689E-3</v>
      </c>
      <c r="R436" s="287"/>
      <c r="S436" s="208">
        <v>3</v>
      </c>
      <c r="T436" s="60">
        <f>IFERROR(S436/S437,"-")</f>
        <v>5.4545454545454543E-2</v>
      </c>
      <c r="U436" s="83">
        <f t="shared" si="385"/>
        <v>4.1823504809703052E-4</v>
      </c>
      <c r="V436" s="287"/>
      <c r="W436" s="208">
        <v>10</v>
      </c>
      <c r="X436" s="60">
        <f>IFERROR(W436/W437,"-")</f>
        <v>0.23255813953488372</v>
      </c>
      <c r="Y436" s="83">
        <f t="shared" si="386"/>
        <v>2.2026431718061676E-3</v>
      </c>
      <c r="Z436" s="287"/>
      <c r="AA436" s="208">
        <v>6</v>
      </c>
      <c r="AB436" s="60">
        <f>IFERROR(AA436/AA437,"-")</f>
        <v>0.3</v>
      </c>
      <c r="AC436" s="83">
        <f t="shared" si="387"/>
        <v>2.5985275010827198E-3</v>
      </c>
      <c r="AD436" s="287"/>
      <c r="AE436" s="208">
        <v>0</v>
      </c>
      <c r="AF436" s="60">
        <f>IFERROR(AE436/AE437,"-")</f>
        <v>0</v>
      </c>
      <c r="AG436" s="83">
        <f t="shared" si="388"/>
        <v>0</v>
      </c>
      <c r="AH436" s="287"/>
      <c r="AI436" s="94">
        <f t="shared" si="350"/>
        <v>34</v>
      </c>
      <c r="AJ436" s="60">
        <f>IFERROR(AI436/AI437,"-")</f>
        <v>0.18681318681318682</v>
      </c>
      <c r="AK436" s="83">
        <f t="shared" si="389"/>
        <v>1.4234279494264423E-3</v>
      </c>
    </row>
    <row r="437" spans="2:37" ht="13.5" customHeight="1">
      <c r="B437" s="281"/>
      <c r="C437" s="284"/>
      <c r="D437" s="61" t="s">
        <v>94</v>
      </c>
      <c r="E437" s="62"/>
      <c r="F437" s="209" t="s">
        <v>143</v>
      </c>
      <c r="G437" s="71">
        <f>SUM(G429:G436)</f>
        <v>2</v>
      </c>
      <c r="H437" s="63" t="s">
        <v>93</v>
      </c>
      <c r="I437" s="75">
        <f>IFERROR(G437/$AO$53,"-")</f>
        <v>0.13333333333333333</v>
      </c>
      <c r="J437" s="209" t="s">
        <v>143</v>
      </c>
      <c r="K437" s="71">
        <f>SUM(K429:K436)</f>
        <v>0</v>
      </c>
      <c r="L437" s="210" t="s">
        <v>143</v>
      </c>
      <c r="M437" s="75">
        <f t="shared" si="383"/>
        <v>0</v>
      </c>
      <c r="N437" s="209" t="s">
        <v>143</v>
      </c>
      <c r="O437" s="71">
        <f>SUM(O429:O436)</f>
        <v>61</v>
      </c>
      <c r="P437" s="210" t="s">
        <v>143</v>
      </c>
      <c r="Q437" s="75">
        <f t="shared" si="384"/>
        <v>6.9602921040620722E-3</v>
      </c>
      <c r="R437" s="209" t="s">
        <v>143</v>
      </c>
      <c r="S437" s="71">
        <f>SUM(S429:S436)</f>
        <v>55</v>
      </c>
      <c r="T437" s="210" t="s">
        <v>143</v>
      </c>
      <c r="U437" s="75">
        <f t="shared" si="385"/>
        <v>7.6676425484455595E-3</v>
      </c>
      <c r="V437" s="209" t="s">
        <v>143</v>
      </c>
      <c r="W437" s="71">
        <f>SUM(W429:W436)</f>
        <v>43</v>
      </c>
      <c r="X437" s="210" t="s">
        <v>143</v>
      </c>
      <c r="Y437" s="75">
        <f t="shared" si="386"/>
        <v>9.4713656387665195E-3</v>
      </c>
      <c r="Z437" s="209" t="s">
        <v>143</v>
      </c>
      <c r="AA437" s="71">
        <f>SUM(AA429:AA436)</f>
        <v>20</v>
      </c>
      <c r="AB437" s="210" t="s">
        <v>143</v>
      </c>
      <c r="AC437" s="75">
        <f t="shared" si="387"/>
        <v>8.6617583369423996E-3</v>
      </c>
      <c r="AD437" s="209" t="s">
        <v>143</v>
      </c>
      <c r="AE437" s="71">
        <f>SUM(AE429:AE436)</f>
        <v>1</v>
      </c>
      <c r="AF437" s="210" t="s">
        <v>143</v>
      </c>
      <c r="AG437" s="75">
        <f t="shared" si="388"/>
        <v>9.5969289827255275E-4</v>
      </c>
      <c r="AH437" s="209" t="s">
        <v>143</v>
      </c>
      <c r="AI437" s="71">
        <f t="shared" si="350"/>
        <v>182</v>
      </c>
      <c r="AJ437" s="210" t="s">
        <v>143</v>
      </c>
      <c r="AK437" s="75">
        <f t="shared" si="389"/>
        <v>7.6195260822238967E-3</v>
      </c>
    </row>
    <row r="438" spans="2:37" ht="13.5" customHeight="1">
      <c r="B438" s="279">
        <v>49</v>
      </c>
      <c r="C438" s="282" t="s">
        <v>22</v>
      </c>
      <c r="D438" s="55" t="s">
        <v>85</v>
      </c>
      <c r="E438" s="128" t="s">
        <v>74</v>
      </c>
      <c r="F438" s="293">
        <f>AO54</f>
        <v>9</v>
      </c>
      <c r="G438" s="206">
        <v>0</v>
      </c>
      <c r="H438" s="56" t="str">
        <f>IFERROR(G438/G446,"-")</f>
        <v>-</v>
      </c>
      <c r="I438" s="72">
        <f>IFERROR(G438/$AO$54,"-")</f>
        <v>0</v>
      </c>
      <c r="J438" s="293">
        <f>AP54</f>
        <v>35</v>
      </c>
      <c r="K438" s="206">
        <v>0</v>
      </c>
      <c r="L438" s="56">
        <f>IFERROR(K438/K446,"-")</f>
        <v>0</v>
      </c>
      <c r="M438" s="72">
        <f t="shared" ref="M438:M446" si="391">IFERROR(K438/$AP$54,"-")</f>
        <v>0</v>
      </c>
      <c r="N438" s="293">
        <f>AQ54</f>
        <v>8157</v>
      </c>
      <c r="O438" s="206">
        <v>0</v>
      </c>
      <c r="P438" s="56">
        <f>IFERROR(O438/O446,"-")</f>
        <v>0</v>
      </c>
      <c r="Q438" s="72">
        <f t="shared" ref="Q438:Q446" si="392">IFERROR(O438/$AQ$54,"-")</f>
        <v>0</v>
      </c>
      <c r="R438" s="293">
        <f>AR54</f>
        <v>7493</v>
      </c>
      <c r="S438" s="206">
        <v>1</v>
      </c>
      <c r="T438" s="56">
        <f>IFERROR(S438/S446,"-")</f>
        <v>1.5151515151515152E-2</v>
      </c>
      <c r="U438" s="72">
        <f t="shared" ref="U438:U446" si="393">IFERROR(S438/$AR$54,"-")</f>
        <v>1.3345789403443215E-4</v>
      </c>
      <c r="V438" s="293">
        <f>AS54</f>
        <v>4829</v>
      </c>
      <c r="W438" s="206">
        <v>0</v>
      </c>
      <c r="X438" s="56">
        <f>IFERROR(W438/W446,"-")</f>
        <v>0</v>
      </c>
      <c r="Y438" s="72">
        <f t="shared" ref="Y438:Y446" si="394">IFERROR(W438/$AS$54,"-")</f>
        <v>0</v>
      </c>
      <c r="Z438" s="293">
        <f>AT54</f>
        <v>2220</v>
      </c>
      <c r="AA438" s="206">
        <v>0</v>
      </c>
      <c r="AB438" s="56">
        <f>IFERROR(AA438/AA446,"-")</f>
        <v>0</v>
      </c>
      <c r="AC438" s="72">
        <f t="shared" ref="AC438:AC446" si="395">IFERROR(AA438/$AT$54,"-")</f>
        <v>0</v>
      </c>
      <c r="AD438" s="293">
        <f>AU54</f>
        <v>863</v>
      </c>
      <c r="AE438" s="206">
        <v>0</v>
      </c>
      <c r="AF438" s="56">
        <f>IFERROR(AE438/AE446,"-")</f>
        <v>0</v>
      </c>
      <c r="AG438" s="72">
        <f t="shared" ref="AG438:AG446" si="396">IFERROR(AE438/$AU$54,"-")</f>
        <v>0</v>
      </c>
      <c r="AH438" s="293">
        <f>AV54</f>
        <v>23606</v>
      </c>
      <c r="AI438" s="92">
        <f t="shared" si="350"/>
        <v>1</v>
      </c>
      <c r="AJ438" s="56">
        <f>IFERROR(AI438/AI446,"-")</f>
        <v>5.208333333333333E-3</v>
      </c>
      <c r="AK438" s="72">
        <f t="shared" ref="AK438:AK446" si="397">IFERROR(AI438/$AV$54,"-")</f>
        <v>4.2362111327628572E-5</v>
      </c>
    </row>
    <row r="439" spans="2:37" ht="13.5" customHeight="1">
      <c r="B439" s="280"/>
      <c r="C439" s="283"/>
      <c r="D439" s="57" t="s">
        <v>86</v>
      </c>
      <c r="E439" s="129" t="s">
        <v>75</v>
      </c>
      <c r="F439" s="286"/>
      <c r="G439" s="207">
        <v>0</v>
      </c>
      <c r="H439" s="58" t="str">
        <f>IFERROR(G439/G446,"-")</f>
        <v>-</v>
      </c>
      <c r="I439" s="72">
        <f t="shared" ref="I439:I445" si="398">IFERROR(G439/$AO$54,"-")</f>
        <v>0</v>
      </c>
      <c r="J439" s="286"/>
      <c r="K439" s="207">
        <v>2</v>
      </c>
      <c r="L439" s="58">
        <f>IFERROR(K439/K446,"-")</f>
        <v>1</v>
      </c>
      <c r="M439" s="82">
        <f t="shared" si="391"/>
        <v>5.7142857142857141E-2</v>
      </c>
      <c r="N439" s="286"/>
      <c r="O439" s="207">
        <v>48</v>
      </c>
      <c r="P439" s="58">
        <f>IFERROR(O439/O446,"-")</f>
        <v>0.65753424657534243</v>
      </c>
      <c r="Q439" s="82">
        <f t="shared" si="392"/>
        <v>5.884516366311144E-3</v>
      </c>
      <c r="R439" s="286"/>
      <c r="S439" s="207">
        <v>34</v>
      </c>
      <c r="T439" s="58">
        <f>IFERROR(S439/S446,"-")</f>
        <v>0.51515151515151514</v>
      </c>
      <c r="U439" s="82">
        <f t="shared" si="393"/>
        <v>4.5375683971706927E-3</v>
      </c>
      <c r="V439" s="286"/>
      <c r="W439" s="207">
        <v>25</v>
      </c>
      <c r="X439" s="58">
        <f>IFERROR(W439/W446,"-")</f>
        <v>0.64102564102564108</v>
      </c>
      <c r="Y439" s="82">
        <f t="shared" si="394"/>
        <v>5.1770552909505075E-3</v>
      </c>
      <c r="Z439" s="286"/>
      <c r="AA439" s="207">
        <v>3</v>
      </c>
      <c r="AB439" s="58">
        <f>IFERROR(AA439/AA446,"-")</f>
        <v>0.33333333333333331</v>
      </c>
      <c r="AC439" s="82">
        <f t="shared" si="395"/>
        <v>1.3513513513513514E-3</v>
      </c>
      <c r="AD439" s="286"/>
      <c r="AE439" s="207">
        <v>1</v>
      </c>
      <c r="AF439" s="58">
        <f>IFERROR(AE439/AE446,"-")</f>
        <v>0.33333333333333331</v>
      </c>
      <c r="AG439" s="82">
        <f t="shared" si="396"/>
        <v>1.1587485515643105E-3</v>
      </c>
      <c r="AH439" s="286"/>
      <c r="AI439" s="93">
        <f t="shared" si="350"/>
        <v>113</v>
      </c>
      <c r="AJ439" s="58">
        <f>IFERROR(AI439/AI446,"-")</f>
        <v>0.58854166666666663</v>
      </c>
      <c r="AK439" s="82">
        <f t="shared" si="397"/>
        <v>4.7869185800220281E-3</v>
      </c>
    </row>
    <row r="440" spans="2:37" ht="13.5" customHeight="1">
      <c r="B440" s="280"/>
      <c r="C440" s="283"/>
      <c r="D440" s="57" t="s">
        <v>87</v>
      </c>
      <c r="E440" s="129" t="s">
        <v>76</v>
      </c>
      <c r="F440" s="286"/>
      <c r="G440" s="207">
        <v>0</v>
      </c>
      <c r="H440" s="58" t="str">
        <f>IFERROR(G440/G446,"-")</f>
        <v>-</v>
      </c>
      <c r="I440" s="72">
        <f t="shared" si="398"/>
        <v>0</v>
      </c>
      <c r="J440" s="286"/>
      <c r="K440" s="207">
        <v>0</v>
      </c>
      <c r="L440" s="58">
        <f>IFERROR(K440/K446,"-")</f>
        <v>0</v>
      </c>
      <c r="M440" s="82">
        <f t="shared" si="391"/>
        <v>0</v>
      </c>
      <c r="N440" s="286"/>
      <c r="O440" s="207">
        <v>0</v>
      </c>
      <c r="P440" s="58">
        <f>IFERROR(O440/O446,"-")</f>
        <v>0</v>
      </c>
      <c r="Q440" s="82">
        <f t="shared" si="392"/>
        <v>0</v>
      </c>
      <c r="R440" s="286"/>
      <c r="S440" s="207">
        <v>0</v>
      </c>
      <c r="T440" s="58">
        <f>IFERROR(S440/S446,"-")</f>
        <v>0</v>
      </c>
      <c r="U440" s="82">
        <f t="shared" si="393"/>
        <v>0</v>
      </c>
      <c r="V440" s="286"/>
      <c r="W440" s="207">
        <v>0</v>
      </c>
      <c r="X440" s="58">
        <f>IFERROR(W440/W446,"-")</f>
        <v>0</v>
      </c>
      <c r="Y440" s="82">
        <f t="shared" si="394"/>
        <v>0</v>
      </c>
      <c r="Z440" s="286"/>
      <c r="AA440" s="207">
        <v>0</v>
      </c>
      <c r="AB440" s="58">
        <f>IFERROR(AA440/AA446,"-")</f>
        <v>0</v>
      </c>
      <c r="AC440" s="82">
        <f t="shared" si="395"/>
        <v>0</v>
      </c>
      <c r="AD440" s="286"/>
      <c r="AE440" s="207">
        <v>0</v>
      </c>
      <c r="AF440" s="58">
        <f>IFERROR(AE440/AE446,"-")</f>
        <v>0</v>
      </c>
      <c r="AG440" s="82">
        <f t="shared" si="396"/>
        <v>0</v>
      </c>
      <c r="AH440" s="286"/>
      <c r="AI440" s="93">
        <f t="shared" si="350"/>
        <v>0</v>
      </c>
      <c r="AJ440" s="58">
        <f>IFERROR(AI440/AI446,"-")</f>
        <v>0</v>
      </c>
      <c r="AK440" s="82">
        <f t="shared" si="397"/>
        <v>0</v>
      </c>
    </row>
    <row r="441" spans="2:37" ht="13.5" customHeight="1">
      <c r="B441" s="280"/>
      <c r="C441" s="283"/>
      <c r="D441" s="57" t="s">
        <v>88</v>
      </c>
      <c r="E441" s="129" t="s">
        <v>77</v>
      </c>
      <c r="F441" s="286"/>
      <c r="G441" s="207">
        <v>0</v>
      </c>
      <c r="H441" s="58" t="str">
        <f>IFERROR(G441/G446,"-")</f>
        <v>-</v>
      </c>
      <c r="I441" s="72">
        <f t="shared" si="398"/>
        <v>0</v>
      </c>
      <c r="J441" s="286"/>
      <c r="K441" s="207">
        <v>0</v>
      </c>
      <c r="L441" s="58">
        <f>IFERROR(K441/K446,"-")</f>
        <v>0</v>
      </c>
      <c r="M441" s="82">
        <f t="shared" si="391"/>
        <v>0</v>
      </c>
      <c r="N441" s="286"/>
      <c r="O441" s="207">
        <v>5</v>
      </c>
      <c r="P441" s="58">
        <f>IFERROR(O441/O446,"-")</f>
        <v>6.8493150684931503E-2</v>
      </c>
      <c r="Q441" s="82">
        <f t="shared" si="392"/>
        <v>6.129704548240775E-4</v>
      </c>
      <c r="R441" s="286"/>
      <c r="S441" s="207">
        <v>2</v>
      </c>
      <c r="T441" s="58">
        <f>IFERROR(S441/S446,"-")</f>
        <v>3.0303030303030304E-2</v>
      </c>
      <c r="U441" s="82">
        <f t="shared" si="393"/>
        <v>2.6691578806886429E-4</v>
      </c>
      <c r="V441" s="286"/>
      <c r="W441" s="207">
        <v>0</v>
      </c>
      <c r="X441" s="58">
        <f>IFERROR(W441/W446,"-")</f>
        <v>0</v>
      </c>
      <c r="Y441" s="82">
        <f t="shared" si="394"/>
        <v>0</v>
      </c>
      <c r="Z441" s="286"/>
      <c r="AA441" s="207">
        <v>0</v>
      </c>
      <c r="AB441" s="58">
        <f>IFERROR(AA441/AA446,"-")</f>
        <v>0</v>
      </c>
      <c r="AC441" s="82">
        <f t="shared" si="395"/>
        <v>0</v>
      </c>
      <c r="AD441" s="286"/>
      <c r="AE441" s="207">
        <v>0</v>
      </c>
      <c r="AF441" s="58">
        <f>IFERROR(AE441/AE446,"-")</f>
        <v>0</v>
      </c>
      <c r="AG441" s="82">
        <f t="shared" si="396"/>
        <v>0</v>
      </c>
      <c r="AH441" s="286"/>
      <c r="AI441" s="93">
        <f t="shared" si="350"/>
        <v>7</v>
      </c>
      <c r="AJ441" s="58">
        <f>IFERROR(AI441/AI446,"-")</f>
        <v>3.6458333333333336E-2</v>
      </c>
      <c r="AK441" s="82">
        <f t="shared" si="397"/>
        <v>2.9653477929339998E-4</v>
      </c>
    </row>
    <row r="442" spans="2:37" ht="13.5" customHeight="1">
      <c r="B442" s="280"/>
      <c r="C442" s="283"/>
      <c r="D442" s="57" t="s">
        <v>89</v>
      </c>
      <c r="E442" s="129" t="s">
        <v>78</v>
      </c>
      <c r="F442" s="286"/>
      <c r="G442" s="207">
        <v>0</v>
      </c>
      <c r="H442" s="58" t="str">
        <f>IFERROR(G442/G446,"-")</f>
        <v>-</v>
      </c>
      <c r="I442" s="72">
        <f t="shared" si="398"/>
        <v>0</v>
      </c>
      <c r="J442" s="286"/>
      <c r="K442" s="207">
        <v>0</v>
      </c>
      <c r="L442" s="58">
        <f>IFERROR(K442/K446,"-")</f>
        <v>0</v>
      </c>
      <c r="M442" s="82">
        <f t="shared" si="391"/>
        <v>0</v>
      </c>
      <c r="N442" s="286"/>
      <c r="O442" s="207">
        <v>5</v>
      </c>
      <c r="P442" s="58">
        <f>IFERROR(O442/O446,"-")</f>
        <v>6.8493150684931503E-2</v>
      </c>
      <c r="Q442" s="82">
        <f t="shared" si="392"/>
        <v>6.129704548240775E-4</v>
      </c>
      <c r="R442" s="286"/>
      <c r="S442" s="207">
        <v>2</v>
      </c>
      <c r="T442" s="58">
        <f>IFERROR(S442/S446,"-")</f>
        <v>3.0303030303030304E-2</v>
      </c>
      <c r="U442" s="82">
        <f t="shared" si="393"/>
        <v>2.6691578806886429E-4</v>
      </c>
      <c r="V442" s="286"/>
      <c r="W442" s="207">
        <v>2</v>
      </c>
      <c r="X442" s="58">
        <f>IFERROR(W442/W446,"-")</f>
        <v>5.128205128205128E-2</v>
      </c>
      <c r="Y442" s="82">
        <f t="shared" si="394"/>
        <v>4.1416442327604059E-4</v>
      </c>
      <c r="Z442" s="286"/>
      <c r="AA442" s="207">
        <v>2</v>
      </c>
      <c r="AB442" s="58">
        <f>IFERROR(AA442/AA446,"-")</f>
        <v>0.22222222222222221</v>
      </c>
      <c r="AC442" s="82">
        <f t="shared" si="395"/>
        <v>9.0090090090090091E-4</v>
      </c>
      <c r="AD442" s="286"/>
      <c r="AE442" s="207">
        <v>0</v>
      </c>
      <c r="AF442" s="58">
        <f>IFERROR(AE442/AE446,"-")</f>
        <v>0</v>
      </c>
      <c r="AG442" s="82">
        <f t="shared" si="396"/>
        <v>0</v>
      </c>
      <c r="AH442" s="286"/>
      <c r="AI442" s="93">
        <f t="shared" si="350"/>
        <v>11</v>
      </c>
      <c r="AJ442" s="58">
        <f>IFERROR(AI442/AI446,"-")</f>
        <v>5.7291666666666664E-2</v>
      </c>
      <c r="AK442" s="82">
        <f t="shared" si="397"/>
        <v>4.6598322460391424E-4</v>
      </c>
    </row>
    <row r="443" spans="2:37" ht="13.5" customHeight="1">
      <c r="B443" s="280"/>
      <c r="C443" s="283"/>
      <c r="D443" s="57" t="s">
        <v>90</v>
      </c>
      <c r="E443" s="129" t="s">
        <v>79</v>
      </c>
      <c r="F443" s="286"/>
      <c r="G443" s="207">
        <v>0</v>
      </c>
      <c r="H443" s="58" t="str">
        <f>IFERROR(G443/G446,"-")</f>
        <v>-</v>
      </c>
      <c r="I443" s="72">
        <f t="shared" si="398"/>
        <v>0</v>
      </c>
      <c r="J443" s="286"/>
      <c r="K443" s="207">
        <v>0</v>
      </c>
      <c r="L443" s="58">
        <f>IFERROR(K443/K446,"-")</f>
        <v>0</v>
      </c>
      <c r="M443" s="82">
        <f t="shared" si="391"/>
        <v>0</v>
      </c>
      <c r="N443" s="286"/>
      <c r="O443" s="207">
        <v>0</v>
      </c>
      <c r="P443" s="58">
        <f>IFERROR(O443/O446,"-")</f>
        <v>0</v>
      </c>
      <c r="Q443" s="82">
        <f t="shared" si="392"/>
        <v>0</v>
      </c>
      <c r="R443" s="286"/>
      <c r="S443" s="207">
        <v>0</v>
      </c>
      <c r="T443" s="58">
        <f>IFERROR(S443/S446,"-")</f>
        <v>0</v>
      </c>
      <c r="U443" s="82">
        <f t="shared" si="393"/>
        <v>0</v>
      </c>
      <c r="V443" s="286"/>
      <c r="W443" s="207">
        <v>0</v>
      </c>
      <c r="X443" s="58">
        <f>IFERROR(W443/W446,"-")</f>
        <v>0</v>
      </c>
      <c r="Y443" s="82">
        <f t="shared" si="394"/>
        <v>0</v>
      </c>
      <c r="Z443" s="286"/>
      <c r="AA443" s="207">
        <v>0</v>
      </c>
      <c r="AB443" s="58">
        <f>IFERROR(AA443/AA446,"-")</f>
        <v>0</v>
      </c>
      <c r="AC443" s="82">
        <f t="shared" si="395"/>
        <v>0</v>
      </c>
      <c r="AD443" s="286"/>
      <c r="AE443" s="207">
        <v>0</v>
      </c>
      <c r="AF443" s="58">
        <f>IFERROR(AE443/AE446,"-")</f>
        <v>0</v>
      </c>
      <c r="AG443" s="82">
        <f t="shared" si="396"/>
        <v>0</v>
      </c>
      <c r="AH443" s="286"/>
      <c r="AI443" s="93">
        <f t="shared" si="350"/>
        <v>0</v>
      </c>
      <c r="AJ443" s="58">
        <f>IFERROR(AI443/AI446,"-")</f>
        <v>0</v>
      </c>
      <c r="AK443" s="82">
        <f t="shared" si="397"/>
        <v>0</v>
      </c>
    </row>
    <row r="444" spans="2:37" ht="13.5" customHeight="1">
      <c r="B444" s="280"/>
      <c r="C444" s="283"/>
      <c r="D444" s="57" t="s">
        <v>91</v>
      </c>
      <c r="E444" s="129" t="s">
        <v>80</v>
      </c>
      <c r="F444" s="286"/>
      <c r="G444" s="207">
        <v>0</v>
      </c>
      <c r="H444" s="58" t="str">
        <f>IFERROR(G444/G446,"-")</f>
        <v>-</v>
      </c>
      <c r="I444" s="72">
        <f t="shared" si="398"/>
        <v>0</v>
      </c>
      <c r="J444" s="286"/>
      <c r="K444" s="207">
        <v>0</v>
      </c>
      <c r="L444" s="58">
        <f>IFERROR(K444/K446,"-")</f>
        <v>0</v>
      </c>
      <c r="M444" s="82">
        <f t="shared" si="391"/>
        <v>0</v>
      </c>
      <c r="N444" s="286"/>
      <c r="O444" s="207">
        <v>0</v>
      </c>
      <c r="P444" s="58">
        <f>IFERROR(O444/O446,"-")</f>
        <v>0</v>
      </c>
      <c r="Q444" s="82">
        <f t="shared" si="392"/>
        <v>0</v>
      </c>
      <c r="R444" s="286"/>
      <c r="S444" s="207">
        <v>0</v>
      </c>
      <c r="T444" s="58">
        <f>IFERROR(S444/S446,"-")</f>
        <v>0</v>
      </c>
      <c r="U444" s="82">
        <f t="shared" si="393"/>
        <v>0</v>
      </c>
      <c r="V444" s="286"/>
      <c r="W444" s="207">
        <v>0</v>
      </c>
      <c r="X444" s="58">
        <f>IFERROR(W444/W446,"-")</f>
        <v>0</v>
      </c>
      <c r="Y444" s="82">
        <f t="shared" si="394"/>
        <v>0</v>
      </c>
      <c r="Z444" s="286"/>
      <c r="AA444" s="207">
        <v>0</v>
      </c>
      <c r="AB444" s="58">
        <f>IFERROR(AA444/AA446,"-")</f>
        <v>0</v>
      </c>
      <c r="AC444" s="82">
        <f t="shared" si="395"/>
        <v>0</v>
      </c>
      <c r="AD444" s="286"/>
      <c r="AE444" s="207">
        <v>0</v>
      </c>
      <c r="AF444" s="58">
        <f>IFERROR(AE444/AE446,"-")</f>
        <v>0</v>
      </c>
      <c r="AG444" s="82">
        <f t="shared" si="396"/>
        <v>0</v>
      </c>
      <c r="AH444" s="286"/>
      <c r="AI444" s="93">
        <f t="shared" si="350"/>
        <v>0</v>
      </c>
      <c r="AJ444" s="58">
        <f>IFERROR(AI444/AI446,"-")</f>
        <v>0</v>
      </c>
      <c r="AK444" s="82">
        <f t="shared" si="397"/>
        <v>0</v>
      </c>
    </row>
    <row r="445" spans="2:37" ht="13.5" customHeight="1">
      <c r="B445" s="280"/>
      <c r="C445" s="283"/>
      <c r="D445" s="59" t="s">
        <v>92</v>
      </c>
      <c r="E445" s="130" t="s">
        <v>95</v>
      </c>
      <c r="F445" s="287"/>
      <c r="G445" s="208">
        <v>0</v>
      </c>
      <c r="H445" s="60" t="str">
        <f>IFERROR(G445/G446,"-")</f>
        <v>-</v>
      </c>
      <c r="I445" s="72">
        <f t="shared" si="398"/>
        <v>0</v>
      </c>
      <c r="J445" s="287"/>
      <c r="K445" s="208">
        <v>0</v>
      </c>
      <c r="L445" s="60">
        <f>IFERROR(K445/K446,"-")</f>
        <v>0</v>
      </c>
      <c r="M445" s="83">
        <f t="shared" si="391"/>
        <v>0</v>
      </c>
      <c r="N445" s="287"/>
      <c r="O445" s="208">
        <v>15</v>
      </c>
      <c r="P445" s="60">
        <f>IFERROR(O445/O446,"-")</f>
        <v>0.20547945205479451</v>
      </c>
      <c r="Q445" s="83">
        <f t="shared" si="392"/>
        <v>1.8389113644722325E-3</v>
      </c>
      <c r="R445" s="287"/>
      <c r="S445" s="208">
        <v>27</v>
      </c>
      <c r="T445" s="60">
        <f>IFERROR(S445/S446,"-")</f>
        <v>0.40909090909090912</v>
      </c>
      <c r="U445" s="83">
        <f t="shared" si="393"/>
        <v>3.6033631389296677E-3</v>
      </c>
      <c r="V445" s="287"/>
      <c r="W445" s="208">
        <v>12</v>
      </c>
      <c r="X445" s="60">
        <f>IFERROR(W445/W446,"-")</f>
        <v>0.30769230769230771</v>
      </c>
      <c r="Y445" s="83">
        <f t="shared" si="394"/>
        <v>2.4849865396562435E-3</v>
      </c>
      <c r="Z445" s="287"/>
      <c r="AA445" s="208">
        <v>4</v>
      </c>
      <c r="AB445" s="60">
        <f>IFERROR(AA445/AA446,"-")</f>
        <v>0.44444444444444442</v>
      </c>
      <c r="AC445" s="83">
        <f t="shared" si="395"/>
        <v>1.8018018018018018E-3</v>
      </c>
      <c r="AD445" s="287"/>
      <c r="AE445" s="208">
        <v>2</v>
      </c>
      <c r="AF445" s="60">
        <f>IFERROR(AE445/AE446,"-")</f>
        <v>0.66666666666666663</v>
      </c>
      <c r="AG445" s="83">
        <f t="shared" si="396"/>
        <v>2.3174971031286211E-3</v>
      </c>
      <c r="AH445" s="287"/>
      <c r="AI445" s="94">
        <f t="shared" si="350"/>
        <v>60</v>
      </c>
      <c r="AJ445" s="60">
        <f>IFERROR(AI445/AI446,"-")</f>
        <v>0.3125</v>
      </c>
      <c r="AK445" s="83">
        <f t="shared" si="397"/>
        <v>2.541726679657714E-3</v>
      </c>
    </row>
    <row r="446" spans="2:37" ht="13.5" customHeight="1">
      <c r="B446" s="281"/>
      <c r="C446" s="284"/>
      <c r="D446" s="61" t="s">
        <v>94</v>
      </c>
      <c r="E446" s="62"/>
      <c r="F446" s="209" t="s">
        <v>143</v>
      </c>
      <c r="G446" s="71">
        <f>SUM(G438:G445)</f>
        <v>0</v>
      </c>
      <c r="H446" s="63" t="s">
        <v>93</v>
      </c>
      <c r="I446" s="75">
        <f>IFERROR(G446/$AO$54,"-")</f>
        <v>0</v>
      </c>
      <c r="J446" s="209" t="s">
        <v>143</v>
      </c>
      <c r="K446" s="71">
        <f>SUM(K438:K445)</f>
        <v>2</v>
      </c>
      <c r="L446" s="210" t="s">
        <v>143</v>
      </c>
      <c r="M446" s="75">
        <f t="shared" si="391"/>
        <v>5.7142857142857141E-2</v>
      </c>
      <c r="N446" s="209" t="s">
        <v>143</v>
      </c>
      <c r="O446" s="71">
        <f>SUM(O438:O445)</f>
        <v>73</v>
      </c>
      <c r="P446" s="210" t="s">
        <v>143</v>
      </c>
      <c r="Q446" s="75">
        <f t="shared" si="392"/>
        <v>8.9493686404315317E-3</v>
      </c>
      <c r="R446" s="209" t="s">
        <v>143</v>
      </c>
      <c r="S446" s="71">
        <f>SUM(S438:S445)</f>
        <v>66</v>
      </c>
      <c r="T446" s="210" t="s">
        <v>143</v>
      </c>
      <c r="U446" s="75">
        <f t="shared" si="393"/>
        <v>8.8082210062725205E-3</v>
      </c>
      <c r="V446" s="209" t="s">
        <v>143</v>
      </c>
      <c r="W446" s="71">
        <f>SUM(W438:W445)</f>
        <v>39</v>
      </c>
      <c r="X446" s="210" t="s">
        <v>143</v>
      </c>
      <c r="Y446" s="75">
        <f t="shared" si="394"/>
        <v>8.0762062538827922E-3</v>
      </c>
      <c r="Z446" s="209" t="s">
        <v>143</v>
      </c>
      <c r="AA446" s="71">
        <f>SUM(AA438:AA445)</f>
        <v>9</v>
      </c>
      <c r="AB446" s="210" t="s">
        <v>143</v>
      </c>
      <c r="AC446" s="75">
        <f t="shared" si="395"/>
        <v>4.0540540540540543E-3</v>
      </c>
      <c r="AD446" s="209" t="s">
        <v>143</v>
      </c>
      <c r="AE446" s="71">
        <f>SUM(AE438:AE445)</f>
        <v>3</v>
      </c>
      <c r="AF446" s="210" t="s">
        <v>143</v>
      </c>
      <c r="AG446" s="75">
        <f t="shared" si="396"/>
        <v>3.4762456546929316E-3</v>
      </c>
      <c r="AH446" s="209" t="s">
        <v>143</v>
      </c>
      <c r="AI446" s="71">
        <f t="shared" si="350"/>
        <v>192</v>
      </c>
      <c r="AJ446" s="210" t="s">
        <v>143</v>
      </c>
      <c r="AK446" s="75">
        <f t="shared" si="397"/>
        <v>8.1335253749046845E-3</v>
      </c>
    </row>
    <row r="447" spans="2:37" ht="13.5" customHeight="1">
      <c r="B447" s="279">
        <v>50</v>
      </c>
      <c r="C447" s="282" t="s">
        <v>13</v>
      </c>
      <c r="D447" s="55" t="s">
        <v>85</v>
      </c>
      <c r="E447" s="128" t="s">
        <v>74</v>
      </c>
      <c r="F447" s="293">
        <f>AO55</f>
        <v>7</v>
      </c>
      <c r="G447" s="206">
        <v>0</v>
      </c>
      <c r="H447" s="56">
        <f>IFERROR(G447/G455,"-")</f>
        <v>0</v>
      </c>
      <c r="I447" s="72">
        <f>IFERROR(G447/$AO$55,"-")</f>
        <v>0</v>
      </c>
      <c r="J447" s="293">
        <f>AP55</f>
        <v>58</v>
      </c>
      <c r="K447" s="206">
        <v>0</v>
      </c>
      <c r="L447" s="56">
        <f>IFERROR(K447/K455,"-")</f>
        <v>0</v>
      </c>
      <c r="M447" s="72">
        <f t="shared" ref="M447:M455" si="399">IFERROR(K447/$AP$55,"-")</f>
        <v>0</v>
      </c>
      <c r="N447" s="293">
        <f>AQ55</f>
        <v>7934</v>
      </c>
      <c r="O447" s="206">
        <v>0</v>
      </c>
      <c r="P447" s="56">
        <f>IFERROR(O447/O455,"-")</f>
        <v>0</v>
      </c>
      <c r="Q447" s="72">
        <f t="shared" ref="Q447:Q455" si="400">IFERROR(O447/$AQ$55,"-")</f>
        <v>0</v>
      </c>
      <c r="R447" s="293">
        <f>AR55</f>
        <v>6818</v>
      </c>
      <c r="S447" s="206">
        <v>0</v>
      </c>
      <c r="T447" s="56">
        <f>IFERROR(S447/S455,"-")</f>
        <v>0</v>
      </c>
      <c r="U447" s="72">
        <f t="shared" ref="U447:U455" si="401">IFERROR(S447/$AR$55,"-")</f>
        <v>0</v>
      </c>
      <c r="V447" s="293">
        <f>AS55</f>
        <v>4199</v>
      </c>
      <c r="W447" s="206">
        <v>0</v>
      </c>
      <c r="X447" s="56">
        <f>IFERROR(W447/W455,"-")</f>
        <v>0</v>
      </c>
      <c r="Y447" s="72">
        <f t="shared" ref="Y447:Y455" si="402">IFERROR(W447/$AS$55,"-")</f>
        <v>0</v>
      </c>
      <c r="Z447" s="293">
        <f>AT55</f>
        <v>1869</v>
      </c>
      <c r="AA447" s="206">
        <v>0</v>
      </c>
      <c r="AB447" s="56">
        <f>IFERROR(AA447/AA455,"-")</f>
        <v>0</v>
      </c>
      <c r="AC447" s="72">
        <f t="shared" ref="AC447:AC455" si="403">IFERROR(AA447/$AT$55,"-")</f>
        <v>0</v>
      </c>
      <c r="AD447" s="293">
        <f>AU55</f>
        <v>721</v>
      </c>
      <c r="AE447" s="206">
        <v>0</v>
      </c>
      <c r="AF447" s="56">
        <f>IFERROR(AE447/AE455,"-")</f>
        <v>0</v>
      </c>
      <c r="AG447" s="72">
        <f t="shared" ref="AG447:AG455" si="404">IFERROR(AE447/$AU$55,"-")</f>
        <v>0</v>
      </c>
      <c r="AH447" s="293">
        <f>AV55</f>
        <v>21606</v>
      </c>
      <c r="AI447" s="92">
        <f t="shared" si="350"/>
        <v>0</v>
      </c>
      <c r="AJ447" s="56">
        <f>IFERROR(AI447/AI455,"-")</f>
        <v>0</v>
      </c>
      <c r="AK447" s="72">
        <f t="shared" ref="AK447:AK455" si="405">IFERROR(AI447/$AV$55,"-")</f>
        <v>0</v>
      </c>
    </row>
    <row r="448" spans="2:37" ht="13.5" customHeight="1">
      <c r="B448" s="280"/>
      <c r="C448" s="283"/>
      <c r="D448" s="57" t="s">
        <v>86</v>
      </c>
      <c r="E448" s="129" t="s">
        <v>75</v>
      </c>
      <c r="F448" s="286"/>
      <c r="G448" s="207">
        <v>1</v>
      </c>
      <c r="H448" s="58">
        <f>IFERROR(G448/G455,"-")</f>
        <v>0.5</v>
      </c>
      <c r="I448" s="72">
        <f t="shared" ref="I448:I454" si="406">IFERROR(G448/$AO$55,"-")</f>
        <v>0.14285714285714285</v>
      </c>
      <c r="J448" s="286"/>
      <c r="K448" s="207">
        <v>1</v>
      </c>
      <c r="L448" s="58">
        <f>IFERROR(K448/K455,"-")</f>
        <v>0.25</v>
      </c>
      <c r="M448" s="82">
        <f t="shared" si="399"/>
        <v>1.7241379310344827E-2</v>
      </c>
      <c r="N448" s="286"/>
      <c r="O448" s="207">
        <v>60</v>
      </c>
      <c r="P448" s="58">
        <f>IFERROR(O448/O455,"-")</f>
        <v>0.7407407407407407</v>
      </c>
      <c r="Q448" s="82">
        <f t="shared" si="400"/>
        <v>7.5623897151499871E-3</v>
      </c>
      <c r="R448" s="286"/>
      <c r="S448" s="207">
        <v>52</v>
      </c>
      <c r="T448" s="58">
        <f>IFERROR(S448/S455,"-")</f>
        <v>0.68421052631578949</v>
      </c>
      <c r="U448" s="82">
        <f t="shared" si="401"/>
        <v>7.6268700498679969E-3</v>
      </c>
      <c r="V448" s="286"/>
      <c r="W448" s="207">
        <v>24</v>
      </c>
      <c r="X448" s="58">
        <f>IFERROR(W448/W455,"-")</f>
        <v>0.63157894736842102</v>
      </c>
      <c r="Y448" s="82">
        <f t="shared" si="402"/>
        <v>5.7156465825196475E-3</v>
      </c>
      <c r="Z448" s="286"/>
      <c r="AA448" s="207">
        <v>9</v>
      </c>
      <c r="AB448" s="58">
        <f>IFERROR(AA448/AA455,"-")</f>
        <v>0.75</v>
      </c>
      <c r="AC448" s="82">
        <f t="shared" si="403"/>
        <v>4.815409309791332E-3</v>
      </c>
      <c r="AD448" s="286"/>
      <c r="AE448" s="207">
        <v>3</v>
      </c>
      <c r="AF448" s="58">
        <f>IFERROR(AE448/AE455,"-")</f>
        <v>0.75</v>
      </c>
      <c r="AG448" s="82">
        <f t="shared" si="404"/>
        <v>4.160887656033287E-3</v>
      </c>
      <c r="AH448" s="286"/>
      <c r="AI448" s="93">
        <f t="shared" si="350"/>
        <v>150</v>
      </c>
      <c r="AJ448" s="58">
        <f>IFERROR(AI448/AI455,"-")</f>
        <v>0.69124423963133641</v>
      </c>
      <c r="AK448" s="82">
        <f t="shared" si="405"/>
        <v>6.9425159677867256E-3</v>
      </c>
    </row>
    <row r="449" spans="2:37" ht="13.5" customHeight="1">
      <c r="B449" s="280"/>
      <c r="C449" s="283"/>
      <c r="D449" s="57" t="s">
        <v>87</v>
      </c>
      <c r="E449" s="129" t="s">
        <v>76</v>
      </c>
      <c r="F449" s="286"/>
      <c r="G449" s="207">
        <v>0</v>
      </c>
      <c r="H449" s="58">
        <f>IFERROR(G449/G455,"-")</f>
        <v>0</v>
      </c>
      <c r="I449" s="72">
        <f t="shared" si="406"/>
        <v>0</v>
      </c>
      <c r="J449" s="286"/>
      <c r="K449" s="207">
        <v>0</v>
      </c>
      <c r="L449" s="58">
        <f>IFERROR(K449/K455,"-")</f>
        <v>0</v>
      </c>
      <c r="M449" s="82">
        <f t="shared" si="399"/>
        <v>0</v>
      </c>
      <c r="N449" s="286"/>
      <c r="O449" s="207">
        <v>0</v>
      </c>
      <c r="P449" s="58">
        <f>IFERROR(O449/O455,"-")</f>
        <v>0</v>
      </c>
      <c r="Q449" s="82">
        <f t="shared" si="400"/>
        <v>0</v>
      </c>
      <c r="R449" s="286"/>
      <c r="S449" s="207">
        <v>0</v>
      </c>
      <c r="T449" s="58">
        <f>IFERROR(S449/S455,"-")</f>
        <v>0</v>
      </c>
      <c r="U449" s="82">
        <f t="shared" si="401"/>
        <v>0</v>
      </c>
      <c r="V449" s="286"/>
      <c r="W449" s="207">
        <v>0</v>
      </c>
      <c r="X449" s="58">
        <f>IFERROR(W449/W455,"-")</f>
        <v>0</v>
      </c>
      <c r="Y449" s="82">
        <f t="shared" si="402"/>
        <v>0</v>
      </c>
      <c r="Z449" s="286"/>
      <c r="AA449" s="207">
        <v>0</v>
      </c>
      <c r="AB449" s="58">
        <f>IFERROR(AA449/AA455,"-")</f>
        <v>0</v>
      </c>
      <c r="AC449" s="82">
        <f t="shared" si="403"/>
        <v>0</v>
      </c>
      <c r="AD449" s="286"/>
      <c r="AE449" s="207">
        <v>0</v>
      </c>
      <c r="AF449" s="58">
        <f>IFERROR(AE449/AE455,"-")</f>
        <v>0</v>
      </c>
      <c r="AG449" s="82">
        <f t="shared" si="404"/>
        <v>0</v>
      </c>
      <c r="AH449" s="286"/>
      <c r="AI449" s="93">
        <f t="shared" si="350"/>
        <v>0</v>
      </c>
      <c r="AJ449" s="58">
        <f>IFERROR(AI449/AI455,"-")</f>
        <v>0</v>
      </c>
      <c r="AK449" s="82">
        <f t="shared" si="405"/>
        <v>0</v>
      </c>
    </row>
    <row r="450" spans="2:37" ht="13.5" customHeight="1">
      <c r="B450" s="280"/>
      <c r="C450" s="283"/>
      <c r="D450" s="57" t="s">
        <v>88</v>
      </c>
      <c r="E450" s="129" t="s">
        <v>77</v>
      </c>
      <c r="F450" s="286"/>
      <c r="G450" s="207">
        <v>0</v>
      </c>
      <c r="H450" s="58">
        <f>IFERROR(G450/G455,"-")</f>
        <v>0</v>
      </c>
      <c r="I450" s="72">
        <f t="shared" si="406"/>
        <v>0</v>
      </c>
      <c r="J450" s="286"/>
      <c r="K450" s="207">
        <v>2</v>
      </c>
      <c r="L450" s="58">
        <f>IFERROR(K450/K455,"-")</f>
        <v>0.5</v>
      </c>
      <c r="M450" s="82">
        <f t="shared" si="399"/>
        <v>3.4482758620689655E-2</v>
      </c>
      <c r="N450" s="286"/>
      <c r="O450" s="207">
        <v>5</v>
      </c>
      <c r="P450" s="58">
        <f>IFERROR(O450/O455,"-")</f>
        <v>6.1728395061728392E-2</v>
      </c>
      <c r="Q450" s="82">
        <f t="shared" si="400"/>
        <v>6.3019914292916559E-4</v>
      </c>
      <c r="R450" s="286"/>
      <c r="S450" s="207">
        <v>5</v>
      </c>
      <c r="T450" s="58">
        <f>IFERROR(S450/S455,"-")</f>
        <v>6.5789473684210523E-2</v>
      </c>
      <c r="U450" s="82">
        <f t="shared" si="401"/>
        <v>7.3335288941038426E-4</v>
      </c>
      <c r="V450" s="286"/>
      <c r="W450" s="207">
        <v>2</v>
      </c>
      <c r="X450" s="58">
        <f>IFERROR(W450/W455,"-")</f>
        <v>5.2631578947368418E-2</v>
      </c>
      <c r="Y450" s="82">
        <f t="shared" si="402"/>
        <v>4.7630388187663728E-4</v>
      </c>
      <c r="Z450" s="286"/>
      <c r="AA450" s="207">
        <v>0</v>
      </c>
      <c r="AB450" s="58">
        <f>IFERROR(AA450/AA455,"-")</f>
        <v>0</v>
      </c>
      <c r="AC450" s="82">
        <f t="shared" si="403"/>
        <v>0</v>
      </c>
      <c r="AD450" s="286"/>
      <c r="AE450" s="207">
        <v>0</v>
      </c>
      <c r="AF450" s="58">
        <f>IFERROR(AE450/AE455,"-")</f>
        <v>0</v>
      </c>
      <c r="AG450" s="82">
        <f t="shared" si="404"/>
        <v>0</v>
      </c>
      <c r="AH450" s="286"/>
      <c r="AI450" s="93">
        <f t="shared" si="350"/>
        <v>14</v>
      </c>
      <c r="AJ450" s="58">
        <f>IFERROR(AI450/AI455,"-")</f>
        <v>6.4516129032258063E-2</v>
      </c>
      <c r="AK450" s="82">
        <f t="shared" si="405"/>
        <v>6.4796815699342777E-4</v>
      </c>
    </row>
    <row r="451" spans="2:37" ht="13.5" customHeight="1">
      <c r="B451" s="280"/>
      <c r="C451" s="283"/>
      <c r="D451" s="57" t="s">
        <v>89</v>
      </c>
      <c r="E451" s="129" t="s">
        <v>78</v>
      </c>
      <c r="F451" s="286"/>
      <c r="G451" s="207">
        <v>1</v>
      </c>
      <c r="H451" s="58">
        <f>IFERROR(G451/G455,"-")</f>
        <v>0.5</v>
      </c>
      <c r="I451" s="72">
        <f t="shared" si="406"/>
        <v>0.14285714285714285</v>
      </c>
      <c r="J451" s="286"/>
      <c r="K451" s="207">
        <v>0</v>
      </c>
      <c r="L451" s="58">
        <f>IFERROR(K451/K455,"-")</f>
        <v>0</v>
      </c>
      <c r="M451" s="82">
        <f t="shared" si="399"/>
        <v>0</v>
      </c>
      <c r="N451" s="286"/>
      <c r="O451" s="207">
        <v>6</v>
      </c>
      <c r="P451" s="58">
        <f>IFERROR(O451/O455,"-")</f>
        <v>7.407407407407407E-2</v>
      </c>
      <c r="Q451" s="82">
        <f t="shared" si="400"/>
        <v>7.5623897151499877E-4</v>
      </c>
      <c r="R451" s="286"/>
      <c r="S451" s="207">
        <v>9</v>
      </c>
      <c r="T451" s="58">
        <f>IFERROR(S451/S455,"-")</f>
        <v>0.11842105263157894</v>
      </c>
      <c r="U451" s="82">
        <f t="shared" si="401"/>
        <v>1.3200352009386917E-3</v>
      </c>
      <c r="V451" s="286"/>
      <c r="W451" s="207">
        <v>1</v>
      </c>
      <c r="X451" s="58">
        <f>IFERROR(W451/W455,"-")</f>
        <v>2.6315789473684209E-2</v>
      </c>
      <c r="Y451" s="82">
        <f t="shared" si="402"/>
        <v>2.3815194093831864E-4</v>
      </c>
      <c r="Z451" s="286"/>
      <c r="AA451" s="207">
        <v>1</v>
      </c>
      <c r="AB451" s="58">
        <f>IFERROR(AA451/AA455,"-")</f>
        <v>8.3333333333333329E-2</v>
      </c>
      <c r="AC451" s="82">
        <f t="shared" si="403"/>
        <v>5.3504547886570354E-4</v>
      </c>
      <c r="AD451" s="286"/>
      <c r="AE451" s="207">
        <v>0</v>
      </c>
      <c r="AF451" s="58">
        <f>IFERROR(AE451/AE455,"-")</f>
        <v>0</v>
      </c>
      <c r="AG451" s="82">
        <f t="shared" si="404"/>
        <v>0</v>
      </c>
      <c r="AH451" s="286"/>
      <c r="AI451" s="93">
        <f t="shared" si="350"/>
        <v>18</v>
      </c>
      <c r="AJ451" s="58">
        <f>IFERROR(AI451/AI455,"-")</f>
        <v>8.294930875576037E-2</v>
      </c>
      <c r="AK451" s="82">
        <f t="shared" si="405"/>
        <v>8.331019161344071E-4</v>
      </c>
    </row>
    <row r="452" spans="2:37" ht="13.5" customHeight="1">
      <c r="B452" s="280"/>
      <c r="C452" s="283"/>
      <c r="D452" s="57" t="s">
        <v>90</v>
      </c>
      <c r="E452" s="129" t="s">
        <v>79</v>
      </c>
      <c r="F452" s="286"/>
      <c r="G452" s="207">
        <v>0</v>
      </c>
      <c r="H452" s="58">
        <f>IFERROR(G452/G455,"-")</f>
        <v>0</v>
      </c>
      <c r="I452" s="72">
        <f t="shared" si="406"/>
        <v>0</v>
      </c>
      <c r="J452" s="286"/>
      <c r="K452" s="207">
        <v>0</v>
      </c>
      <c r="L452" s="58">
        <f>IFERROR(K452/K455,"-")</f>
        <v>0</v>
      </c>
      <c r="M452" s="82">
        <f t="shared" si="399"/>
        <v>0</v>
      </c>
      <c r="N452" s="286"/>
      <c r="O452" s="207">
        <v>0</v>
      </c>
      <c r="P452" s="58">
        <f>IFERROR(O452/O455,"-")</f>
        <v>0</v>
      </c>
      <c r="Q452" s="82">
        <f t="shared" si="400"/>
        <v>0</v>
      </c>
      <c r="R452" s="286"/>
      <c r="S452" s="207">
        <v>0</v>
      </c>
      <c r="T452" s="58">
        <f>IFERROR(S452/S455,"-")</f>
        <v>0</v>
      </c>
      <c r="U452" s="82">
        <f t="shared" si="401"/>
        <v>0</v>
      </c>
      <c r="V452" s="286"/>
      <c r="W452" s="207">
        <v>0</v>
      </c>
      <c r="X452" s="58">
        <f>IFERROR(W452/W455,"-")</f>
        <v>0</v>
      </c>
      <c r="Y452" s="82">
        <f t="shared" si="402"/>
        <v>0</v>
      </c>
      <c r="Z452" s="286"/>
      <c r="AA452" s="207">
        <v>0</v>
      </c>
      <c r="AB452" s="58">
        <f>IFERROR(AA452/AA455,"-")</f>
        <v>0</v>
      </c>
      <c r="AC452" s="82">
        <f t="shared" si="403"/>
        <v>0</v>
      </c>
      <c r="AD452" s="286"/>
      <c r="AE452" s="207">
        <v>0</v>
      </c>
      <c r="AF452" s="58">
        <f>IFERROR(AE452/AE455,"-")</f>
        <v>0</v>
      </c>
      <c r="AG452" s="82">
        <f t="shared" si="404"/>
        <v>0</v>
      </c>
      <c r="AH452" s="286"/>
      <c r="AI452" s="93">
        <f t="shared" si="350"/>
        <v>0</v>
      </c>
      <c r="AJ452" s="58">
        <f>IFERROR(AI452/AI455,"-")</f>
        <v>0</v>
      </c>
      <c r="AK452" s="82">
        <f t="shared" si="405"/>
        <v>0</v>
      </c>
    </row>
    <row r="453" spans="2:37" ht="13.5" customHeight="1">
      <c r="B453" s="280"/>
      <c r="C453" s="283"/>
      <c r="D453" s="57" t="s">
        <v>91</v>
      </c>
      <c r="E453" s="129" t="s">
        <v>80</v>
      </c>
      <c r="F453" s="286"/>
      <c r="G453" s="207">
        <v>0</v>
      </c>
      <c r="H453" s="58">
        <f>IFERROR(G453/G455,"-")</f>
        <v>0</v>
      </c>
      <c r="I453" s="72">
        <f t="shared" si="406"/>
        <v>0</v>
      </c>
      <c r="J453" s="286"/>
      <c r="K453" s="207">
        <v>0</v>
      </c>
      <c r="L453" s="58">
        <f>IFERROR(K453/K455,"-")</f>
        <v>0</v>
      </c>
      <c r="M453" s="82">
        <f t="shared" si="399"/>
        <v>0</v>
      </c>
      <c r="N453" s="286"/>
      <c r="O453" s="207">
        <v>0</v>
      </c>
      <c r="P453" s="58">
        <f>IFERROR(O453/O455,"-")</f>
        <v>0</v>
      </c>
      <c r="Q453" s="82">
        <f t="shared" si="400"/>
        <v>0</v>
      </c>
      <c r="R453" s="286"/>
      <c r="S453" s="207">
        <v>0</v>
      </c>
      <c r="T453" s="58">
        <f>IFERROR(S453/S455,"-")</f>
        <v>0</v>
      </c>
      <c r="U453" s="82">
        <f t="shared" si="401"/>
        <v>0</v>
      </c>
      <c r="V453" s="286"/>
      <c r="W453" s="207">
        <v>0</v>
      </c>
      <c r="X453" s="58">
        <f>IFERROR(W453/W455,"-")</f>
        <v>0</v>
      </c>
      <c r="Y453" s="82">
        <f t="shared" si="402"/>
        <v>0</v>
      </c>
      <c r="Z453" s="286"/>
      <c r="AA453" s="207">
        <v>0</v>
      </c>
      <c r="AB453" s="58">
        <f>IFERROR(AA453/AA455,"-")</f>
        <v>0</v>
      </c>
      <c r="AC453" s="82">
        <f t="shared" si="403"/>
        <v>0</v>
      </c>
      <c r="AD453" s="286"/>
      <c r="AE453" s="207">
        <v>0</v>
      </c>
      <c r="AF453" s="58">
        <f>IFERROR(AE453/AE455,"-")</f>
        <v>0</v>
      </c>
      <c r="AG453" s="82">
        <f t="shared" si="404"/>
        <v>0</v>
      </c>
      <c r="AH453" s="286"/>
      <c r="AI453" s="93">
        <f t="shared" si="350"/>
        <v>0</v>
      </c>
      <c r="AJ453" s="58">
        <f>IFERROR(AI453/AI455,"-")</f>
        <v>0</v>
      </c>
      <c r="AK453" s="82">
        <f t="shared" si="405"/>
        <v>0</v>
      </c>
    </row>
    <row r="454" spans="2:37" ht="13.5" customHeight="1">
      <c r="B454" s="280"/>
      <c r="C454" s="283"/>
      <c r="D454" s="59" t="s">
        <v>92</v>
      </c>
      <c r="E454" s="130" t="s">
        <v>95</v>
      </c>
      <c r="F454" s="287"/>
      <c r="G454" s="208">
        <v>0</v>
      </c>
      <c r="H454" s="60">
        <f>IFERROR(G454/G455,"-")</f>
        <v>0</v>
      </c>
      <c r="I454" s="72">
        <f t="shared" si="406"/>
        <v>0</v>
      </c>
      <c r="J454" s="287"/>
      <c r="K454" s="208">
        <v>1</v>
      </c>
      <c r="L454" s="60">
        <f>IFERROR(K454/K455,"-")</f>
        <v>0.25</v>
      </c>
      <c r="M454" s="83">
        <f t="shared" si="399"/>
        <v>1.7241379310344827E-2</v>
      </c>
      <c r="N454" s="287"/>
      <c r="O454" s="208">
        <v>10</v>
      </c>
      <c r="P454" s="60">
        <f>IFERROR(O454/O455,"-")</f>
        <v>0.12345679012345678</v>
      </c>
      <c r="Q454" s="83">
        <f t="shared" si="400"/>
        <v>1.2603982858583312E-3</v>
      </c>
      <c r="R454" s="287"/>
      <c r="S454" s="208">
        <v>10</v>
      </c>
      <c r="T454" s="60">
        <f>IFERROR(S454/S455,"-")</f>
        <v>0.13157894736842105</v>
      </c>
      <c r="U454" s="83">
        <f t="shared" si="401"/>
        <v>1.4667057788207685E-3</v>
      </c>
      <c r="V454" s="287"/>
      <c r="W454" s="208">
        <v>11</v>
      </c>
      <c r="X454" s="60">
        <f>IFERROR(W454/W455,"-")</f>
        <v>0.28947368421052633</v>
      </c>
      <c r="Y454" s="83">
        <f t="shared" si="402"/>
        <v>2.6196713503215049E-3</v>
      </c>
      <c r="Z454" s="287"/>
      <c r="AA454" s="208">
        <v>2</v>
      </c>
      <c r="AB454" s="60">
        <f>IFERROR(AA454/AA455,"-")</f>
        <v>0.16666666666666666</v>
      </c>
      <c r="AC454" s="83">
        <f t="shared" si="403"/>
        <v>1.0700909577314071E-3</v>
      </c>
      <c r="AD454" s="287"/>
      <c r="AE454" s="208">
        <v>1</v>
      </c>
      <c r="AF454" s="60">
        <f>IFERROR(AE454/AE455,"-")</f>
        <v>0.25</v>
      </c>
      <c r="AG454" s="83">
        <f t="shared" si="404"/>
        <v>1.3869625520110957E-3</v>
      </c>
      <c r="AH454" s="287"/>
      <c r="AI454" s="94">
        <f t="shared" ref="AI454:AI517" si="407">SUM(G454,K454,O454,S454,W454,AA454,AE454)</f>
        <v>35</v>
      </c>
      <c r="AJ454" s="60">
        <f>IFERROR(AI454/AI455,"-")</f>
        <v>0.16129032258064516</v>
      </c>
      <c r="AK454" s="83">
        <f t="shared" si="405"/>
        <v>1.6199203924835695E-3</v>
      </c>
    </row>
    <row r="455" spans="2:37" ht="13.5" customHeight="1">
      <c r="B455" s="281"/>
      <c r="C455" s="284"/>
      <c r="D455" s="61" t="s">
        <v>94</v>
      </c>
      <c r="E455" s="62"/>
      <c r="F455" s="209" t="s">
        <v>143</v>
      </c>
      <c r="G455" s="71">
        <f>SUM(G447:G454)</f>
        <v>2</v>
      </c>
      <c r="H455" s="63" t="s">
        <v>93</v>
      </c>
      <c r="I455" s="75">
        <f>IFERROR(G455/$AO$55,"-")</f>
        <v>0.2857142857142857</v>
      </c>
      <c r="J455" s="209" t="s">
        <v>143</v>
      </c>
      <c r="K455" s="71">
        <f>SUM(K447:K454)</f>
        <v>4</v>
      </c>
      <c r="L455" s="210" t="s">
        <v>143</v>
      </c>
      <c r="M455" s="75">
        <f t="shared" si="399"/>
        <v>6.8965517241379309E-2</v>
      </c>
      <c r="N455" s="209" t="s">
        <v>143</v>
      </c>
      <c r="O455" s="71">
        <f>SUM(O447:O454)</f>
        <v>81</v>
      </c>
      <c r="P455" s="210" t="s">
        <v>143</v>
      </c>
      <c r="Q455" s="75">
        <f t="shared" si="400"/>
        <v>1.0209226115452483E-2</v>
      </c>
      <c r="R455" s="209" t="s">
        <v>143</v>
      </c>
      <c r="S455" s="71">
        <f>SUM(S447:S454)</f>
        <v>76</v>
      </c>
      <c r="T455" s="210" t="s">
        <v>143</v>
      </c>
      <c r="U455" s="75">
        <f t="shared" si="401"/>
        <v>1.1146963919037842E-2</v>
      </c>
      <c r="V455" s="209" t="s">
        <v>143</v>
      </c>
      <c r="W455" s="71">
        <f>SUM(W447:W454)</f>
        <v>38</v>
      </c>
      <c r="X455" s="210" t="s">
        <v>143</v>
      </c>
      <c r="Y455" s="75">
        <f t="shared" si="402"/>
        <v>9.0497737556561094E-3</v>
      </c>
      <c r="Z455" s="209" t="s">
        <v>143</v>
      </c>
      <c r="AA455" s="71">
        <f>SUM(AA447:AA454)</f>
        <v>12</v>
      </c>
      <c r="AB455" s="210" t="s">
        <v>143</v>
      </c>
      <c r="AC455" s="75">
        <f t="shared" si="403"/>
        <v>6.420545746388443E-3</v>
      </c>
      <c r="AD455" s="209" t="s">
        <v>143</v>
      </c>
      <c r="AE455" s="71">
        <f>SUM(AE447:AE454)</f>
        <v>4</v>
      </c>
      <c r="AF455" s="210" t="s">
        <v>143</v>
      </c>
      <c r="AG455" s="75">
        <f t="shared" si="404"/>
        <v>5.5478502080443829E-3</v>
      </c>
      <c r="AH455" s="209" t="s">
        <v>143</v>
      </c>
      <c r="AI455" s="71">
        <f t="shared" si="407"/>
        <v>217</v>
      </c>
      <c r="AJ455" s="210" t="s">
        <v>143</v>
      </c>
      <c r="AK455" s="75">
        <f t="shared" si="405"/>
        <v>1.0043506433398131E-2</v>
      </c>
    </row>
    <row r="456" spans="2:37" ht="13.5" customHeight="1">
      <c r="B456" s="279">
        <v>51</v>
      </c>
      <c r="C456" s="282" t="s">
        <v>41</v>
      </c>
      <c r="D456" s="55" t="s">
        <v>85</v>
      </c>
      <c r="E456" s="128" t="s">
        <v>74</v>
      </c>
      <c r="F456" s="293">
        <f>AO56</f>
        <v>55</v>
      </c>
      <c r="G456" s="206">
        <v>0</v>
      </c>
      <c r="H456" s="56">
        <f>IFERROR(G456/G464,"-")</f>
        <v>0</v>
      </c>
      <c r="I456" s="72">
        <f>IFERROR(G456/$AO$56,"-")</f>
        <v>0</v>
      </c>
      <c r="J456" s="293">
        <f>AP56</f>
        <v>135</v>
      </c>
      <c r="K456" s="206">
        <v>0</v>
      </c>
      <c r="L456" s="56">
        <f>IFERROR(K456/K464,"-")</f>
        <v>0</v>
      </c>
      <c r="M456" s="72">
        <f t="shared" ref="M456:M464" si="408">IFERROR(K456/$AP$56,"-")</f>
        <v>0</v>
      </c>
      <c r="N456" s="293">
        <f>AQ56</f>
        <v>11409</v>
      </c>
      <c r="O456" s="206">
        <v>0</v>
      </c>
      <c r="P456" s="56">
        <f>IFERROR(O456/O464,"-")</f>
        <v>0</v>
      </c>
      <c r="Q456" s="72">
        <f t="shared" ref="Q456:Q464" si="409">IFERROR(O456/$AQ$56,"-")</f>
        <v>0</v>
      </c>
      <c r="R456" s="293">
        <f>AR56</f>
        <v>8825</v>
      </c>
      <c r="S456" s="206">
        <v>0</v>
      </c>
      <c r="T456" s="56">
        <f>IFERROR(S456/S464,"-")</f>
        <v>0</v>
      </c>
      <c r="U456" s="72">
        <f t="shared" ref="U456:U464" si="410">IFERROR(S456/$AR$56,"-")</f>
        <v>0</v>
      </c>
      <c r="V456" s="293">
        <f>AS56</f>
        <v>5532</v>
      </c>
      <c r="W456" s="206">
        <v>0</v>
      </c>
      <c r="X456" s="56">
        <f>IFERROR(W456/W464,"-")</f>
        <v>0</v>
      </c>
      <c r="Y456" s="72">
        <f t="shared" ref="Y456:Y464" si="411">IFERROR(W456/$AS$56,"-")</f>
        <v>0</v>
      </c>
      <c r="Z456" s="293">
        <f>AT56</f>
        <v>2800</v>
      </c>
      <c r="AA456" s="206">
        <v>0</v>
      </c>
      <c r="AB456" s="56">
        <f>IFERROR(AA456/AA464,"-")</f>
        <v>0</v>
      </c>
      <c r="AC456" s="72">
        <f t="shared" ref="AC456:AC464" si="412">IFERROR(AA456/$AT$56,"-")</f>
        <v>0</v>
      </c>
      <c r="AD456" s="293">
        <f>AU56</f>
        <v>1184</v>
      </c>
      <c r="AE456" s="206">
        <v>0</v>
      </c>
      <c r="AF456" s="56">
        <f>IFERROR(AE456/AE464,"-")</f>
        <v>0</v>
      </c>
      <c r="AG456" s="72">
        <f t="shared" ref="AG456:AG464" si="413">IFERROR(AE456/$AU$56,"-")</f>
        <v>0</v>
      </c>
      <c r="AH456" s="293">
        <f>AV56</f>
        <v>29940</v>
      </c>
      <c r="AI456" s="92">
        <f t="shared" si="407"/>
        <v>0</v>
      </c>
      <c r="AJ456" s="56">
        <f>IFERROR(AI456/AI464,"-")</f>
        <v>0</v>
      </c>
      <c r="AK456" s="72">
        <f t="shared" ref="AK456:AK464" si="414">IFERROR(AI456/$AV$56,"-")</f>
        <v>0</v>
      </c>
    </row>
    <row r="457" spans="2:37" ht="13.5" customHeight="1">
      <c r="B457" s="280"/>
      <c r="C457" s="283"/>
      <c r="D457" s="57" t="s">
        <v>86</v>
      </c>
      <c r="E457" s="129" t="s">
        <v>75</v>
      </c>
      <c r="F457" s="286"/>
      <c r="G457" s="207">
        <v>3</v>
      </c>
      <c r="H457" s="58">
        <f>IFERROR(G457/G464,"-")</f>
        <v>0.5</v>
      </c>
      <c r="I457" s="72">
        <f t="shared" ref="I457:I463" si="415">IFERROR(G457/$AO$56,"-")</f>
        <v>5.4545454545454543E-2</v>
      </c>
      <c r="J457" s="286"/>
      <c r="K457" s="207">
        <v>8</v>
      </c>
      <c r="L457" s="58">
        <f>IFERROR(K457/K464,"-")</f>
        <v>0.72727272727272729</v>
      </c>
      <c r="M457" s="82">
        <f t="shared" si="408"/>
        <v>5.9259259259259262E-2</v>
      </c>
      <c r="N457" s="286"/>
      <c r="O457" s="207">
        <v>72</v>
      </c>
      <c r="P457" s="58">
        <f>IFERROR(O457/O464,"-")</f>
        <v>0.67289719626168221</v>
      </c>
      <c r="Q457" s="82">
        <f t="shared" si="409"/>
        <v>6.3108072574283459E-3</v>
      </c>
      <c r="R457" s="286"/>
      <c r="S457" s="207">
        <v>46</v>
      </c>
      <c r="T457" s="58">
        <f>IFERROR(S457/S464,"-")</f>
        <v>0.74193548387096775</v>
      </c>
      <c r="U457" s="82">
        <f t="shared" si="410"/>
        <v>5.2124645892351277E-3</v>
      </c>
      <c r="V457" s="286"/>
      <c r="W457" s="207">
        <v>35</v>
      </c>
      <c r="X457" s="58">
        <f>IFERROR(W457/W464,"-")</f>
        <v>0.79545454545454541</v>
      </c>
      <c r="Y457" s="82">
        <f t="shared" si="411"/>
        <v>6.3268257411424438E-3</v>
      </c>
      <c r="Z457" s="286"/>
      <c r="AA457" s="207">
        <v>7</v>
      </c>
      <c r="AB457" s="58">
        <f>IFERROR(AA457/AA464,"-")</f>
        <v>0.53846153846153844</v>
      </c>
      <c r="AC457" s="82">
        <f t="shared" si="412"/>
        <v>2.5000000000000001E-3</v>
      </c>
      <c r="AD457" s="286"/>
      <c r="AE457" s="207">
        <v>1</v>
      </c>
      <c r="AF457" s="58">
        <f>IFERROR(AE457/AE464,"-")</f>
        <v>0.5</v>
      </c>
      <c r="AG457" s="82">
        <f t="shared" si="413"/>
        <v>8.4459459459459464E-4</v>
      </c>
      <c r="AH457" s="286"/>
      <c r="AI457" s="93">
        <f t="shared" si="407"/>
        <v>172</v>
      </c>
      <c r="AJ457" s="58">
        <f>IFERROR(AI457/AI464,"-")</f>
        <v>0.70204081632653059</v>
      </c>
      <c r="AK457" s="82">
        <f t="shared" si="414"/>
        <v>5.7448229792919168E-3</v>
      </c>
    </row>
    <row r="458" spans="2:37" ht="13.5" customHeight="1">
      <c r="B458" s="280"/>
      <c r="C458" s="283"/>
      <c r="D458" s="57" t="s">
        <v>87</v>
      </c>
      <c r="E458" s="129" t="s">
        <v>76</v>
      </c>
      <c r="F458" s="286"/>
      <c r="G458" s="207">
        <v>0</v>
      </c>
      <c r="H458" s="58">
        <f>IFERROR(G458/G464,"-")</f>
        <v>0</v>
      </c>
      <c r="I458" s="72">
        <f t="shared" si="415"/>
        <v>0</v>
      </c>
      <c r="J458" s="286"/>
      <c r="K458" s="207">
        <v>0</v>
      </c>
      <c r="L458" s="58">
        <f>IFERROR(K458/K464,"-")</f>
        <v>0</v>
      </c>
      <c r="M458" s="82">
        <f t="shared" si="408"/>
        <v>0</v>
      </c>
      <c r="N458" s="286"/>
      <c r="O458" s="207">
        <v>1</v>
      </c>
      <c r="P458" s="58">
        <f>IFERROR(O458/O464,"-")</f>
        <v>9.3457943925233638E-3</v>
      </c>
      <c r="Q458" s="82">
        <f t="shared" si="409"/>
        <v>8.7650100797615916E-5</v>
      </c>
      <c r="R458" s="286"/>
      <c r="S458" s="207">
        <v>0</v>
      </c>
      <c r="T458" s="58">
        <f>IFERROR(S458/S464,"-")</f>
        <v>0</v>
      </c>
      <c r="U458" s="82">
        <f t="shared" si="410"/>
        <v>0</v>
      </c>
      <c r="V458" s="286"/>
      <c r="W458" s="207">
        <v>0</v>
      </c>
      <c r="X458" s="58">
        <f>IFERROR(W458/W464,"-")</f>
        <v>0</v>
      </c>
      <c r="Y458" s="82">
        <f t="shared" si="411"/>
        <v>0</v>
      </c>
      <c r="Z458" s="286"/>
      <c r="AA458" s="207">
        <v>0</v>
      </c>
      <c r="AB458" s="58">
        <f>IFERROR(AA458/AA464,"-")</f>
        <v>0</v>
      </c>
      <c r="AC458" s="82">
        <f t="shared" si="412"/>
        <v>0</v>
      </c>
      <c r="AD458" s="286"/>
      <c r="AE458" s="207">
        <v>0</v>
      </c>
      <c r="AF458" s="58">
        <f>IFERROR(AE458/AE464,"-")</f>
        <v>0</v>
      </c>
      <c r="AG458" s="82">
        <f t="shared" si="413"/>
        <v>0</v>
      </c>
      <c r="AH458" s="286"/>
      <c r="AI458" s="93">
        <f t="shared" si="407"/>
        <v>1</v>
      </c>
      <c r="AJ458" s="58">
        <f>IFERROR(AI458/AI464,"-")</f>
        <v>4.0816326530612249E-3</v>
      </c>
      <c r="AK458" s="82">
        <f t="shared" si="414"/>
        <v>3.3400133600534402E-5</v>
      </c>
    </row>
    <row r="459" spans="2:37" ht="13.5" customHeight="1">
      <c r="B459" s="280"/>
      <c r="C459" s="283"/>
      <c r="D459" s="57" t="s">
        <v>88</v>
      </c>
      <c r="E459" s="129" t="s">
        <v>77</v>
      </c>
      <c r="F459" s="286"/>
      <c r="G459" s="207">
        <v>0</v>
      </c>
      <c r="H459" s="58">
        <f>IFERROR(G459/G464,"-")</f>
        <v>0</v>
      </c>
      <c r="I459" s="72">
        <f t="shared" si="415"/>
        <v>0</v>
      </c>
      <c r="J459" s="286"/>
      <c r="K459" s="207">
        <v>0</v>
      </c>
      <c r="L459" s="58">
        <f>IFERROR(K459/K464,"-")</f>
        <v>0</v>
      </c>
      <c r="M459" s="82">
        <f t="shared" si="408"/>
        <v>0</v>
      </c>
      <c r="N459" s="286"/>
      <c r="O459" s="207">
        <v>5</v>
      </c>
      <c r="P459" s="58">
        <f>IFERROR(O459/O464,"-")</f>
        <v>4.6728971962616821E-2</v>
      </c>
      <c r="Q459" s="82">
        <f t="shared" si="409"/>
        <v>4.3825050398807957E-4</v>
      </c>
      <c r="R459" s="286"/>
      <c r="S459" s="207">
        <v>2</v>
      </c>
      <c r="T459" s="58">
        <f>IFERROR(S459/S464,"-")</f>
        <v>3.2258064516129031E-2</v>
      </c>
      <c r="U459" s="82">
        <f t="shared" si="410"/>
        <v>2.2662889518413598E-4</v>
      </c>
      <c r="V459" s="286"/>
      <c r="W459" s="207">
        <v>0</v>
      </c>
      <c r="X459" s="58">
        <f>IFERROR(W459/W464,"-")</f>
        <v>0</v>
      </c>
      <c r="Y459" s="82">
        <f t="shared" si="411"/>
        <v>0</v>
      </c>
      <c r="Z459" s="286"/>
      <c r="AA459" s="207">
        <v>1</v>
      </c>
      <c r="AB459" s="58">
        <f>IFERROR(AA459/AA464,"-")</f>
        <v>7.6923076923076927E-2</v>
      </c>
      <c r="AC459" s="82">
        <f t="shared" si="412"/>
        <v>3.5714285714285714E-4</v>
      </c>
      <c r="AD459" s="286"/>
      <c r="AE459" s="207">
        <v>0</v>
      </c>
      <c r="AF459" s="58">
        <f>IFERROR(AE459/AE464,"-")</f>
        <v>0</v>
      </c>
      <c r="AG459" s="82">
        <f t="shared" si="413"/>
        <v>0</v>
      </c>
      <c r="AH459" s="286"/>
      <c r="AI459" s="93">
        <f t="shared" si="407"/>
        <v>8</v>
      </c>
      <c r="AJ459" s="58">
        <f>IFERROR(AI459/AI464,"-")</f>
        <v>3.2653061224489799E-2</v>
      </c>
      <c r="AK459" s="82">
        <f t="shared" si="414"/>
        <v>2.6720106880427522E-4</v>
      </c>
    </row>
    <row r="460" spans="2:37" ht="13.5" customHeight="1">
      <c r="B460" s="280"/>
      <c r="C460" s="283"/>
      <c r="D460" s="57" t="s">
        <v>89</v>
      </c>
      <c r="E460" s="129" t="s">
        <v>78</v>
      </c>
      <c r="F460" s="286"/>
      <c r="G460" s="207">
        <v>0</v>
      </c>
      <c r="H460" s="58">
        <f>IFERROR(G460/G464,"-")</f>
        <v>0</v>
      </c>
      <c r="I460" s="72">
        <f t="shared" si="415"/>
        <v>0</v>
      </c>
      <c r="J460" s="286"/>
      <c r="K460" s="207">
        <v>0</v>
      </c>
      <c r="L460" s="58">
        <f>IFERROR(K460/K464,"-")</f>
        <v>0</v>
      </c>
      <c r="M460" s="82">
        <f t="shared" si="408"/>
        <v>0</v>
      </c>
      <c r="N460" s="286"/>
      <c r="O460" s="207">
        <v>4</v>
      </c>
      <c r="P460" s="58">
        <f>IFERROR(O460/O464,"-")</f>
        <v>3.7383177570093455E-2</v>
      </c>
      <c r="Q460" s="82">
        <f t="shared" si="409"/>
        <v>3.5060040319046367E-4</v>
      </c>
      <c r="R460" s="286"/>
      <c r="S460" s="207">
        <v>0</v>
      </c>
      <c r="T460" s="58">
        <f>IFERROR(S460/S464,"-")</f>
        <v>0</v>
      </c>
      <c r="U460" s="82">
        <f t="shared" si="410"/>
        <v>0</v>
      </c>
      <c r="V460" s="286"/>
      <c r="W460" s="207">
        <v>2</v>
      </c>
      <c r="X460" s="58">
        <f>IFERROR(W460/W464,"-")</f>
        <v>4.5454545454545456E-2</v>
      </c>
      <c r="Y460" s="82">
        <f t="shared" si="411"/>
        <v>3.6153289949385393E-4</v>
      </c>
      <c r="Z460" s="286"/>
      <c r="AA460" s="207">
        <v>0</v>
      </c>
      <c r="AB460" s="58">
        <f>IFERROR(AA460/AA464,"-")</f>
        <v>0</v>
      </c>
      <c r="AC460" s="82">
        <f t="shared" si="412"/>
        <v>0</v>
      </c>
      <c r="AD460" s="286"/>
      <c r="AE460" s="207">
        <v>0</v>
      </c>
      <c r="AF460" s="58">
        <f>IFERROR(AE460/AE464,"-")</f>
        <v>0</v>
      </c>
      <c r="AG460" s="82">
        <f t="shared" si="413"/>
        <v>0</v>
      </c>
      <c r="AH460" s="286"/>
      <c r="AI460" s="93">
        <f t="shared" si="407"/>
        <v>6</v>
      </c>
      <c r="AJ460" s="58">
        <f>IFERROR(AI460/AI464,"-")</f>
        <v>2.4489795918367346E-2</v>
      </c>
      <c r="AK460" s="82">
        <f t="shared" si="414"/>
        <v>2.0040080160320641E-4</v>
      </c>
    </row>
    <row r="461" spans="2:37" ht="13.5" customHeight="1">
      <c r="B461" s="280"/>
      <c r="C461" s="283"/>
      <c r="D461" s="57" t="s">
        <v>90</v>
      </c>
      <c r="E461" s="129" t="s">
        <v>79</v>
      </c>
      <c r="F461" s="286"/>
      <c r="G461" s="207">
        <v>0</v>
      </c>
      <c r="H461" s="58">
        <f>IFERROR(G461/G464,"-")</f>
        <v>0</v>
      </c>
      <c r="I461" s="72">
        <f t="shared" si="415"/>
        <v>0</v>
      </c>
      <c r="J461" s="286"/>
      <c r="K461" s="207">
        <v>0</v>
      </c>
      <c r="L461" s="58">
        <f>IFERROR(K461/K464,"-")</f>
        <v>0</v>
      </c>
      <c r="M461" s="82">
        <f t="shared" si="408"/>
        <v>0</v>
      </c>
      <c r="N461" s="286"/>
      <c r="O461" s="207">
        <v>1</v>
      </c>
      <c r="P461" s="58">
        <f>IFERROR(O461/O464,"-")</f>
        <v>9.3457943925233638E-3</v>
      </c>
      <c r="Q461" s="82">
        <f t="shared" si="409"/>
        <v>8.7650100797615916E-5</v>
      </c>
      <c r="R461" s="286"/>
      <c r="S461" s="207">
        <v>0</v>
      </c>
      <c r="T461" s="58">
        <f>IFERROR(S461/S464,"-")</f>
        <v>0</v>
      </c>
      <c r="U461" s="82">
        <f t="shared" si="410"/>
        <v>0</v>
      </c>
      <c r="V461" s="286"/>
      <c r="W461" s="207">
        <v>0</v>
      </c>
      <c r="X461" s="58">
        <f>IFERROR(W461/W464,"-")</f>
        <v>0</v>
      </c>
      <c r="Y461" s="82">
        <f t="shared" si="411"/>
        <v>0</v>
      </c>
      <c r="Z461" s="286"/>
      <c r="AA461" s="207">
        <v>0</v>
      </c>
      <c r="AB461" s="58">
        <f>IFERROR(AA461/AA464,"-")</f>
        <v>0</v>
      </c>
      <c r="AC461" s="82">
        <f t="shared" si="412"/>
        <v>0</v>
      </c>
      <c r="AD461" s="286"/>
      <c r="AE461" s="207">
        <v>0</v>
      </c>
      <c r="AF461" s="58">
        <f>IFERROR(AE461/AE464,"-")</f>
        <v>0</v>
      </c>
      <c r="AG461" s="82">
        <f t="shared" si="413"/>
        <v>0</v>
      </c>
      <c r="AH461" s="286"/>
      <c r="AI461" s="93">
        <f t="shared" si="407"/>
        <v>1</v>
      </c>
      <c r="AJ461" s="58">
        <f>IFERROR(AI461/AI464,"-")</f>
        <v>4.0816326530612249E-3</v>
      </c>
      <c r="AK461" s="82">
        <f t="shared" si="414"/>
        <v>3.3400133600534402E-5</v>
      </c>
    </row>
    <row r="462" spans="2:37" ht="13.5" customHeight="1">
      <c r="B462" s="280"/>
      <c r="C462" s="283"/>
      <c r="D462" s="57" t="s">
        <v>91</v>
      </c>
      <c r="E462" s="129" t="s">
        <v>80</v>
      </c>
      <c r="F462" s="286"/>
      <c r="G462" s="207">
        <v>0</v>
      </c>
      <c r="H462" s="58">
        <f>IFERROR(G462/G464,"-")</f>
        <v>0</v>
      </c>
      <c r="I462" s="72">
        <f t="shared" si="415"/>
        <v>0</v>
      </c>
      <c r="J462" s="286"/>
      <c r="K462" s="207">
        <v>0</v>
      </c>
      <c r="L462" s="58">
        <f>IFERROR(K462/K464,"-")</f>
        <v>0</v>
      </c>
      <c r="M462" s="82">
        <f t="shared" si="408"/>
        <v>0</v>
      </c>
      <c r="N462" s="286"/>
      <c r="O462" s="207">
        <v>0</v>
      </c>
      <c r="P462" s="58">
        <f>IFERROR(O462/O464,"-")</f>
        <v>0</v>
      </c>
      <c r="Q462" s="82">
        <f t="shared" si="409"/>
        <v>0</v>
      </c>
      <c r="R462" s="286"/>
      <c r="S462" s="207">
        <v>0</v>
      </c>
      <c r="T462" s="58">
        <f>IFERROR(S462/S464,"-")</f>
        <v>0</v>
      </c>
      <c r="U462" s="82">
        <f t="shared" si="410"/>
        <v>0</v>
      </c>
      <c r="V462" s="286"/>
      <c r="W462" s="207">
        <v>0</v>
      </c>
      <c r="X462" s="58">
        <f>IFERROR(W462/W464,"-")</f>
        <v>0</v>
      </c>
      <c r="Y462" s="82">
        <f t="shared" si="411"/>
        <v>0</v>
      </c>
      <c r="Z462" s="286"/>
      <c r="AA462" s="207">
        <v>0</v>
      </c>
      <c r="AB462" s="58">
        <f>IFERROR(AA462/AA464,"-")</f>
        <v>0</v>
      </c>
      <c r="AC462" s="82">
        <f t="shared" si="412"/>
        <v>0</v>
      </c>
      <c r="AD462" s="286"/>
      <c r="AE462" s="207">
        <v>0</v>
      </c>
      <c r="AF462" s="58">
        <f>IFERROR(AE462/AE464,"-")</f>
        <v>0</v>
      </c>
      <c r="AG462" s="82">
        <f t="shared" si="413"/>
        <v>0</v>
      </c>
      <c r="AH462" s="286"/>
      <c r="AI462" s="93">
        <f t="shared" si="407"/>
        <v>0</v>
      </c>
      <c r="AJ462" s="58">
        <f>IFERROR(AI462/AI464,"-")</f>
        <v>0</v>
      </c>
      <c r="AK462" s="82">
        <f t="shared" si="414"/>
        <v>0</v>
      </c>
    </row>
    <row r="463" spans="2:37" ht="13.5" customHeight="1">
      <c r="B463" s="280"/>
      <c r="C463" s="283"/>
      <c r="D463" s="59" t="s">
        <v>92</v>
      </c>
      <c r="E463" s="130" t="s">
        <v>95</v>
      </c>
      <c r="F463" s="287"/>
      <c r="G463" s="208">
        <v>3</v>
      </c>
      <c r="H463" s="60">
        <f>IFERROR(G463/G464,"-")</f>
        <v>0.5</v>
      </c>
      <c r="I463" s="72">
        <f t="shared" si="415"/>
        <v>5.4545454545454543E-2</v>
      </c>
      <c r="J463" s="287"/>
      <c r="K463" s="208">
        <v>3</v>
      </c>
      <c r="L463" s="60">
        <f>IFERROR(K463/K464,"-")</f>
        <v>0.27272727272727271</v>
      </c>
      <c r="M463" s="83">
        <f t="shared" si="408"/>
        <v>2.2222222222222223E-2</v>
      </c>
      <c r="N463" s="287"/>
      <c r="O463" s="208">
        <v>24</v>
      </c>
      <c r="P463" s="60">
        <f>IFERROR(O463/O464,"-")</f>
        <v>0.22429906542056074</v>
      </c>
      <c r="Q463" s="83">
        <f t="shared" si="409"/>
        <v>2.1036024191427821E-3</v>
      </c>
      <c r="R463" s="287"/>
      <c r="S463" s="208">
        <v>14</v>
      </c>
      <c r="T463" s="60">
        <f>IFERROR(S463/S464,"-")</f>
        <v>0.22580645161290322</v>
      </c>
      <c r="U463" s="83">
        <f t="shared" si="410"/>
        <v>1.5864022662889518E-3</v>
      </c>
      <c r="V463" s="287"/>
      <c r="W463" s="208">
        <v>7</v>
      </c>
      <c r="X463" s="60">
        <f>IFERROR(W463/W464,"-")</f>
        <v>0.15909090909090909</v>
      </c>
      <c r="Y463" s="83">
        <f t="shared" si="411"/>
        <v>1.2653651482284888E-3</v>
      </c>
      <c r="Z463" s="287"/>
      <c r="AA463" s="208">
        <v>5</v>
      </c>
      <c r="AB463" s="60">
        <f>IFERROR(AA463/AA464,"-")</f>
        <v>0.38461538461538464</v>
      </c>
      <c r="AC463" s="83">
        <f t="shared" si="412"/>
        <v>1.7857142857142857E-3</v>
      </c>
      <c r="AD463" s="287"/>
      <c r="AE463" s="208">
        <v>1</v>
      </c>
      <c r="AF463" s="60">
        <f>IFERROR(AE463/AE464,"-")</f>
        <v>0.5</v>
      </c>
      <c r="AG463" s="83">
        <f t="shared" si="413"/>
        <v>8.4459459459459464E-4</v>
      </c>
      <c r="AH463" s="287"/>
      <c r="AI463" s="94">
        <f t="shared" si="407"/>
        <v>57</v>
      </c>
      <c r="AJ463" s="60">
        <f>IFERROR(AI463/AI464,"-")</f>
        <v>0.23265306122448978</v>
      </c>
      <c r="AK463" s="83">
        <f t="shared" si="414"/>
        <v>1.903807615230461E-3</v>
      </c>
    </row>
    <row r="464" spans="2:37" ht="13.5" customHeight="1">
      <c r="B464" s="281"/>
      <c r="C464" s="284"/>
      <c r="D464" s="61" t="s">
        <v>94</v>
      </c>
      <c r="E464" s="62"/>
      <c r="F464" s="209" t="s">
        <v>143</v>
      </c>
      <c r="G464" s="71">
        <f>SUM(G456:G463)</f>
        <v>6</v>
      </c>
      <c r="H464" s="63" t="s">
        <v>93</v>
      </c>
      <c r="I464" s="75">
        <f>IFERROR(G464/$AO$56,"-")</f>
        <v>0.10909090909090909</v>
      </c>
      <c r="J464" s="209" t="s">
        <v>143</v>
      </c>
      <c r="K464" s="71">
        <f>SUM(K456:K463)</f>
        <v>11</v>
      </c>
      <c r="L464" s="210" t="s">
        <v>143</v>
      </c>
      <c r="M464" s="75">
        <f t="shared" si="408"/>
        <v>8.1481481481481488E-2</v>
      </c>
      <c r="N464" s="209" t="s">
        <v>143</v>
      </c>
      <c r="O464" s="71">
        <f>SUM(O456:O463)</f>
        <v>107</v>
      </c>
      <c r="P464" s="210" t="s">
        <v>143</v>
      </c>
      <c r="Q464" s="75">
        <f t="shared" si="409"/>
        <v>9.378560785344903E-3</v>
      </c>
      <c r="R464" s="209" t="s">
        <v>143</v>
      </c>
      <c r="S464" s="71">
        <f>SUM(S456:S463)</f>
        <v>62</v>
      </c>
      <c r="T464" s="210" t="s">
        <v>143</v>
      </c>
      <c r="U464" s="75">
        <f t="shared" si="410"/>
        <v>7.0254957507082149E-3</v>
      </c>
      <c r="V464" s="209" t="s">
        <v>143</v>
      </c>
      <c r="W464" s="71">
        <f>SUM(W456:W463)</f>
        <v>44</v>
      </c>
      <c r="X464" s="210" t="s">
        <v>143</v>
      </c>
      <c r="Y464" s="75">
        <f t="shared" si="411"/>
        <v>7.9537237888647871E-3</v>
      </c>
      <c r="Z464" s="209" t="s">
        <v>143</v>
      </c>
      <c r="AA464" s="71">
        <f>SUM(AA456:AA463)</f>
        <v>13</v>
      </c>
      <c r="AB464" s="210" t="s">
        <v>143</v>
      </c>
      <c r="AC464" s="75">
        <f t="shared" si="412"/>
        <v>4.642857142857143E-3</v>
      </c>
      <c r="AD464" s="209" t="s">
        <v>143</v>
      </c>
      <c r="AE464" s="71">
        <f>SUM(AE456:AE463)</f>
        <v>2</v>
      </c>
      <c r="AF464" s="210" t="s">
        <v>143</v>
      </c>
      <c r="AG464" s="75">
        <f t="shared" si="413"/>
        <v>1.6891891891891893E-3</v>
      </c>
      <c r="AH464" s="209" t="s">
        <v>143</v>
      </c>
      <c r="AI464" s="71">
        <f t="shared" si="407"/>
        <v>245</v>
      </c>
      <c r="AJ464" s="210" t="s">
        <v>143</v>
      </c>
      <c r="AK464" s="75">
        <f t="shared" si="414"/>
        <v>8.1830327321309286E-3</v>
      </c>
    </row>
    <row r="465" spans="2:37" ht="13.5" customHeight="1">
      <c r="B465" s="279">
        <v>52</v>
      </c>
      <c r="C465" s="282" t="s">
        <v>3</v>
      </c>
      <c r="D465" s="55" t="s">
        <v>85</v>
      </c>
      <c r="E465" s="128" t="s">
        <v>74</v>
      </c>
      <c r="F465" s="293">
        <f>AO57</f>
        <v>7</v>
      </c>
      <c r="G465" s="206">
        <v>0</v>
      </c>
      <c r="H465" s="56" t="str">
        <f>IFERROR(G465/G473,"-")</f>
        <v>-</v>
      </c>
      <c r="I465" s="72">
        <f>IFERROR(G465/$AO$57,"-")</f>
        <v>0</v>
      </c>
      <c r="J465" s="293">
        <f>AP57</f>
        <v>13</v>
      </c>
      <c r="K465" s="206">
        <v>0</v>
      </c>
      <c r="L465" s="56" t="str">
        <f>IFERROR(K465/K473,"-")</f>
        <v>-</v>
      </c>
      <c r="M465" s="72">
        <f t="shared" ref="M465:M473" si="416">IFERROR(K465/$AP$57,"-")</f>
        <v>0</v>
      </c>
      <c r="N465" s="293">
        <f>AQ57</f>
        <v>8649</v>
      </c>
      <c r="O465" s="206">
        <v>0</v>
      </c>
      <c r="P465" s="56">
        <f>IFERROR(O465/O473,"-")</f>
        <v>0</v>
      </c>
      <c r="Q465" s="72">
        <f t="shared" ref="Q465:Q473" si="417">IFERROR(O465/$AQ$57,"-")</f>
        <v>0</v>
      </c>
      <c r="R465" s="293">
        <f>AR57</f>
        <v>7150</v>
      </c>
      <c r="S465" s="206">
        <v>0</v>
      </c>
      <c r="T465" s="56">
        <f>IFERROR(S465/S473,"-")</f>
        <v>0</v>
      </c>
      <c r="U465" s="72">
        <f t="shared" ref="U465:U473" si="418">IFERROR(S465/$AR$57,"-")</f>
        <v>0</v>
      </c>
      <c r="V465" s="293">
        <f>AS57</f>
        <v>4555</v>
      </c>
      <c r="W465" s="206">
        <v>0</v>
      </c>
      <c r="X465" s="56">
        <f>IFERROR(W465/W473,"-")</f>
        <v>0</v>
      </c>
      <c r="Y465" s="72">
        <f t="shared" ref="Y465:Y473" si="419">IFERROR(W465/$AS$57,"-")</f>
        <v>0</v>
      </c>
      <c r="Z465" s="293">
        <f>AT57</f>
        <v>2396</v>
      </c>
      <c r="AA465" s="206">
        <v>0</v>
      </c>
      <c r="AB465" s="56">
        <f>IFERROR(AA465/AA473,"-")</f>
        <v>0</v>
      </c>
      <c r="AC465" s="72">
        <f t="shared" ref="AC465:AC473" si="420">IFERROR(AA465/$AT$57,"-")</f>
        <v>0</v>
      </c>
      <c r="AD465" s="293">
        <f>AU57</f>
        <v>1126</v>
      </c>
      <c r="AE465" s="206">
        <v>0</v>
      </c>
      <c r="AF465" s="56">
        <f>IFERROR(AE465/AE473,"-")</f>
        <v>0</v>
      </c>
      <c r="AG465" s="72">
        <f t="shared" ref="AG465:AG473" si="421">IFERROR(AE465/$AU$57,"-")</f>
        <v>0</v>
      </c>
      <c r="AH465" s="293">
        <f>AV57</f>
        <v>23896</v>
      </c>
      <c r="AI465" s="92">
        <f t="shared" si="407"/>
        <v>0</v>
      </c>
      <c r="AJ465" s="56">
        <f>IFERROR(AI465/AI473,"-")</f>
        <v>0</v>
      </c>
      <c r="AK465" s="72">
        <f t="shared" ref="AK465:AK473" si="422">IFERROR(AI465/$AV$57,"-")</f>
        <v>0</v>
      </c>
    </row>
    <row r="466" spans="2:37" ht="13.5" customHeight="1">
      <c r="B466" s="280"/>
      <c r="C466" s="283"/>
      <c r="D466" s="57" t="s">
        <v>86</v>
      </c>
      <c r="E466" s="129" t="s">
        <v>75</v>
      </c>
      <c r="F466" s="286"/>
      <c r="G466" s="207">
        <v>0</v>
      </c>
      <c r="H466" s="58" t="str">
        <f>IFERROR(G466/G473,"-")</f>
        <v>-</v>
      </c>
      <c r="I466" s="72">
        <f t="shared" ref="I466:I472" si="423">IFERROR(G466/$AO$57,"-")</f>
        <v>0</v>
      </c>
      <c r="J466" s="286"/>
      <c r="K466" s="207">
        <v>0</v>
      </c>
      <c r="L466" s="58" t="str">
        <f>IFERROR(K466/K473,"-")</f>
        <v>-</v>
      </c>
      <c r="M466" s="82">
        <f t="shared" si="416"/>
        <v>0</v>
      </c>
      <c r="N466" s="286"/>
      <c r="O466" s="207">
        <v>32</v>
      </c>
      <c r="P466" s="58">
        <f>IFERROR(O466/O473,"-")</f>
        <v>0.68085106382978722</v>
      </c>
      <c r="Q466" s="82">
        <f t="shared" si="417"/>
        <v>3.6998496936061971E-3</v>
      </c>
      <c r="R466" s="286"/>
      <c r="S466" s="207">
        <v>29</v>
      </c>
      <c r="T466" s="58">
        <f>IFERROR(S466/S473,"-")</f>
        <v>0.63043478260869568</v>
      </c>
      <c r="U466" s="82">
        <f t="shared" si="418"/>
        <v>4.0559440559440564E-3</v>
      </c>
      <c r="V466" s="286"/>
      <c r="W466" s="207">
        <v>24</v>
      </c>
      <c r="X466" s="58">
        <f>IFERROR(W466/W473,"-")</f>
        <v>0.61538461538461542</v>
      </c>
      <c r="Y466" s="82">
        <f t="shared" si="419"/>
        <v>5.2689352360043911E-3</v>
      </c>
      <c r="Z466" s="286"/>
      <c r="AA466" s="207">
        <v>8</v>
      </c>
      <c r="AB466" s="58">
        <f>IFERROR(AA466/AA473,"-")</f>
        <v>0.5714285714285714</v>
      </c>
      <c r="AC466" s="82">
        <f t="shared" si="420"/>
        <v>3.3388981636060101E-3</v>
      </c>
      <c r="AD466" s="286"/>
      <c r="AE466" s="207">
        <v>0</v>
      </c>
      <c r="AF466" s="58">
        <f>IFERROR(AE466/AE473,"-")</f>
        <v>0</v>
      </c>
      <c r="AG466" s="82">
        <f t="shared" si="421"/>
        <v>0</v>
      </c>
      <c r="AH466" s="286"/>
      <c r="AI466" s="93">
        <f t="shared" si="407"/>
        <v>93</v>
      </c>
      <c r="AJ466" s="58">
        <f>IFERROR(AI466/AI473,"-")</f>
        <v>0.63265306122448983</v>
      </c>
      <c r="AK466" s="82">
        <f t="shared" si="422"/>
        <v>3.8918647472380315E-3</v>
      </c>
    </row>
    <row r="467" spans="2:37" ht="13.5" customHeight="1">
      <c r="B467" s="280"/>
      <c r="C467" s="283"/>
      <c r="D467" s="57" t="s">
        <v>87</v>
      </c>
      <c r="E467" s="129" t="s">
        <v>76</v>
      </c>
      <c r="F467" s="286"/>
      <c r="G467" s="207">
        <v>0</v>
      </c>
      <c r="H467" s="58" t="str">
        <f>IFERROR(G467/G473,"-")</f>
        <v>-</v>
      </c>
      <c r="I467" s="72">
        <f t="shared" si="423"/>
        <v>0</v>
      </c>
      <c r="J467" s="286"/>
      <c r="K467" s="207">
        <v>0</v>
      </c>
      <c r="L467" s="58" t="str">
        <f>IFERROR(K467/K473,"-")</f>
        <v>-</v>
      </c>
      <c r="M467" s="82">
        <f t="shared" si="416"/>
        <v>0</v>
      </c>
      <c r="N467" s="286"/>
      <c r="O467" s="207">
        <v>0</v>
      </c>
      <c r="P467" s="58">
        <f>IFERROR(O467/O473,"-")</f>
        <v>0</v>
      </c>
      <c r="Q467" s="82">
        <f t="shared" si="417"/>
        <v>0</v>
      </c>
      <c r="R467" s="286"/>
      <c r="S467" s="207">
        <v>0</v>
      </c>
      <c r="T467" s="58">
        <f>IFERROR(S467/S473,"-")</f>
        <v>0</v>
      </c>
      <c r="U467" s="82">
        <f t="shared" si="418"/>
        <v>0</v>
      </c>
      <c r="V467" s="286"/>
      <c r="W467" s="207">
        <v>0</v>
      </c>
      <c r="X467" s="58">
        <f>IFERROR(W467/W473,"-")</f>
        <v>0</v>
      </c>
      <c r="Y467" s="82">
        <f t="shared" si="419"/>
        <v>0</v>
      </c>
      <c r="Z467" s="286"/>
      <c r="AA467" s="207">
        <v>0</v>
      </c>
      <c r="AB467" s="58">
        <f>IFERROR(AA467/AA473,"-")</f>
        <v>0</v>
      </c>
      <c r="AC467" s="82">
        <f t="shared" si="420"/>
        <v>0</v>
      </c>
      <c r="AD467" s="286"/>
      <c r="AE467" s="207">
        <v>0</v>
      </c>
      <c r="AF467" s="58">
        <f>IFERROR(AE467/AE473,"-")</f>
        <v>0</v>
      </c>
      <c r="AG467" s="82">
        <f t="shared" si="421"/>
        <v>0</v>
      </c>
      <c r="AH467" s="286"/>
      <c r="AI467" s="93">
        <f t="shared" si="407"/>
        <v>0</v>
      </c>
      <c r="AJ467" s="58">
        <f>IFERROR(AI467/AI473,"-")</f>
        <v>0</v>
      </c>
      <c r="AK467" s="82">
        <f t="shared" si="422"/>
        <v>0</v>
      </c>
    </row>
    <row r="468" spans="2:37" ht="13.5" customHeight="1">
      <c r="B468" s="280"/>
      <c r="C468" s="283"/>
      <c r="D468" s="57" t="s">
        <v>88</v>
      </c>
      <c r="E468" s="129" t="s">
        <v>77</v>
      </c>
      <c r="F468" s="286"/>
      <c r="G468" s="207">
        <v>0</v>
      </c>
      <c r="H468" s="58" t="str">
        <f>IFERROR(G468/G473,"-")</f>
        <v>-</v>
      </c>
      <c r="I468" s="72">
        <f t="shared" si="423"/>
        <v>0</v>
      </c>
      <c r="J468" s="286"/>
      <c r="K468" s="207">
        <v>0</v>
      </c>
      <c r="L468" s="58" t="str">
        <f>IFERROR(K468/K473,"-")</f>
        <v>-</v>
      </c>
      <c r="M468" s="82">
        <f t="shared" si="416"/>
        <v>0</v>
      </c>
      <c r="N468" s="286"/>
      <c r="O468" s="207">
        <v>2</v>
      </c>
      <c r="P468" s="58">
        <f>IFERROR(O468/O473,"-")</f>
        <v>4.2553191489361701E-2</v>
      </c>
      <c r="Q468" s="82">
        <f t="shared" si="417"/>
        <v>2.3124060585038732E-4</v>
      </c>
      <c r="R468" s="286"/>
      <c r="S468" s="207">
        <v>2</v>
      </c>
      <c r="T468" s="58">
        <f>IFERROR(S468/S473,"-")</f>
        <v>4.3478260869565216E-2</v>
      </c>
      <c r="U468" s="82">
        <f t="shared" si="418"/>
        <v>2.7972027972027972E-4</v>
      </c>
      <c r="V468" s="286"/>
      <c r="W468" s="207">
        <v>1</v>
      </c>
      <c r="X468" s="58">
        <f>IFERROR(W468/W473,"-")</f>
        <v>2.564102564102564E-2</v>
      </c>
      <c r="Y468" s="82">
        <f t="shared" si="419"/>
        <v>2.1953896816684961E-4</v>
      </c>
      <c r="Z468" s="286"/>
      <c r="AA468" s="207">
        <v>1</v>
      </c>
      <c r="AB468" s="58">
        <f>IFERROR(AA468/AA473,"-")</f>
        <v>7.1428571428571425E-2</v>
      </c>
      <c r="AC468" s="82">
        <f t="shared" si="420"/>
        <v>4.1736227045075126E-4</v>
      </c>
      <c r="AD468" s="286"/>
      <c r="AE468" s="207">
        <v>0</v>
      </c>
      <c r="AF468" s="58">
        <f>IFERROR(AE468/AE473,"-")</f>
        <v>0</v>
      </c>
      <c r="AG468" s="82">
        <f t="shared" si="421"/>
        <v>0</v>
      </c>
      <c r="AH468" s="286"/>
      <c r="AI468" s="93">
        <f t="shared" si="407"/>
        <v>6</v>
      </c>
      <c r="AJ468" s="58">
        <f>IFERROR(AI468/AI473,"-")</f>
        <v>4.0816326530612242E-2</v>
      </c>
      <c r="AK468" s="82">
        <f t="shared" si="422"/>
        <v>2.5108804820890524E-4</v>
      </c>
    </row>
    <row r="469" spans="2:37" ht="13.5" customHeight="1">
      <c r="B469" s="280"/>
      <c r="C469" s="283"/>
      <c r="D469" s="57" t="s">
        <v>89</v>
      </c>
      <c r="E469" s="129" t="s">
        <v>78</v>
      </c>
      <c r="F469" s="286"/>
      <c r="G469" s="207">
        <v>0</v>
      </c>
      <c r="H469" s="58" t="str">
        <f>IFERROR(G469/G473,"-")</f>
        <v>-</v>
      </c>
      <c r="I469" s="72">
        <f t="shared" si="423"/>
        <v>0</v>
      </c>
      <c r="J469" s="286"/>
      <c r="K469" s="207">
        <v>0</v>
      </c>
      <c r="L469" s="58" t="str">
        <f>IFERROR(K469/K473,"-")</f>
        <v>-</v>
      </c>
      <c r="M469" s="82">
        <f t="shared" si="416"/>
        <v>0</v>
      </c>
      <c r="N469" s="286"/>
      <c r="O469" s="207">
        <v>2</v>
      </c>
      <c r="P469" s="58">
        <f>IFERROR(O469/O473,"-")</f>
        <v>4.2553191489361701E-2</v>
      </c>
      <c r="Q469" s="82">
        <f t="shared" si="417"/>
        <v>2.3124060585038732E-4</v>
      </c>
      <c r="R469" s="286"/>
      <c r="S469" s="207">
        <v>2</v>
      </c>
      <c r="T469" s="58">
        <f>IFERROR(S469/S473,"-")</f>
        <v>4.3478260869565216E-2</v>
      </c>
      <c r="U469" s="82">
        <f t="shared" si="418"/>
        <v>2.7972027972027972E-4</v>
      </c>
      <c r="V469" s="286"/>
      <c r="W469" s="207">
        <v>3</v>
      </c>
      <c r="X469" s="58">
        <f>IFERROR(W469/W473,"-")</f>
        <v>7.6923076923076927E-2</v>
      </c>
      <c r="Y469" s="82">
        <f t="shared" si="419"/>
        <v>6.5861690450054889E-4</v>
      </c>
      <c r="Z469" s="286"/>
      <c r="AA469" s="207">
        <v>1</v>
      </c>
      <c r="AB469" s="58">
        <f>IFERROR(AA469/AA473,"-")</f>
        <v>7.1428571428571425E-2</v>
      </c>
      <c r="AC469" s="82">
        <f t="shared" si="420"/>
        <v>4.1736227045075126E-4</v>
      </c>
      <c r="AD469" s="286"/>
      <c r="AE469" s="207">
        <v>0</v>
      </c>
      <c r="AF469" s="58">
        <f>IFERROR(AE469/AE473,"-")</f>
        <v>0</v>
      </c>
      <c r="AG469" s="82">
        <f t="shared" si="421"/>
        <v>0</v>
      </c>
      <c r="AH469" s="286"/>
      <c r="AI469" s="93">
        <f t="shared" si="407"/>
        <v>8</v>
      </c>
      <c r="AJ469" s="58">
        <f>IFERROR(AI469/AI473,"-")</f>
        <v>5.4421768707482991E-2</v>
      </c>
      <c r="AK469" s="82">
        <f t="shared" si="422"/>
        <v>3.3478406427854036E-4</v>
      </c>
    </row>
    <row r="470" spans="2:37" ht="13.5" customHeight="1">
      <c r="B470" s="280"/>
      <c r="C470" s="283"/>
      <c r="D470" s="57" t="s">
        <v>90</v>
      </c>
      <c r="E470" s="129" t="s">
        <v>79</v>
      </c>
      <c r="F470" s="286"/>
      <c r="G470" s="207">
        <v>0</v>
      </c>
      <c r="H470" s="58" t="str">
        <f>IFERROR(G470/G473,"-")</f>
        <v>-</v>
      </c>
      <c r="I470" s="72">
        <f t="shared" si="423"/>
        <v>0</v>
      </c>
      <c r="J470" s="286"/>
      <c r="K470" s="207">
        <v>0</v>
      </c>
      <c r="L470" s="58" t="str">
        <f>IFERROR(K470/K473,"-")</f>
        <v>-</v>
      </c>
      <c r="M470" s="82">
        <f t="shared" si="416"/>
        <v>0</v>
      </c>
      <c r="N470" s="286"/>
      <c r="O470" s="207">
        <v>0</v>
      </c>
      <c r="P470" s="58">
        <f>IFERROR(O470/O473,"-")</f>
        <v>0</v>
      </c>
      <c r="Q470" s="82">
        <f t="shared" si="417"/>
        <v>0</v>
      </c>
      <c r="R470" s="286"/>
      <c r="S470" s="207">
        <v>0</v>
      </c>
      <c r="T470" s="58">
        <f>IFERROR(S470/S473,"-")</f>
        <v>0</v>
      </c>
      <c r="U470" s="82">
        <f t="shared" si="418"/>
        <v>0</v>
      </c>
      <c r="V470" s="286"/>
      <c r="W470" s="207">
        <v>0</v>
      </c>
      <c r="X470" s="58">
        <f>IFERROR(W470/W473,"-")</f>
        <v>0</v>
      </c>
      <c r="Y470" s="82">
        <f t="shared" si="419"/>
        <v>0</v>
      </c>
      <c r="Z470" s="286"/>
      <c r="AA470" s="207">
        <v>0</v>
      </c>
      <c r="AB470" s="58">
        <f>IFERROR(AA470/AA473,"-")</f>
        <v>0</v>
      </c>
      <c r="AC470" s="82">
        <f t="shared" si="420"/>
        <v>0</v>
      </c>
      <c r="AD470" s="286"/>
      <c r="AE470" s="207">
        <v>0</v>
      </c>
      <c r="AF470" s="58">
        <f>IFERROR(AE470/AE473,"-")</f>
        <v>0</v>
      </c>
      <c r="AG470" s="82">
        <f t="shared" si="421"/>
        <v>0</v>
      </c>
      <c r="AH470" s="286"/>
      <c r="AI470" s="93">
        <f t="shared" si="407"/>
        <v>0</v>
      </c>
      <c r="AJ470" s="58">
        <f>IFERROR(AI470/AI473,"-")</f>
        <v>0</v>
      </c>
      <c r="AK470" s="82">
        <f t="shared" si="422"/>
        <v>0</v>
      </c>
    </row>
    <row r="471" spans="2:37" ht="13.5" customHeight="1">
      <c r="B471" s="280"/>
      <c r="C471" s="283"/>
      <c r="D471" s="57" t="s">
        <v>91</v>
      </c>
      <c r="E471" s="129" t="s">
        <v>80</v>
      </c>
      <c r="F471" s="286"/>
      <c r="G471" s="207">
        <v>0</v>
      </c>
      <c r="H471" s="58" t="str">
        <f>IFERROR(G471/G473,"-")</f>
        <v>-</v>
      </c>
      <c r="I471" s="72">
        <f t="shared" si="423"/>
        <v>0</v>
      </c>
      <c r="J471" s="286"/>
      <c r="K471" s="207">
        <v>0</v>
      </c>
      <c r="L471" s="58" t="str">
        <f>IFERROR(K471/K473,"-")</f>
        <v>-</v>
      </c>
      <c r="M471" s="82">
        <f t="shared" si="416"/>
        <v>0</v>
      </c>
      <c r="N471" s="286"/>
      <c r="O471" s="207">
        <v>0</v>
      </c>
      <c r="P471" s="58">
        <f>IFERROR(O471/O473,"-")</f>
        <v>0</v>
      </c>
      <c r="Q471" s="82">
        <f t="shared" si="417"/>
        <v>0</v>
      </c>
      <c r="R471" s="286"/>
      <c r="S471" s="207">
        <v>0</v>
      </c>
      <c r="T471" s="58">
        <f>IFERROR(S471/S473,"-")</f>
        <v>0</v>
      </c>
      <c r="U471" s="82">
        <f t="shared" si="418"/>
        <v>0</v>
      </c>
      <c r="V471" s="286"/>
      <c r="W471" s="207">
        <v>0</v>
      </c>
      <c r="X471" s="58">
        <f>IFERROR(W471/W473,"-")</f>
        <v>0</v>
      </c>
      <c r="Y471" s="82">
        <f t="shared" si="419"/>
        <v>0</v>
      </c>
      <c r="Z471" s="286"/>
      <c r="AA471" s="207">
        <v>0</v>
      </c>
      <c r="AB471" s="58">
        <f>IFERROR(AA471/AA473,"-")</f>
        <v>0</v>
      </c>
      <c r="AC471" s="82">
        <f t="shared" si="420"/>
        <v>0</v>
      </c>
      <c r="AD471" s="286"/>
      <c r="AE471" s="207">
        <v>0</v>
      </c>
      <c r="AF471" s="58">
        <f>IFERROR(AE471/AE473,"-")</f>
        <v>0</v>
      </c>
      <c r="AG471" s="82">
        <f t="shared" si="421"/>
        <v>0</v>
      </c>
      <c r="AH471" s="286"/>
      <c r="AI471" s="93">
        <f t="shared" si="407"/>
        <v>0</v>
      </c>
      <c r="AJ471" s="58">
        <f>IFERROR(AI471/AI473,"-")</f>
        <v>0</v>
      </c>
      <c r="AK471" s="82">
        <f t="shared" si="422"/>
        <v>0</v>
      </c>
    </row>
    <row r="472" spans="2:37" ht="13.5" customHeight="1">
      <c r="B472" s="280"/>
      <c r="C472" s="283"/>
      <c r="D472" s="59" t="s">
        <v>92</v>
      </c>
      <c r="E472" s="130" t="s">
        <v>95</v>
      </c>
      <c r="F472" s="287"/>
      <c r="G472" s="208">
        <v>0</v>
      </c>
      <c r="H472" s="60" t="str">
        <f>IFERROR(G472/G473,"-")</f>
        <v>-</v>
      </c>
      <c r="I472" s="72">
        <f t="shared" si="423"/>
        <v>0</v>
      </c>
      <c r="J472" s="287"/>
      <c r="K472" s="208">
        <v>0</v>
      </c>
      <c r="L472" s="60" t="str">
        <f>IFERROR(K472/K473,"-")</f>
        <v>-</v>
      </c>
      <c r="M472" s="83">
        <f t="shared" si="416"/>
        <v>0</v>
      </c>
      <c r="N472" s="287"/>
      <c r="O472" s="208">
        <v>11</v>
      </c>
      <c r="P472" s="60">
        <f>IFERROR(O472/O473,"-")</f>
        <v>0.23404255319148937</v>
      </c>
      <c r="Q472" s="83">
        <f t="shared" si="417"/>
        <v>1.2718233321771303E-3</v>
      </c>
      <c r="R472" s="287"/>
      <c r="S472" s="208">
        <v>13</v>
      </c>
      <c r="T472" s="60">
        <f>IFERROR(S472/S473,"-")</f>
        <v>0.28260869565217389</v>
      </c>
      <c r="U472" s="83">
        <f t="shared" si="418"/>
        <v>1.8181818181818182E-3</v>
      </c>
      <c r="V472" s="287"/>
      <c r="W472" s="208">
        <v>11</v>
      </c>
      <c r="X472" s="60">
        <f>IFERROR(W472/W473,"-")</f>
        <v>0.28205128205128205</v>
      </c>
      <c r="Y472" s="83">
        <f t="shared" si="419"/>
        <v>2.4149286498353459E-3</v>
      </c>
      <c r="Z472" s="287"/>
      <c r="AA472" s="208">
        <v>4</v>
      </c>
      <c r="AB472" s="60">
        <f>IFERROR(AA472/AA473,"-")</f>
        <v>0.2857142857142857</v>
      </c>
      <c r="AC472" s="83">
        <f t="shared" si="420"/>
        <v>1.6694490818030051E-3</v>
      </c>
      <c r="AD472" s="287"/>
      <c r="AE472" s="208">
        <v>1</v>
      </c>
      <c r="AF472" s="60">
        <f>IFERROR(AE472/AE473,"-")</f>
        <v>1</v>
      </c>
      <c r="AG472" s="83">
        <f t="shared" si="421"/>
        <v>8.8809946714031975E-4</v>
      </c>
      <c r="AH472" s="287"/>
      <c r="AI472" s="94">
        <f t="shared" si="407"/>
        <v>40</v>
      </c>
      <c r="AJ472" s="60">
        <f>IFERROR(AI472/AI473,"-")</f>
        <v>0.27210884353741499</v>
      </c>
      <c r="AK472" s="83">
        <f t="shared" si="422"/>
        <v>1.6739203213927017E-3</v>
      </c>
    </row>
    <row r="473" spans="2:37" ht="13.5" customHeight="1">
      <c r="B473" s="281"/>
      <c r="C473" s="284"/>
      <c r="D473" s="61" t="s">
        <v>94</v>
      </c>
      <c r="E473" s="62"/>
      <c r="F473" s="209" t="s">
        <v>143</v>
      </c>
      <c r="G473" s="71">
        <f>SUM(G465:G472)</f>
        <v>0</v>
      </c>
      <c r="H473" s="63" t="s">
        <v>93</v>
      </c>
      <c r="I473" s="75">
        <f>IFERROR(G473/$AO$57,"-")</f>
        <v>0</v>
      </c>
      <c r="J473" s="209" t="s">
        <v>143</v>
      </c>
      <c r="K473" s="71">
        <f>SUM(K465:K472)</f>
        <v>0</v>
      </c>
      <c r="L473" s="210" t="s">
        <v>143</v>
      </c>
      <c r="M473" s="75">
        <f t="shared" si="416"/>
        <v>0</v>
      </c>
      <c r="N473" s="209" t="s">
        <v>143</v>
      </c>
      <c r="O473" s="71">
        <f>SUM(O465:O472)</f>
        <v>47</v>
      </c>
      <c r="P473" s="210" t="s">
        <v>143</v>
      </c>
      <c r="Q473" s="75">
        <f t="shared" si="417"/>
        <v>5.4341542374841019E-3</v>
      </c>
      <c r="R473" s="209" t="s">
        <v>143</v>
      </c>
      <c r="S473" s="71">
        <f>SUM(S465:S472)</f>
        <v>46</v>
      </c>
      <c r="T473" s="210" t="s">
        <v>143</v>
      </c>
      <c r="U473" s="75">
        <f t="shared" si="418"/>
        <v>6.4335664335664336E-3</v>
      </c>
      <c r="V473" s="209" t="s">
        <v>143</v>
      </c>
      <c r="W473" s="71">
        <f>SUM(W465:W472)</f>
        <v>39</v>
      </c>
      <c r="X473" s="210" t="s">
        <v>143</v>
      </c>
      <c r="Y473" s="75">
        <f t="shared" si="419"/>
        <v>8.5620197585071344E-3</v>
      </c>
      <c r="Z473" s="209" t="s">
        <v>143</v>
      </c>
      <c r="AA473" s="71">
        <f>SUM(AA465:AA472)</f>
        <v>14</v>
      </c>
      <c r="AB473" s="210" t="s">
        <v>143</v>
      </c>
      <c r="AC473" s="75">
        <f t="shared" si="420"/>
        <v>5.8430717863105176E-3</v>
      </c>
      <c r="AD473" s="209" t="s">
        <v>143</v>
      </c>
      <c r="AE473" s="71">
        <f>SUM(AE465:AE472)</f>
        <v>1</v>
      </c>
      <c r="AF473" s="210" t="s">
        <v>143</v>
      </c>
      <c r="AG473" s="75">
        <f t="shared" si="421"/>
        <v>8.8809946714031975E-4</v>
      </c>
      <c r="AH473" s="209" t="s">
        <v>143</v>
      </c>
      <c r="AI473" s="71">
        <f t="shared" si="407"/>
        <v>147</v>
      </c>
      <c r="AJ473" s="210" t="s">
        <v>143</v>
      </c>
      <c r="AK473" s="75">
        <f t="shared" si="422"/>
        <v>6.1516571811181791E-3</v>
      </c>
    </row>
    <row r="474" spans="2:37" ht="13.5" customHeight="1">
      <c r="B474" s="279">
        <v>53</v>
      </c>
      <c r="C474" s="282" t="s">
        <v>18</v>
      </c>
      <c r="D474" s="55" t="s">
        <v>85</v>
      </c>
      <c r="E474" s="128" t="s">
        <v>74</v>
      </c>
      <c r="F474" s="293">
        <f>AO58</f>
        <v>13</v>
      </c>
      <c r="G474" s="206">
        <v>0</v>
      </c>
      <c r="H474" s="56">
        <f>IFERROR(G474/G482,"-")</f>
        <v>0</v>
      </c>
      <c r="I474" s="72">
        <f>IFERROR(G474/$AO$58,"-")</f>
        <v>0</v>
      </c>
      <c r="J474" s="293">
        <f>AP58</f>
        <v>49</v>
      </c>
      <c r="K474" s="206">
        <v>0</v>
      </c>
      <c r="L474" s="56">
        <f>IFERROR(K474/K482,"-")</f>
        <v>0</v>
      </c>
      <c r="M474" s="72">
        <f t="shared" ref="M474:M482" si="424">IFERROR(K474/$AP$58,"-")</f>
        <v>0</v>
      </c>
      <c r="N474" s="293">
        <f>AQ58</f>
        <v>4966</v>
      </c>
      <c r="O474" s="206">
        <v>0</v>
      </c>
      <c r="P474" s="56">
        <f>IFERROR(O474/O482,"-")</f>
        <v>0</v>
      </c>
      <c r="Q474" s="72">
        <f t="shared" ref="Q474:Q482" si="425">IFERROR(O474/$AQ$58,"-")</f>
        <v>0</v>
      </c>
      <c r="R474" s="293">
        <f>AR58</f>
        <v>3950</v>
      </c>
      <c r="S474" s="206">
        <v>0</v>
      </c>
      <c r="T474" s="56">
        <f>IFERROR(S474/S482,"-")</f>
        <v>0</v>
      </c>
      <c r="U474" s="72">
        <f t="shared" ref="U474:U482" si="426">IFERROR(S474/$AR$58,"-")</f>
        <v>0</v>
      </c>
      <c r="V474" s="293">
        <f>AS58</f>
        <v>2540</v>
      </c>
      <c r="W474" s="206">
        <v>0</v>
      </c>
      <c r="X474" s="56">
        <f>IFERROR(W474/W482,"-")</f>
        <v>0</v>
      </c>
      <c r="Y474" s="72">
        <f t="shared" ref="Y474:Y482" si="427">IFERROR(W474/$AS$58,"-")</f>
        <v>0</v>
      </c>
      <c r="Z474" s="293">
        <f>AT58</f>
        <v>1255</v>
      </c>
      <c r="AA474" s="206">
        <v>0</v>
      </c>
      <c r="AB474" s="56">
        <f>IFERROR(AA474/AA482,"-")</f>
        <v>0</v>
      </c>
      <c r="AC474" s="72">
        <f t="shared" ref="AC474:AC482" si="428">IFERROR(AA474/$AT$58,"-")</f>
        <v>0</v>
      </c>
      <c r="AD474" s="293">
        <f>AU58</f>
        <v>516</v>
      </c>
      <c r="AE474" s="206">
        <v>0</v>
      </c>
      <c r="AF474" s="56" t="str">
        <f>IFERROR(AE474/AE482,"-")</f>
        <v>-</v>
      </c>
      <c r="AG474" s="72">
        <f t="shared" ref="AG474:AG482" si="429">IFERROR(AE474/$AU$58,"-")</f>
        <v>0</v>
      </c>
      <c r="AH474" s="293">
        <f>AV58</f>
        <v>13289</v>
      </c>
      <c r="AI474" s="92">
        <f t="shared" si="407"/>
        <v>0</v>
      </c>
      <c r="AJ474" s="56">
        <f>IFERROR(AI474/AI482,"-")</f>
        <v>0</v>
      </c>
      <c r="AK474" s="72">
        <f t="shared" ref="AK474:AK482" si="430">IFERROR(AI474/$AV$58,"-")</f>
        <v>0</v>
      </c>
    </row>
    <row r="475" spans="2:37" ht="13.5" customHeight="1">
      <c r="B475" s="280"/>
      <c r="C475" s="283"/>
      <c r="D475" s="57" t="s">
        <v>86</v>
      </c>
      <c r="E475" s="129" t="s">
        <v>75</v>
      </c>
      <c r="F475" s="286"/>
      <c r="G475" s="207">
        <v>1</v>
      </c>
      <c r="H475" s="58">
        <f>IFERROR(G475/G482,"-")</f>
        <v>1</v>
      </c>
      <c r="I475" s="72">
        <f t="shared" ref="I475:I481" si="431">IFERROR(G475/$AO$58,"-")</f>
        <v>7.6923076923076927E-2</v>
      </c>
      <c r="J475" s="286"/>
      <c r="K475" s="207">
        <v>2</v>
      </c>
      <c r="L475" s="58">
        <f>IFERROR(K475/K482,"-")</f>
        <v>0.66666666666666663</v>
      </c>
      <c r="M475" s="82">
        <f t="shared" si="424"/>
        <v>4.0816326530612242E-2</v>
      </c>
      <c r="N475" s="286"/>
      <c r="O475" s="207">
        <v>25</v>
      </c>
      <c r="P475" s="58">
        <f>IFERROR(O475/O482,"-")</f>
        <v>0.73529411764705888</v>
      </c>
      <c r="Q475" s="82">
        <f t="shared" si="425"/>
        <v>5.0342327829238824E-3</v>
      </c>
      <c r="R475" s="286"/>
      <c r="S475" s="207">
        <v>29</v>
      </c>
      <c r="T475" s="58">
        <f>IFERROR(S475/S482,"-")</f>
        <v>0.76315789473684215</v>
      </c>
      <c r="U475" s="82">
        <f t="shared" si="426"/>
        <v>7.3417721518987339E-3</v>
      </c>
      <c r="V475" s="286"/>
      <c r="W475" s="207">
        <v>20</v>
      </c>
      <c r="X475" s="58">
        <f>IFERROR(W475/W482,"-")</f>
        <v>0.76923076923076927</v>
      </c>
      <c r="Y475" s="82">
        <f t="shared" si="427"/>
        <v>7.874015748031496E-3</v>
      </c>
      <c r="Z475" s="286"/>
      <c r="AA475" s="207">
        <v>2</v>
      </c>
      <c r="AB475" s="58">
        <f>IFERROR(AA475/AA482,"-")</f>
        <v>0.5</v>
      </c>
      <c r="AC475" s="82">
        <f t="shared" si="428"/>
        <v>1.5936254980079682E-3</v>
      </c>
      <c r="AD475" s="286"/>
      <c r="AE475" s="207">
        <v>0</v>
      </c>
      <c r="AF475" s="58" t="str">
        <f>IFERROR(AE475/AE482,"-")</f>
        <v>-</v>
      </c>
      <c r="AG475" s="82">
        <f t="shared" si="429"/>
        <v>0</v>
      </c>
      <c r="AH475" s="286"/>
      <c r="AI475" s="93">
        <f t="shared" si="407"/>
        <v>79</v>
      </c>
      <c r="AJ475" s="58">
        <f>IFERROR(AI475/AI482,"-")</f>
        <v>0.74528301886792447</v>
      </c>
      <c r="AK475" s="82">
        <f t="shared" si="430"/>
        <v>5.9447663481074576E-3</v>
      </c>
    </row>
    <row r="476" spans="2:37" ht="13.5" customHeight="1">
      <c r="B476" s="280"/>
      <c r="C476" s="283"/>
      <c r="D476" s="57" t="s">
        <v>87</v>
      </c>
      <c r="E476" s="129" t="s">
        <v>76</v>
      </c>
      <c r="F476" s="286"/>
      <c r="G476" s="207">
        <v>0</v>
      </c>
      <c r="H476" s="58">
        <f>IFERROR(G476/G482,"-")</f>
        <v>0</v>
      </c>
      <c r="I476" s="72">
        <f t="shared" si="431"/>
        <v>0</v>
      </c>
      <c r="J476" s="286"/>
      <c r="K476" s="207">
        <v>0</v>
      </c>
      <c r="L476" s="58">
        <f>IFERROR(K476/K482,"-")</f>
        <v>0</v>
      </c>
      <c r="M476" s="82">
        <f t="shared" si="424"/>
        <v>0</v>
      </c>
      <c r="N476" s="286"/>
      <c r="O476" s="207">
        <v>0</v>
      </c>
      <c r="P476" s="58">
        <f>IFERROR(O476/O482,"-")</f>
        <v>0</v>
      </c>
      <c r="Q476" s="82">
        <f t="shared" si="425"/>
        <v>0</v>
      </c>
      <c r="R476" s="286"/>
      <c r="S476" s="207">
        <v>0</v>
      </c>
      <c r="T476" s="58">
        <f>IFERROR(S476/S482,"-")</f>
        <v>0</v>
      </c>
      <c r="U476" s="82">
        <f t="shared" si="426"/>
        <v>0</v>
      </c>
      <c r="V476" s="286"/>
      <c r="W476" s="207">
        <v>0</v>
      </c>
      <c r="X476" s="58">
        <f>IFERROR(W476/W482,"-")</f>
        <v>0</v>
      </c>
      <c r="Y476" s="82">
        <f t="shared" si="427"/>
        <v>0</v>
      </c>
      <c r="Z476" s="286"/>
      <c r="AA476" s="207">
        <v>0</v>
      </c>
      <c r="AB476" s="58">
        <f>IFERROR(AA476/AA482,"-")</f>
        <v>0</v>
      </c>
      <c r="AC476" s="82">
        <f t="shared" si="428"/>
        <v>0</v>
      </c>
      <c r="AD476" s="286"/>
      <c r="AE476" s="207">
        <v>0</v>
      </c>
      <c r="AF476" s="58" t="str">
        <f>IFERROR(AE476/AE482,"-")</f>
        <v>-</v>
      </c>
      <c r="AG476" s="82">
        <f t="shared" si="429"/>
        <v>0</v>
      </c>
      <c r="AH476" s="286"/>
      <c r="AI476" s="93">
        <f t="shared" si="407"/>
        <v>0</v>
      </c>
      <c r="AJ476" s="58">
        <f>IFERROR(AI476/AI482,"-")</f>
        <v>0</v>
      </c>
      <c r="AK476" s="82">
        <f t="shared" si="430"/>
        <v>0</v>
      </c>
    </row>
    <row r="477" spans="2:37" ht="13.5" customHeight="1">
      <c r="B477" s="280"/>
      <c r="C477" s="283"/>
      <c r="D477" s="57" t="s">
        <v>88</v>
      </c>
      <c r="E477" s="129" t="s">
        <v>77</v>
      </c>
      <c r="F477" s="286"/>
      <c r="G477" s="207">
        <v>0</v>
      </c>
      <c r="H477" s="58">
        <f>IFERROR(G477/G482,"-")</f>
        <v>0</v>
      </c>
      <c r="I477" s="72">
        <f t="shared" si="431"/>
        <v>0</v>
      </c>
      <c r="J477" s="286"/>
      <c r="K477" s="207">
        <v>0</v>
      </c>
      <c r="L477" s="58">
        <f>IFERROR(K477/K482,"-")</f>
        <v>0</v>
      </c>
      <c r="M477" s="82">
        <f t="shared" si="424"/>
        <v>0</v>
      </c>
      <c r="N477" s="286"/>
      <c r="O477" s="207">
        <v>3</v>
      </c>
      <c r="P477" s="58">
        <f>IFERROR(O477/O482,"-")</f>
        <v>8.8235294117647065E-2</v>
      </c>
      <c r="Q477" s="82">
        <f t="shared" si="425"/>
        <v>6.0410793395086586E-4</v>
      </c>
      <c r="R477" s="286"/>
      <c r="S477" s="207">
        <v>2</v>
      </c>
      <c r="T477" s="58">
        <f>IFERROR(S477/S482,"-")</f>
        <v>5.2631578947368418E-2</v>
      </c>
      <c r="U477" s="82">
        <f t="shared" si="426"/>
        <v>5.0632911392405066E-4</v>
      </c>
      <c r="V477" s="286"/>
      <c r="W477" s="207">
        <v>0</v>
      </c>
      <c r="X477" s="58">
        <f>IFERROR(W477/W482,"-")</f>
        <v>0</v>
      </c>
      <c r="Y477" s="82">
        <f t="shared" si="427"/>
        <v>0</v>
      </c>
      <c r="Z477" s="286"/>
      <c r="AA477" s="207">
        <v>0</v>
      </c>
      <c r="AB477" s="58">
        <f>IFERROR(AA477/AA482,"-")</f>
        <v>0</v>
      </c>
      <c r="AC477" s="82">
        <f t="shared" si="428"/>
        <v>0</v>
      </c>
      <c r="AD477" s="286"/>
      <c r="AE477" s="207">
        <v>0</v>
      </c>
      <c r="AF477" s="58" t="str">
        <f>IFERROR(AE477/AE482,"-")</f>
        <v>-</v>
      </c>
      <c r="AG477" s="82">
        <f t="shared" si="429"/>
        <v>0</v>
      </c>
      <c r="AH477" s="286"/>
      <c r="AI477" s="93">
        <f t="shared" si="407"/>
        <v>5</v>
      </c>
      <c r="AJ477" s="58">
        <f>IFERROR(AI477/AI482,"-")</f>
        <v>4.716981132075472E-2</v>
      </c>
      <c r="AK477" s="82">
        <f t="shared" si="430"/>
        <v>3.762510346903454E-4</v>
      </c>
    </row>
    <row r="478" spans="2:37" ht="13.5" customHeight="1">
      <c r="B478" s="280"/>
      <c r="C478" s="283"/>
      <c r="D478" s="57" t="s">
        <v>89</v>
      </c>
      <c r="E478" s="129" t="s">
        <v>78</v>
      </c>
      <c r="F478" s="286"/>
      <c r="G478" s="207">
        <v>0</v>
      </c>
      <c r="H478" s="58">
        <f>IFERROR(G478/G482,"-")</f>
        <v>0</v>
      </c>
      <c r="I478" s="72">
        <f t="shared" si="431"/>
        <v>0</v>
      </c>
      <c r="J478" s="286"/>
      <c r="K478" s="207">
        <v>0</v>
      </c>
      <c r="L478" s="58">
        <f>IFERROR(K478/K482,"-")</f>
        <v>0</v>
      </c>
      <c r="M478" s="82">
        <f t="shared" si="424"/>
        <v>0</v>
      </c>
      <c r="N478" s="286"/>
      <c r="O478" s="207">
        <v>1</v>
      </c>
      <c r="P478" s="58">
        <f>IFERROR(O478/O482,"-")</f>
        <v>2.9411764705882353E-2</v>
      </c>
      <c r="Q478" s="82">
        <f t="shared" si="425"/>
        <v>2.013693113169553E-4</v>
      </c>
      <c r="R478" s="286"/>
      <c r="S478" s="207">
        <v>1</v>
      </c>
      <c r="T478" s="58">
        <f>IFERROR(S478/S482,"-")</f>
        <v>2.6315789473684209E-2</v>
      </c>
      <c r="U478" s="82">
        <f t="shared" si="426"/>
        <v>2.5316455696202533E-4</v>
      </c>
      <c r="V478" s="286"/>
      <c r="W478" s="207">
        <v>2</v>
      </c>
      <c r="X478" s="58">
        <f>IFERROR(W478/W482,"-")</f>
        <v>7.6923076923076927E-2</v>
      </c>
      <c r="Y478" s="82">
        <f t="shared" si="427"/>
        <v>7.874015748031496E-4</v>
      </c>
      <c r="Z478" s="286"/>
      <c r="AA478" s="207">
        <v>0</v>
      </c>
      <c r="AB478" s="58">
        <f>IFERROR(AA478/AA482,"-")</f>
        <v>0</v>
      </c>
      <c r="AC478" s="82">
        <f t="shared" si="428"/>
        <v>0</v>
      </c>
      <c r="AD478" s="286"/>
      <c r="AE478" s="207">
        <v>0</v>
      </c>
      <c r="AF478" s="58" t="str">
        <f>IFERROR(AE478/AE482,"-")</f>
        <v>-</v>
      </c>
      <c r="AG478" s="82">
        <f t="shared" si="429"/>
        <v>0</v>
      </c>
      <c r="AH478" s="286"/>
      <c r="AI478" s="93">
        <f t="shared" si="407"/>
        <v>4</v>
      </c>
      <c r="AJ478" s="58">
        <f>IFERROR(AI478/AI482,"-")</f>
        <v>3.7735849056603772E-2</v>
      </c>
      <c r="AK478" s="82">
        <f t="shared" si="430"/>
        <v>3.0100082775227633E-4</v>
      </c>
    </row>
    <row r="479" spans="2:37" ht="13.5" customHeight="1">
      <c r="B479" s="280"/>
      <c r="C479" s="283"/>
      <c r="D479" s="57" t="s">
        <v>90</v>
      </c>
      <c r="E479" s="129" t="s">
        <v>79</v>
      </c>
      <c r="F479" s="286"/>
      <c r="G479" s="207">
        <v>0</v>
      </c>
      <c r="H479" s="58">
        <f>IFERROR(G479/G482,"-")</f>
        <v>0</v>
      </c>
      <c r="I479" s="72">
        <f t="shared" si="431"/>
        <v>0</v>
      </c>
      <c r="J479" s="286"/>
      <c r="K479" s="207">
        <v>0</v>
      </c>
      <c r="L479" s="58">
        <f>IFERROR(K479/K482,"-")</f>
        <v>0</v>
      </c>
      <c r="M479" s="82">
        <f t="shared" si="424"/>
        <v>0</v>
      </c>
      <c r="N479" s="286"/>
      <c r="O479" s="207">
        <v>0</v>
      </c>
      <c r="P479" s="58">
        <f>IFERROR(O479/O482,"-")</f>
        <v>0</v>
      </c>
      <c r="Q479" s="82">
        <f t="shared" si="425"/>
        <v>0</v>
      </c>
      <c r="R479" s="286"/>
      <c r="S479" s="207">
        <v>0</v>
      </c>
      <c r="T479" s="58">
        <f>IFERROR(S479/S482,"-")</f>
        <v>0</v>
      </c>
      <c r="U479" s="82">
        <f t="shared" si="426"/>
        <v>0</v>
      </c>
      <c r="V479" s="286"/>
      <c r="W479" s="207">
        <v>0</v>
      </c>
      <c r="X479" s="58">
        <f>IFERROR(W479/W482,"-")</f>
        <v>0</v>
      </c>
      <c r="Y479" s="82">
        <f t="shared" si="427"/>
        <v>0</v>
      </c>
      <c r="Z479" s="286"/>
      <c r="AA479" s="207">
        <v>0</v>
      </c>
      <c r="AB479" s="58">
        <f>IFERROR(AA479/AA482,"-")</f>
        <v>0</v>
      </c>
      <c r="AC479" s="82">
        <f t="shared" si="428"/>
        <v>0</v>
      </c>
      <c r="AD479" s="286"/>
      <c r="AE479" s="207">
        <v>0</v>
      </c>
      <c r="AF479" s="58" t="str">
        <f>IFERROR(AE479/AE482,"-")</f>
        <v>-</v>
      </c>
      <c r="AG479" s="82">
        <f t="shared" si="429"/>
        <v>0</v>
      </c>
      <c r="AH479" s="286"/>
      <c r="AI479" s="93">
        <f t="shared" si="407"/>
        <v>0</v>
      </c>
      <c r="AJ479" s="58">
        <f>IFERROR(AI479/AI482,"-")</f>
        <v>0</v>
      </c>
      <c r="AK479" s="82">
        <f t="shared" si="430"/>
        <v>0</v>
      </c>
    </row>
    <row r="480" spans="2:37" ht="13.5" customHeight="1">
      <c r="B480" s="280"/>
      <c r="C480" s="283"/>
      <c r="D480" s="57" t="s">
        <v>91</v>
      </c>
      <c r="E480" s="129" t="s">
        <v>80</v>
      </c>
      <c r="F480" s="286"/>
      <c r="G480" s="207">
        <v>0</v>
      </c>
      <c r="H480" s="58">
        <f>IFERROR(G480/G482,"-")</f>
        <v>0</v>
      </c>
      <c r="I480" s="72">
        <f t="shared" si="431"/>
        <v>0</v>
      </c>
      <c r="J480" s="286"/>
      <c r="K480" s="207">
        <v>0</v>
      </c>
      <c r="L480" s="58">
        <f>IFERROR(K480/K482,"-")</f>
        <v>0</v>
      </c>
      <c r="M480" s="82">
        <f t="shared" si="424"/>
        <v>0</v>
      </c>
      <c r="N480" s="286"/>
      <c r="O480" s="207">
        <v>0</v>
      </c>
      <c r="P480" s="58">
        <f>IFERROR(O480/O482,"-")</f>
        <v>0</v>
      </c>
      <c r="Q480" s="82">
        <f t="shared" si="425"/>
        <v>0</v>
      </c>
      <c r="R480" s="286"/>
      <c r="S480" s="207">
        <v>0</v>
      </c>
      <c r="T480" s="58">
        <f>IFERROR(S480/S482,"-")</f>
        <v>0</v>
      </c>
      <c r="U480" s="82">
        <f t="shared" si="426"/>
        <v>0</v>
      </c>
      <c r="V480" s="286"/>
      <c r="W480" s="207">
        <v>0</v>
      </c>
      <c r="X480" s="58">
        <f>IFERROR(W480/W482,"-")</f>
        <v>0</v>
      </c>
      <c r="Y480" s="82">
        <f t="shared" si="427"/>
        <v>0</v>
      </c>
      <c r="Z480" s="286"/>
      <c r="AA480" s="207">
        <v>0</v>
      </c>
      <c r="AB480" s="58">
        <f>IFERROR(AA480/AA482,"-")</f>
        <v>0</v>
      </c>
      <c r="AC480" s="82">
        <f t="shared" si="428"/>
        <v>0</v>
      </c>
      <c r="AD480" s="286"/>
      <c r="AE480" s="207">
        <v>0</v>
      </c>
      <c r="AF480" s="58" t="str">
        <f>IFERROR(AE480/AE482,"-")</f>
        <v>-</v>
      </c>
      <c r="AG480" s="82">
        <f t="shared" si="429"/>
        <v>0</v>
      </c>
      <c r="AH480" s="286"/>
      <c r="AI480" s="93">
        <f t="shared" si="407"/>
        <v>0</v>
      </c>
      <c r="AJ480" s="58">
        <f>IFERROR(AI480/AI482,"-")</f>
        <v>0</v>
      </c>
      <c r="AK480" s="82">
        <f t="shared" si="430"/>
        <v>0</v>
      </c>
    </row>
    <row r="481" spans="2:37" ht="13.5" customHeight="1">
      <c r="B481" s="280"/>
      <c r="C481" s="283"/>
      <c r="D481" s="59" t="s">
        <v>92</v>
      </c>
      <c r="E481" s="130" t="s">
        <v>95</v>
      </c>
      <c r="F481" s="287"/>
      <c r="G481" s="208">
        <v>0</v>
      </c>
      <c r="H481" s="60">
        <f>IFERROR(G481/G482,"-")</f>
        <v>0</v>
      </c>
      <c r="I481" s="72">
        <f t="shared" si="431"/>
        <v>0</v>
      </c>
      <c r="J481" s="287"/>
      <c r="K481" s="208">
        <v>1</v>
      </c>
      <c r="L481" s="60">
        <f>IFERROR(K481/K482,"-")</f>
        <v>0.33333333333333331</v>
      </c>
      <c r="M481" s="83">
        <f t="shared" si="424"/>
        <v>2.0408163265306121E-2</v>
      </c>
      <c r="N481" s="287"/>
      <c r="O481" s="208">
        <v>5</v>
      </c>
      <c r="P481" s="60">
        <f>IFERROR(O481/O482,"-")</f>
        <v>0.14705882352941177</v>
      </c>
      <c r="Q481" s="83">
        <f t="shared" si="425"/>
        <v>1.0068465565847766E-3</v>
      </c>
      <c r="R481" s="287"/>
      <c r="S481" s="208">
        <v>6</v>
      </c>
      <c r="T481" s="60">
        <f>IFERROR(S481/S482,"-")</f>
        <v>0.15789473684210525</v>
      </c>
      <c r="U481" s="83">
        <f t="shared" si="426"/>
        <v>1.5189873417721519E-3</v>
      </c>
      <c r="V481" s="287"/>
      <c r="W481" s="208">
        <v>4</v>
      </c>
      <c r="X481" s="60">
        <f>IFERROR(W481/W482,"-")</f>
        <v>0.15384615384615385</v>
      </c>
      <c r="Y481" s="83">
        <f t="shared" si="427"/>
        <v>1.5748031496062992E-3</v>
      </c>
      <c r="Z481" s="287"/>
      <c r="AA481" s="208">
        <v>2</v>
      </c>
      <c r="AB481" s="60">
        <f>IFERROR(AA481/AA482,"-")</f>
        <v>0.5</v>
      </c>
      <c r="AC481" s="83">
        <f t="shared" si="428"/>
        <v>1.5936254980079682E-3</v>
      </c>
      <c r="AD481" s="287"/>
      <c r="AE481" s="208">
        <v>0</v>
      </c>
      <c r="AF481" s="60" t="str">
        <f>IFERROR(AE481/AE482,"-")</f>
        <v>-</v>
      </c>
      <c r="AG481" s="83">
        <f t="shared" si="429"/>
        <v>0</v>
      </c>
      <c r="AH481" s="287"/>
      <c r="AI481" s="94">
        <f t="shared" si="407"/>
        <v>18</v>
      </c>
      <c r="AJ481" s="60">
        <f>IFERROR(AI481/AI482,"-")</f>
        <v>0.16981132075471697</v>
      </c>
      <c r="AK481" s="83">
        <f t="shared" si="430"/>
        <v>1.3545037248852434E-3</v>
      </c>
    </row>
    <row r="482" spans="2:37" ht="13.5" customHeight="1">
      <c r="B482" s="281"/>
      <c r="C482" s="284"/>
      <c r="D482" s="61" t="s">
        <v>94</v>
      </c>
      <c r="E482" s="62"/>
      <c r="F482" s="209" t="s">
        <v>143</v>
      </c>
      <c r="G482" s="71">
        <f>SUM(G474:G481)</f>
        <v>1</v>
      </c>
      <c r="H482" s="63" t="s">
        <v>93</v>
      </c>
      <c r="I482" s="75">
        <f>IFERROR(G482/$AO$58,"-")</f>
        <v>7.6923076923076927E-2</v>
      </c>
      <c r="J482" s="209" t="s">
        <v>143</v>
      </c>
      <c r="K482" s="71">
        <f>SUM(K474:K481)</f>
        <v>3</v>
      </c>
      <c r="L482" s="210" t="s">
        <v>143</v>
      </c>
      <c r="M482" s="75">
        <f t="shared" si="424"/>
        <v>6.1224489795918366E-2</v>
      </c>
      <c r="N482" s="209" t="s">
        <v>143</v>
      </c>
      <c r="O482" s="71">
        <f>SUM(O474:O481)</f>
        <v>34</v>
      </c>
      <c r="P482" s="210" t="s">
        <v>143</v>
      </c>
      <c r="Q482" s="75">
        <f t="shared" si="425"/>
        <v>6.84655658477648E-3</v>
      </c>
      <c r="R482" s="209" t="s">
        <v>143</v>
      </c>
      <c r="S482" s="71">
        <f>SUM(S474:S481)</f>
        <v>38</v>
      </c>
      <c r="T482" s="210" t="s">
        <v>143</v>
      </c>
      <c r="U482" s="75">
        <f t="shared" si="426"/>
        <v>9.6202531645569623E-3</v>
      </c>
      <c r="V482" s="209" t="s">
        <v>143</v>
      </c>
      <c r="W482" s="71">
        <f>SUM(W474:W481)</f>
        <v>26</v>
      </c>
      <c r="X482" s="210" t="s">
        <v>143</v>
      </c>
      <c r="Y482" s="75">
        <f t="shared" si="427"/>
        <v>1.0236220472440945E-2</v>
      </c>
      <c r="Z482" s="209" t="s">
        <v>143</v>
      </c>
      <c r="AA482" s="71">
        <f>SUM(AA474:AA481)</f>
        <v>4</v>
      </c>
      <c r="AB482" s="210" t="s">
        <v>143</v>
      </c>
      <c r="AC482" s="75">
        <f t="shared" si="428"/>
        <v>3.1872509960159364E-3</v>
      </c>
      <c r="AD482" s="209" t="s">
        <v>143</v>
      </c>
      <c r="AE482" s="71">
        <f>SUM(AE474:AE481)</f>
        <v>0</v>
      </c>
      <c r="AF482" s="210" t="s">
        <v>143</v>
      </c>
      <c r="AG482" s="75">
        <f t="shared" si="429"/>
        <v>0</v>
      </c>
      <c r="AH482" s="209" t="s">
        <v>143</v>
      </c>
      <c r="AI482" s="71">
        <f t="shared" si="407"/>
        <v>106</v>
      </c>
      <c r="AJ482" s="210" t="s">
        <v>143</v>
      </c>
      <c r="AK482" s="75">
        <f t="shared" si="430"/>
        <v>7.9765219354353233E-3</v>
      </c>
    </row>
    <row r="483" spans="2:37" ht="13.5" customHeight="1">
      <c r="B483" s="279">
        <v>54</v>
      </c>
      <c r="C483" s="282" t="s">
        <v>23</v>
      </c>
      <c r="D483" s="55" t="s">
        <v>85</v>
      </c>
      <c r="E483" s="128" t="s">
        <v>74</v>
      </c>
      <c r="F483" s="293">
        <f>AO59</f>
        <v>11</v>
      </c>
      <c r="G483" s="206">
        <v>0</v>
      </c>
      <c r="H483" s="56">
        <f>IFERROR(G483/G491,"-")</f>
        <v>0</v>
      </c>
      <c r="I483" s="72">
        <f>IFERROR(G483/$AO$59,"-")</f>
        <v>0</v>
      </c>
      <c r="J483" s="293">
        <f>AP59</f>
        <v>82</v>
      </c>
      <c r="K483" s="206">
        <v>0</v>
      </c>
      <c r="L483" s="56">
        <f>IFERROR(K483/K491,"-")</f>
        <v>0</v>
      </c>
      <c r="M483" s="72">
        <f t="shared" ref="M483:M491" si="432">IFERROR(K483/$AP$59,"-")</f>
        <v>0</v>
      </c>
      <c r="N483" s="293">
        <f>AQ59</f>
        <v>7840</v>
      </c>
      <c r="O483" s="206">
        <v>0</v>
      </c>
      <c r="P483" s="56">
        <f>IFERROR(O483/O491,"-")</f>
        <v>0</v>
      </c>
      <c r="Q483" s="72">
        <f t="shared" ref="Q483:Q491" si="433">IFERROR(O483/$AQ$59,"-")</f>
        <v>0</v>
      </c>
      <c r="R483" s="293">
        <f>AR59</f>
        <v>6551</v>
      </c>
      <c r="S483" s="206">
        <v>1</v>
      </c>
      <c r="T483" s="56">
        <f>IFERROR(S483/S491,"-")</f>
        <v>2.4390243902439025E-2</v>
      </c>
      <c r="U483" s="72">
        <f t="shared" ref="U483:U491" si="434">IFERROR(S483/$AR$59,"-")</f>
        <v>1.5264845061822624E-4</v>
      </c>
      <c r="V483" s="293">
        <f>AS59</f>
        <v>4253</v>
      </c>
      <c r="W483" s="206">
        <v>0</v>
      </c>
      <c r="X483" s="56">
        <f>IFERROR(W483/W491,"-")</f>
        <v>0</v>
      </c>
      <c r="Y483" s="72">
        <f t="shared" ref="Y483:Y491" si="435">IFERROR(W483/$AS$59,"-")</f>
        <v>0</v>
      </c>
      <c r="Z483" s="293">
        <f>AT59</f>
        <v>2206</v>
      </c>
      <c r="AA483" s="206">
        <v>0</v>
      </c>
      <c r="AB483" s="56">
        <f>IFERROR(AA483/AA491,"-")</f>
        <v>0</v>
      </c>
      <c r="AC483" s="72">
        <f t="shared" ref="AC483:AC491" si="436">IFERROR(AA483/$AT$59,"-")</f>
        <v>0</v>
      </c>
      <c r="AD483" s="293">
        <f>AU59</f>
        <v>950</v>
      </c>
      <c r="AE483" s="206">
        <v>0</v>
      </c>
      <c r="AF483" s="56">
        <f>IFERROR(AE483/AE491,"-")</f>
        <v>0</v>
      </c>
      <c r="AG483" s="72">
        <f t="shared" ref="AG483:AG491" si="437">IFERROR(AE483/$AU$59,"-")</f>
        <v>0</v>
      </c>
      <c r="AH483" s="293">
        <f>AV59</f>
        <v>21893</v>
      </c>
      <c r="AI483" s="92">
        <f t="shared" si="407"/>
        <v>1</v>
      </c>
      <c r="AJ483" s="56">
        <f>IFERROR(AI483/AI491,"-")</f>
        <v>6.1349693251533744E-3</v>
      </c>
      <c r="AK483" s="72">
        <f t="shared" ref="AK483:AK491" si="438">IFERROR(AI483/$AV$59,"-")</f>
        <v>4.5676700315169233E-5</v>
      </c>
    </row>
    <row r="484" spans="2:37" ht="13.5" customHeight="1">
      <c r="B484" s="280"/>
      <c r="C484" s="283"/>
      <c r="D484" s="57" t="s">
        <v>86</v>
      </c>
      <c r="E484" s="129" t="s">
        <v>75</v>
      </c>
      <c r="F484" s="286"/>
      <c r="G484" s="207">
        <v>1</v>
      </c>
      <c r="H484" s="58">
        <f>IFERROR(G484/G491,"-")</f>
        <v>0.33333333333333331</v>
      </c>
      <c r="I484" s="72">
        <f t="shared" ref="I484:I490" si="439">IFERROR(G484/$AO$59,"-")</f>
        <v>9.0909090909090912E-2</v>
      </c>
      <c r="J484" s="286"/>
      <c r="K484" s="207">
        <v>9</v>
      </c>
      <c r="L484" s="58">
        <f>IFERROR(K484/K491,"-")</f>
        <v>0.9</v>
      </c>
      <c r="M484" s="82">
        <f t="shared" si="432"/>
        <v>0.10975609756097561</v>
      </c>
      <c r="N484" s="286"/>
      <c r="O484" s="207">
        <v>32</v>
      </c>
      <c r="P484" s="58">
        <f>IFERROR(O484/O491,"-")</f>
        <v>0.5161290322580645</v>
      </c>
      <c r="Q484" s="82">
        <f t="shared" si="433"/>
        <v>4.0816326530612249E-3</v>
      </c>
      <c r="R484" s="286"/>
      <c r="S484" s="207">
        <v>28</v>
      </c>
      <c r="T484" s="58">
        <f>IFERROR(S484/S491,"-")</f>
        <v>0.68292682926829273</v>
      </c>
      <c r="U484" s="82">
        <f t="shared" si="434"/>
        <v>4.2741566173103342E-3</v>
      </c>
      <c r="V484" s="286"/>
      <c r="W484" s="207">
        <v>21</v>
      </c>
      <c r="X484" s="58">
        <f>IFERROR(W484/W491,"-")</f>
        <v>0.63636363636363635</v>
      </c>
      <c r="Y484" s="82">
        <f t="shared" si="435"/>
        <v>4.9376910416176817E-3</v>
      </c>
      <c r="Z484" s="286"/>
      <c r="AA484" s="207">
        <v>6</v>
      </c>
      <c r="AB484" s="58">
        <f>IFERROR(AA484/AA491,"-")</f>
        <v>0.54545454545454541</v>
      </c>
      <c r="AC484" s="82">
        <f t="shared" si="436"/>
        <v>2.7198549410698096E-3</v>
      </c>
      <c r="AD484" s="286"/>
      <c r="AE484" s="207">
        <v>1</v>
      </c>
      <c r="AF484" s="58">
        <f>IFERROR(AE484/AE491,"-")</f>
        <v>0.33333333333333331</v>
      </c>
      <c r="AG484" s="82">
        <f t="shared" si="437"/>
        <v>1.0526315789473684E-3</v>
      </c>
      <c r="AH484" s="286"/>
      <c r="AI484" s="93">
        <f t="shared" si="407"/>
        <v>98</v>
      </c>
      <c r="AJ484" s="58">
        <f>IFERROR(AI484/AI491,"-")</f>
        <v>0.60122699386503065</v>
      </c>
      <c r="AK484" s="82">
        <f t="shared" si="438"/>
        <v>4.4763166308865844E-3</v>
      </c>
    </row>
    <row r="485" spans="2:37" ht="13.5" customHeight="1">
      <c r="B485" s="280"/>
      <c r="C485" s="283"/>
      <c r="D485" s="57" t="s">
        <v>87</v>
      </c>
      <c r="E485" s="129" t="s">
        <v>76</v>
      </c>
      <c r="F485" s="286"/>
      <c r="G485" s="207">
        <v>0</v>
      </c>
      <c r="H485" s="58">
        <f>IFERROR(G485/G491,"-")</f>
        <v>0</v>
      </c>
      <c r="I485" s="72">
        <f t="shared" si="439"/>
        <v>0</v>
      </c>
      <c r="J485" s="286"/>
      <c r="K485" s="207">
        <v>0</v>
      </c>
      <c r="L485" s="58">
        <f>IFERROR(K485/K491,"-")</f>
        <v>0</v>
      </c>
      <c r="M485" s="82">
        <f t="shared" si="432"/>
        <v>0</v>
      </c>
      <c r="N485" s="286"/>
      <c r="O485" s="207">
        <v>0</v>
      </c>
      <c r="P485" s="58">
        <f>IFERROR(O485/O491,"-")</f>
        <v>0</v>
      </c>
      <c r="Q485" s="82">
        <f t="shared" si="433"/>
        <v>0</v>
      </c>
      <c r="R485" s="286"/>
      <c r="S485" s="207">
        <v>0</v>
      </c>
      <c r="T485" s="58">
        <f>IFERROR(S485/S491,"-")</f>
        <v>0</v>
      </c>
      <c r="U485" s="82">
        <f t="shared" si="434"/>
        <v>0</v>
      </c>
      <c r="V485" s="286"/>
      <c r="W485" s="207">
        <v>1</v>
      </c>
      <c r="X485" s="58">
        <f>IFERROR(W485/W491,"-")</f>
        <v>3.0303030303030304E-2</v>
      </c>
      <c r="Y485" s="82">
        <f t="shared" si="435"/>
        <v>2.3512814483893723E-4</v>
      </c>
      <c r="Z485" s="286"/>
      <c r="AA485" s="207">
        <v>0</v>
      </c>
      <c r="AB485" s="58">
        <f>IFERROR(AA485/AA491,"-")</f>
        <v>0</v>
      </c>
      <c r="AC485" s="82">
        <f t="shared" si="436"/>
        <v>0</v>
      </c>
      <c r="AD485" s="286"/>
      <c r="AE485" s="207">
        <v>0</v>
      </c>
      <c r="AF485" s="58">
        <f>IFERROR(AE485/AE491,"-")</f>
        <v>0</v>
      </c>
      <c r="AG485" s="82">
        <f t="shared" si="437"/>
        <v>0</v>
      </c>
      <c r="AH485" s="286"/>
      <c r="AI485" s="93">
        <f t="shared" si="407"/>
        <v>1</v>
      </c>
      <c r="AJ485" s="58">
        <f>IFERROR(AI485/AI491,"-")</f>
        <v>6.1349693251533744E-3</v>
      </c>
      <c r="AK485" s="82">
        <f t="shared" si="438"/>
        <v>4.5676700315169233E-5</v>
      </c>
    </row>
    <row r="486" spans="2:37" ht="13.5" customHeight="1">
      <c r="B486" s="280"/>
      <c r="C486" s="283"/>
      <c r="D486" s="57" t="s">
        <v>88</v>
      </c>
      <c r="E486" s="129" t="s">
        <v>77</v>
      </c>
      <c r="F486" s="286"/>
      <c r="G486" s="207">
        <v>0</v>
      </c>
      <c r="H486" s="58">
        <f>IFERROR(G486/G491,"-")</f>
        <v>0</v>
      </c>
      <c r="I486" s="72">
        <f t="shared" si="439"/>
        <v>0</v>
      </c>
      <c r="J486" s="286"/>
      <c r="K486" s="207">
        <v>0</v>
      </c>
      <c r="L486" s="58">
        <f>IFERROR(K486/K491,"-")</f>
        <v>0</v>
      </c>
      <c r="M486" s="82">
        <f t="shared" si="432"/>
        <v>0</v>
      </c>
      <c r="N486" s="286"/>
      <c r="O486" s="207">
        <v>6</v>
      </c>
      <c r="P486" s="58">
        <f>IFERROR(O486/O491,"-")</f>
        <v>9.6774193548387094E-2</v>
      </c>
      <c r="Q486" s="82">
        <f t="shared" si="433"/>
        <v>7.6530612244897955E-4</v>
      </c>
      <c r="R486" s="286"/>
      <c r="S486" s="207">
        <v>1</v>
      </c>
      <c r="T486" s="58">
        <f>IFERROR(S486/S491,"-")</f>
        <v>2.4390243902439025E-2</v>
      </c>
      <c r="U486" s="82">
        <f t="shared" si="434"/>
        <v>1.5264845061822624E-4</v>
      </c>
      <c r="V486" s="286"/>
      <c r="W486" s="207">
        <v>3</v>
      </c>
      <c r="X486" s="58">
        <f>IFERROR(W486/W491,"-")</f>
        <v>9.0909090909090912E-2</v>
      </c>
      <c r="Y486" s="82">
        <f t="shared" si="435"/>
        <v>7.0538443451681162E-4</v>
      </c>
      <c r="Z486" s="286"/>
      <c r="AA486" s="207">
        <v>0</v>
      </c>
      <c r="AB486" s="58">
        <f>IFERROR(AA486/AA491,"-")</f>
        <v>0</v>
      </c>
      <c r="AC486" s="82">
        <f t="shared" si="436"/>
        <v>0</v>
      </c>
      <c r="AD486" s="286"/>
      <c r="AE486" s="207">
        <v>0</v>
      </c>
      <c r="AF486" s="58">
        <f>IFERROR(AE486/AE491,"-")</f>
        <v>0</v>
      </c>
      <c r="AG486" s="82">
        <f t="shared" si="437"/>
        <v>0</v>
      </c>
      <c r="AH486" s="286"/>
      <c r="AI486" s="93">
        <f t="shared" si="407"/>
        <v>10</v>
      </c>
      <c r="AJ486" s="58">
        <f>IFERROR(AI486/AI491,"-")</f>
        <v>6.1349693251533742E-2</v>
      </c>
      <c r="AK486" s="82">
        <f t="shared" si="438"/>
        <v>4.567670031516923E-4</v>
      </c>
    </row>
    <row r="487" spans="2:37" ht="13.5" customHeight="1">
      <c r="B487" s="280"/>
      <c r="C487" s="283"/>
      <c r="D487" s="57" t="s">
        <v>89</v>
      </c>
      <c r="E487" s="129" t="s">
        <v>78</v>
      </c>
      <c r="F487" s="286"/>
      <c r="G487" s="207">
        <v>0</v>
      </c>
      <c r="H487" s="58">
        <f>IFERROR(G487/G491,"-")</f>
        <v>0</v>
      </c>
      <c r="I487" s="72">
        <f t="shared" si="439"/>
        <v>0</v>
      </c>
      <c r="J487" s="286"/>
      <c r="K487" s="207">
        <v>0</v>
      </c>
      <c r="L487" s="58">
        <f>IFERROR(K487/K491,"-")</f>
        <v>0</v>
      </c>
      <c r="M487" s="82">
        <f t="shared" si="432"/>
        <v>0</v>
      </c>
      <c r="N487" s="286"/>
      <c r="O487" s="207">
        <v>7</v>
      </c>
      <c r="P487" s="58">
        <f>IFERROR(O487/O491,"-")</f>
        <v>0.11290322580645161</v>
      </c>
      <c r="Q487" s="82">
        <f t="shared" si="433"/>
        <v>8.9285714285714283E-4</v>
      </c>
      <c r="R487" s="286"/>
      <c r="S487" s="207">
        <v>2</v>
      </c>
      <c r="T487" s="58">
        <f>IFERROR(S487/S491,"-")</f>
        <v>4.878048780487805E-2</v>
      </c>
      <c r="U487" s="82">
        <f t="shared" si="434"/>
        <v>3.0529690123645248E-4</v>
      </c>
      <c r="V487" s="286"/>
      <c r="W487" s="207">
        <v>3</v>
      </c>
      <c r="X487" s="58">
        <f>IFERROR(W487/W491,"-")</f>
        <v>9.0909090909090912E-2</v>
      </c>
      <c r="Y487" s="82">
        <f t="shared" si="435"/>
        <v>7.0538443451681162E-4</v>
      </c>
      <c r="Z487" s="286"/>
      <c r="AA487" s="207">
        <v>0</v>
      </c>
      <c r="AB487" s="58">
        <f>IFERROR(AA487/AA491,"-")</f>
        <v>0</v>
      </c>
      <c r="AC487" s="82">
        <f t="shared" si="436"/>
        <v>0</v>
      </c>
      <c r="AD487" s="286"/>
      <c r="AE487" s="207">
        <v>0</v>
      </c>
      <c r="AF487" s="58">
        <f>IFERROR(AE487/AE491,"-")</f>
        <v>0</v>
      </c>
      <c r="AG487" s="82">
        <f t="shared" si="437"/>
        <v>0</v>
      </c>
      <c r="AH487" s="286"/>
      <c r="AI487" s="93">
        <f t="shared" si="407"/>
        <v>12</v>
      </c>
      <c r="AJ487" s="58">
        <f>IFERROR(AI487/AI491,"-")</f>
        <v>7.3619631901840496E-2</v>
      </c>
      <c r="AK487" s="82">
        <f t="shared" si="438"/>
        <v>5.4812040378203074E-4</v>
      </c>
    </row>
    <row r="488" spans="2:37" ht="13.5" customHeight="1">
      <c r="B488" s="280"/>
      <c r="C488" s="283"/>
      <c r="D488" s="57" t="s">
        <v>90</v>
      </c>
      <c r="E488" s="129" t="s">
        <v>79</v>
      </c>
      <c r="F488" s="286"/>
      <c r="G488" s="207">
        <v>0</v>
      </c>
      <c r="H488" s="58">
        <f>IFERROR(G488/G491,"-")</f>
        <v>0</v>
      </c>
      <c r="I488" s="72">
        <f t="shared" si="439"/>
        <v>0</v>
      </c>
      <c r="J488" s="286"/>
      <c r="K488" s="207">
        <v>0</v>
      </c>
      <c r="L488" s="58">
        <f>IFERROR(K488/K491,"-")</f>
        <v>0</v>
      </c>
      <c r="M488" s="82">
        <f t="shared" si="432"/>
        <v>0</v>
      </c>
      <c r="N488" s="286"/>
      <c r="O488" s="207">
        <v>0</v>
      </c>
      <c r="P488" s="58">
        <f>IFERROR(O488/O491,"-")</f>
        <v>0</v>
      </c>
      <c r="Q488" s="82">
        <f t="shared" si="433"/>
        <v>0</v>
      </c>
      <c r="R488" s="286"/>
      <c r="S488" s="207">
        <v>0</v>
      </c>
      <c r="T488" s="58">
        <f>IFERROR(S488/S491,"-")</f>
        <v>0</v>
      </c>
      <c r="U488" s="82">
        <f t="shared" si="434"/>
        <v>0</v>
      </c>
      <c r="V488" s="286"/>
      <c r="W488" s="207">
        <v>0</v>
      </c>
      <c r="X488" s="58">
        <f>IFERROR(W488/W491,"-")</f>
        <v>0</v>
      </c>
      <c r="Y488" s="82">
        <f t="shared" si="435"/>
        <v>0</v>
      </c>
      <c r="Z488" s="286"/>
      <c r="AA488" s="207">
        <v>0</v>
      </c>
      <c r="AB488" s="58">
        <f>IFERROR(AA488/AA491,"-")</f>
        <v>0</v>
      </c>
      <c r="AC488" s="82">
        <f t="shared" si="436"/>
        <v>0</v>
      </c>
      <c r="AD488" s="286"/>
      <c r="AE488" s="207">
        <v>0</v>
      </c>
      <c r="AF488" s="58">
        <f>IFERROR(AE488/AE491,"-")</f>
        <v>0</v>
      </c>
      <c r="AG488" s="82">
        <f t="shared" si="437"/>
        <v>0</v>
      </c>
      <c r="AH488" s="286"/>
      <c r="AI488" s="93">
        <f t="shared" si="407"/>
        <v>0</v>
      </c>
      <c r="AJ488" s="58">
        <f>IFERROR(AI488/AI491,"-")</f>
        <v>0</v>
      </c>
      <c r="AK488" s="82">
        <f t="shared" si="438"/>
        <v>0</v>
      </c>
    </row>
    <row r="489" spans="2:37" ht="13.5" customHeight="1">
      <c r="B489" s="280"/>
      <c r="C489" s="283"/>
      <c r="D489" s="57" t="s">
        <v>91</v>
      </c>
      <c r="E489" s="129" t="s">
        <v>80</v>
      </c>
      <c r="F489" s="286"/>
      <c r="G489" s="207">
        <v>0</v>
      </c>
      <c r="H489" s="58">
        <f>IFERROR(G489/G491,"-")</f>
        <v>0</v>
      </c>
      <c r="I489" s="72">
        <f t="shared" si="439"/>
        <v>0</v>
      </c>
      <c r="J489" s="286"/>
      <c r="K489" s="207">
        <v>0</v>
      </c>
      <c r="L489" s="58">
        <f>IFERROR(K489/K491,"-")</f>
        <v>0</v>
      </c>
      <c r="M489" s="82">
        <f t="shared" si="432"/>
        <v>0</v>
      </c>
      <c r="N489" s="286"/>
      <c r="O489" s="207">
        <v>0</v>
      </c>
      <c r="P489" s="58">
        <f>IFERROR(O489/O491,"-")</f>
        <v>0</v>
      </c>
      <c r="Q489" s="82">
        <f t="shared" si="433"/>
        <v>0</v>
      </c>
      <c r="R489" s="286"/>
      <c r="S489" s="207">
        <v>0</v>
      </c>
      <c r="T489" s="58">
        <f>IFERROR(S489/S491,"-")</f>
        <v>0</v>
      </c>
      <c r="U489" s="82">
        <f t="shared" si="434"/>
        <v>0</v>
      </c>
      <c r="V489" s="286"/>
      <c r="W489" s="207">
        <v>0</v>
      </c>
      <c r="X489" s="58">
        <f>IFERROR(W489/W491,"-")</f>
        <v>0</v>
      </c>
      <c r="Y489" s="82">
        <f t="shared" si="435"/>
        <v>0</v>
      </c>
      <c r="Z489" s="286"/>
      <c r="AA489" s="207">
        <v>0</v>
      </c>
      <c r="AB489" s="58">
        <f>IFERROR(AA489/AA491,"-")</f>
        <v>0</v>
      </c>
      <c r="AC489" s="82">
        <f t="shared" si="436"/>
        <v>0</v>
      </c>
      <c r="AD489" s="286"/>
      <c r="AE489" s="207">
        <v>0</v>
      </c>
      <c r="AF489" s="58">
        <f>IFERROR(AE489/AE491,"-")</f>
        <v>0</v>
      </c>
      <c r="AG489" s="82">
        <f t="shared" si="437"/>
        <v>0</v>
      </c>
      <c r="AH489" s="286"/>
      <c r="AI489" s="93">
        <f t="shared" si="407"/>
        <v>0</v>
      </c>
      <c r="AJ489" s="58">
        <f>IFERROR(AI489/AI491,"-")</f>
        <v>0</v>
      </c>
      <c r="AK489" s="82">
        <f t="shared" si="438"/>
        <v>0</v>
      </c>
    </row>
    <row r="490" spans="2:37" ht="13.5" customHeight="1">
      <c r="B490" s="280"/>
      <c r="C490" s="283"/>
      <c r="D490" s="59" t="s">
        <v>92</v>
      </c>
      <c r="E490" s="130" t="s">
        <v>95</v>
      </c>
      <c r="F490" s="287"/>
      <c r="G490" s="208">
        <v>2</v>
      </c>
      <c r="H490" s="60">
        <f>IFERROR(G490/G491,"-")</f>
        <v>0.66666666666666663</v>
      </c>
      <c r="I490" s="72">
        <f t="shared" si="439"/>
        <v>0.18181818181818182</v>
      </c>
      <c r="J490" s="287"/>
      <c r="K490" s="208">
        <v>1</v>
      </c>
      <c r="L490" s="60">
        <f>IFERROR(K490/K491,"-")</f>
        <v>0.1</v>
      </c>
      <c r="M490" s="83">
        <f t="shared" si="432"/>
        <v>1.2195121951219513E-2</v>
      </c>
      <c r="N490" s="287"/>
      <c r="O490" s="208">
        <v>17</v>
      </c>
      <c r="P490" s="60">
        <f>IFERROR(O490/O491,"-")</f>
        <v>0.27419354838709675</v>
      </c>
      <c r="Q490" s="83">
        <f t="shared" si="433"/>
        <v>2.1683673469387755E-3</v>
      </c>
      <c r="R490" s="287"/>
      <c r="S490" s="208">
        <v>9</v>
      </c>
      <c r="T490" s="60">
        <f>IFERROR(S490/S491,"-")</f>
        <v>0.21951219512195122</v>
      </c>
      <c r="U490" s="83">
        <f t="shared" si="434"/>
        <v>1.373836055564036E-3</v>
      </c>
      <c r="V490" s="287"/>
      <c r="W490" s="208">
        <v>5</v>
      </c>
      <c r="X490" s="60">
        <f>IFERROR(W490/W491,"-")</f>
        <v>0.15151515151515152</v>
      </c>
      <c r="Y490" s="83">
        <f t="shared" si="435"/>
        <v>1.1756407241946861E-3</v>
      </c>
      <c r="Z490" s="287"/>
      <c r="AA490" s="208">
        <v>5</v>
      </c>
      <c r="AB490" s="60">
        <f>IFERROR(AA490/AA491,"-")</f>
        <v>0.45454545454545453</v>
      </c>
      <c r="AC490" s="83">
        <f t="shared" si="436"/>
        <v>2.2665457842248413E-3</v>
      </c>
      <c r="AD490" s="287"/>
      <c r="AE490" s="208">
        <v>2</v>
      </c>
      <c r="AF490" s="60">
        <f>IFERROR(AE490/AE491,"-")</f>
        <v>0.66666666666666663</v>
      </c>
      <c r="AG490" s="83">
        <f t="shared" si="437"/>
        <v>2.1052631578947368E-3</v>
      </c>
      <c r="AH490" s="287"/>
      <c r="AI490" s="94">
        <f t="shared" si="407"/>
        <v>41</v>
      </c>
      <c r="AJ490" s="60">
        <f>IFERROR(AI490/AI491,"-")</f>
        <v>0.25153374233128833</v>
      </c>
      <c r="AK490" s="83">
        <f t="shared" si="438"/>
        <v>1.8727447129219385E-3</v>
      </c>
    </row>
    <row r="491" spans="2:37" ht="13.5" customHeight="1">
      <c r="B491" s="281"/>
      <c r="C491" s="284"/>
      <c r="D491" s="61" t="s">
        <v>94</v>
      </c>
      <c r="E491" s="62"/>
      <c r="F491" s="209" t="s">
        <v>143</v>
      </c>
      <c r="G491" s="71">
        <f>SUM(G483:G490)</f>
        <v>3</v>
      </c>
      <c r="H491" s="63" t="s">
        <v>93</v>
      </c>
      <c r="I491" s="75">
        <f>IFERROR(G491/$AO$59,"-")</f>
        <v>0.27272727272727271</v>
      </c>
      <c r="J491" s="209" t="s">
        <v>143</v>
      </c>
      <c r="K491" s="71">
        <f>SUM(K483:K490)</f>
        <v>10</v>
      </c>
      <c r="L491" s="210" t="s">
        <v>143</v>
      </c>
      <c r="M491" s="75">
        <f t="shared" si="432"/>
        <v>0.12195121951219512</v>
      </c>
      <c r="N491" s="209" t="s">
        <v>143</v>
      </c>
      <c r="O491" s="71">
        <f>SUM(O483:O490)</f>
        <v>62</v>
      </c>
      <c r="P491" s="210" t="s">
        <v>143</v>
      </c>
      <c r="Q491" s="75">
        <f t="shared" si="433"/>
        <v>7.9081632653061219E-3</v>
      </c>
      <c r="R491" s="209" t="s">
        <v>143</v>
      </c>
      <c r="S491" s="71">
        <f>SUM(S483:S490)</f>
        <v>41</v>
      </c>
      <c r="T491" s="210" t="s">
        <v>143</v>
      </c>
      <c r="U491" s="75">
        <f t="shared" si="434"/>
        <v>6.2585864753472754E-3</v>
      </c>
      <c r="V491" s="209" t="s">
        <v>143</v>
      </c>
      <c r="W491" s="71">
        <f>SUM(W483:W490)</f>
        <v>33</v>
      </c>
      <c r="X491" s="210" t="s">
        <v>143</v>
      </c>
      <c r="Y491" s="75">
        <f t="shared" si="435"/>
        <v>7.7592287796849286E-3</v>
      </c>
      <c r="Z491" s="209" t="s">
        <v>143</v>
      </c>
      <c r="AA491" s="71">
        <f>SUM(AA483:AA490)</f>
        <v>11</v>
      </c>
      <c r="AB491" s="210" t="s">
        <v>143</v>
      </c>
      <c r="AC491" s="75">
        <f t="shared" si="436"/>
        <v>4.9864007252946509E-3</v>
      </c>
      <c r="AD491" s="209" t="s">
        <v>143</v>
      </c>
      <c r="AE491" s="71">
        <f>SUM(AE483:AE490)</f>
        <v>3</v>
      </c>
      <c r="AF491" s="210" t="s">
        <v>143</v>
      </c>
      <c r="AG491" s="75">
        <f t="shared" si="437"/>
        <v>3.1578947368421052E-3</v>
      </c>
      <c r="AH491" s="209" t="s">
        <v>143</v>
      </c>
      <c r="AI491" s="71">
        <f t="shared" si="407"/>
        <v>163</v>
      </c>
      <c r="AJ491" s="210" t="s">
        <v>143</v>
      </c>
      <c r="AK491" s="75">
        <f t="shared" si="438"/>
        <v>7.4453021513725846E-3</v>
      </c>
    </row>
    <row r="492" spans="2:37" ht="13.5" customHeight="1">
      <c r="B492" s="279">
        <v>55</v>
      </c>
      <c r="C492" s="282" t="s">
        <v>14</v>
      </c>
      <c r="D492" s="55" t="s">
        <v>85</v>
      </c>
      <c r="E492" s="128" t="s">
        <v>74</v>
      </c>
      <c r="F492" s="293">
        <f>AO60</f>
        <v>28</v>
      </c>
      <c r="G492" s="206">
        <v>0</v>
      </c>
      <c r="H492" s="56">
        <f>IFERROR(G492/G500,"-")</f>
        <v>0</v>
      </c>
      <c r="I492" s="72">
        <f>IFERROR(G492/$AO$60,"-")</f>
        <v>0</v>
      </c>
      <c r="J492" s="293">
        <f>AP60</f>
        <v>71</v>
      </c>
      <c r="K492" s="206">
        <v>0</v>
      </c>
      <c r="L492" s="56">
        <f>IFERROR(K492/K500,"-")</f>
        <v>0</v>
      </c>
      <c r="M492" s="72">
        <f t="shared" ref="M492:M500" si="440">IFERROR(K492/$AP$60,"-")</f>
        <v>0</v>
      </c>
      <c r="N492" s="293">
        <f>AQ60</f>
        <v>7838</v>
      </c>
      <c r="O492" s="206">
        <v>1</v>
      </c>
      <c r="P492" s="56">
        <f>IFERROR(O492/O500,"-")</f>
        <v>1.020408163265306E-2</v>
      </c>
      <c r="Q492" s="72">
        <f t="shared" ref="Q492:Q500" si="441">IFERROR(O492/$AQ$60,"-")</f>
        <v>1.2758356723653993E-4</v>
      </c>
      <c r="R492" s="293">
        <f>AR60</f>
        <v>7213</v>
      </c>
      <c r="S492" s="206">
        <v>1</v>
      </c>
      <c r="T492" s="56">
        <f>IFERROR(S492/S500,"-")</f>
        <v>1.3888888888888888E-2</v>
      </c>
      <c r="U492" s="72">
        <f t="shared" ref="U492:U500" si="442">IFERROR(S492/$AR$60,"-")</f>
        <v>1.3863856924996534E-4</v>
      </c>
      <c r="V492" s="293">
        <f>AS60</f>
        <v>4651</v>
      </c>
      <c r="W492" s="206">
        <v>0</v>
      </c>
      <c r="X492" s="56">
        <f>IFERROR(W492/W500,"-")</f>
        <v>0</v>
      </c>
      <c r="Y492" s="72">
        <f t="shared" ref="Y492:Y500" si="443">IFERROR(W492/$AS$60,"-")</f>
        <v>0</v>
      </c>
      <c r="Z492" s="293">
        <f>AT60</f>
        <v>2123</v>
      </c>
      <c r="AA492" s="206">
        <v>0</v>
      </c>
      <c r="AB492" s="56">
        <f>IFERROR(AA492/AA500,"-")</f>
        <v>0</v>
      </c>
      <c r="AC492" s="72">
        <f t="shared" ref="AC492:AC500" si="444">IFERROR(AA492/$AT$60,"-")</f>
        <v>0</v>
      </c>
      <c r="AD492" s="293">
        <f>AU60</f>
        <v>712</v>
      </c>
      <c r="AE492" s="206">
        <v>0</v>
      </c>
      <c r="AF492" s="56">
        <f>IFERROR(AE492/AE500,"-")</f>
        <v>0</v>
      </c>
      <c r="AG492" s="72">
        <f t="shared" ref="AG492:AG500" si="445">IFERROR(AE492/$AU$60,"-")</f>
        <v>0</v>
      </c>
      <c r="AH492" s="293">
        <f>AV60</f>
        <v>22636</v>
      </c>
      <c r="AI492" s="92">
        <f t="shared" si="407"/>
        <v>2</v>
      </c>
      <c r="AJ492" s="56">
        <f>IFERROR(AI492/AI500,"-")</f>
        <v>7.8431372549019607E-3</v>
      </c>
      <c r="AK492" s="72">
        <f t="shared" ref="AK492:AK500" si="446">IFERROR(AI492/$AV$60,"-")</f>
        <v>8.8354833009365616E-5</v>
      </c>
    </row>
    <row r="493" spans="2:37" ht="13.5" customHeight="1">
      <c r="B493" s="280"/>
      <c r="C493" s="283"/>
      <c r="D493" s="57" t="s">
        <v>86</v>
      </c>
      <c r="E493" s="129" t="s">
        <v>75</v>
      </c>
      <c r="F493" s="286"/>
      <c r="G493" s="207">
        <v>4</v>
      </c>
      <c r="H493" s="58">
        <f>IFERROR(G493/G500,"-")</f>
        <v>1</v>
      </c>
      <c r="I493" s="72">
        <f t="shared" ref="I493:I500" si="447">IFERROR(G493/$AO$60,"-")</f>
        <v>0.14285714285714285</v>
      </c>
      <c r="J493" s="286"/>
      <c r="K493" s="207">
        <v>8</v>
      </c>
      <c r="L493" s="58">
        <f>IFERROR(K493/K500,"-")</f>
        <v>0.66666666666666663</v>
      </c>
      <c r="M493" s="82">
        <f t="shared" si="440"/>
        <v>0.11267605633802817</v>
      </c>
      <c r="N493" s="286"/>
      <c r="O493" s="207">
        <v>65</v>
      </c>
      <c r="P493" s="58">
        <f>IFERROR(O493/O500,"-")</f>
        <v>0.66326530612244894</v>
      </c>
      <c r="Q493" s="82">
        <f t="shared" si="441"/>
        <v>8.2929318703750948E-3</v>
      </c>
      <c r="R493" s="286"/>
      <c r="S493" s="207">
        <v>49</v>
      </c>
      <c r="T493" s="58">
        <f>IFERROR(S493/S500,"-")</f>
        <v>0.68055555555555558</v>
      </c>
      <c r="U493" s="82">
        <f t="shared" si="442"/>
        <v>6.7932898932483018E-3</v>
      </c>
      <c r="V493" s="286"/>
      <c r="W493" s="207">
        <v>26</v>
      </c>
      <c r="X493" s="58">
        <f>IFERROR(W493/W500,"-")</f>
        <v>0.60465116279069764</v>
      </c>
      <c r="Y493" s="82">
        <f t="shared" si="443"/>
        <v>5.5901956568479893E-3</v>
      </c>
      <c r="Z493" s="286"/>
      <c r="AA493" s="207">
        <v>12</v>
      </c>
      <c r="AB493" s="58">
        <f>IFERROR(AA493/AA500,"-")</f>
        <v>0.5714285714285714</v>
      </c>
      <c r="AC493" s="82">
        <f t="shared" si="444"/>
        <v>5.6523787093735282E-3</v>
      </c>
      <c r="AD493" s="286"/>
      <c r="AE493" s="207">
        <v>1</v>
      </c>
      <c r="AF493" s="58">
        <f>IFERROR(AE493/AE500,"-")</f>
        <v>0.2</v>
      </c>
      <c r="AG493" s="82">
        <f t="shared" si="445"/>
        <v>1.4044943820224719E-3</v>
      </c>
      <c r="AH493" s="286"/>
      <c r="AI493" s="93">
        <f t="shared" si="407"/>
        <v>165</v>
      </c>
      <c r="AJ493" s="58">
        <f>IFERROR(AI493/AI500,"-")</f>
        <v>0.6470588235294118</v>
      </c>
      <c r="AK493" s="82">
        <f t="shared" si="446"/>
        <v>7.2892737232726629E-3</v>
      </c>
    </row>
    <row r="494" spans="2:37" ht="13.5" customHeight="1">
      <c r="B494" s="280"/>
      <c r="C494" s="283"/>
      <c r="D494" s="57" t="s">
        <v>87</v>
      </c>
      <c r="E494" s="129" t="s">
        <v>76</v>
      </c>
      <c r="F494" s="286"/>
      <c r="G494" s="207">
        <v>0</v>
      </c>
      <c r="H494" s="58">
        <f>IFERROR(G494/G500,"-")</f>
        <v>0</v>
      </c>
      <c r="I494" s="72">
        <f t="shared" si="447"/>
        <v>0</v>
      </c>
      <c r="J494" s="286"/>
      <c r="K494" s="207">
        <v>0</v>
      </c>
      <c r="L494" s="58">
        <f>IFERROR(K494/K500,"-")</f>
        <v>0</v>
      </c>
      <c r="M494" s="82">
        <f t="shared" si="440"/>
        <v>0</v>
      </c>
      <c r="N494" s="286"/>
      <c r="O494" s="207">
        <v>0</v>
      </c>
      <c r="P494" s="58">
        <f>IFERROR(O494/O500,"-")</f>
        <v>0</v>
      </c>
      <c r="Q494" s="82">
        <f t="shared" si="441"/>
        <v>0</v>
      </c>
      <c r="R494" s="286"/>
      <c r="S494" s="207">
        <v>0</v>
      </c>
      <c r="T494" s="58">
        <f>IFERROR(S494/S500,"-")</f>
        <v>0</v>
      </c>
      <c r="U494" s="82">
        <f t="shared" si="442"/>
        <v>0</v>
      </c>
      <c r="V494" s="286"/>
      <c r="W494" s="207">
        <v>0</v>
      </c>
      <c r="X494" s="58">
        <f>IFERROR(W494/W500,"-")</f>
        <v>0</v>
      </c>
      <c r="Y494" s="82">
        <f t="shared" si="443"/>
        <v>0</v>
      </c>
      <c r="Z494" s="286"/>
      <c r="AA494" s="207">
        <v>0</v>
      </c>
      <c r="AB494" s="58">
        <f>IFERROR(AA494/AA500,"-")</f>
        <v>0</v>
      </c>
      <c r="AC494" s="82">
        <f t="shared" si="444"/>
        <v>0</v>
      </c>
      <c r="AD494" s="286"/>
      <c r="AE494" s="207">
        <v>0</v>
      </c>
      <c r="AF494" s="58">
        <f>IFERROR(AE494/AE500,"-")</f>
        <v>0</v>
      </c>
      <c r="AG494" s="82">
        <f t="shared" si="445"/>
        <v>0</v>
      </c>
      <c r="AH494" s="286"/>
      <c r="AI494" s="93">
        <f t="shared" si="407"/>
        <v>0</v>
      </c>
      <c r="AJ494" s="58">
        <f>IFERROR(AI494/AI500,"-")</f>
        <v>0</v>
      </c>
      <c r="AK494" s="82">
        <f t="shared" si="446"/>
        <v>0</v>
      </c>
    </row>
    <row r="495" spans="2:37" ht="13.5" customHeight="1">
      <c r="B495" s="280"/>
      <c r="C495" s="283"/>
      <c r="D495" s="57" t="s">
        <v>88</v>
      </c>
      <c r="E495" s="129" t="s">
        <v>77</v>
      </c>
      <c r="F495" s="286"/>
      <c r="G495" s="207">
        <v>0</v>
      </c>
      <c r="H495" s="58">
        <f>IFERROR(G495/G500,"-")</f>
        <v>0</v>
      </c>
      <c r="I495" s="72">
        <f t="shared" si="447"/>
        <v>0</v>
      </c>
      <c r="J495" s="286"/>
      <c r="K495" s="207">
        <v>1</v>
      </c>
      <c r="L495" s="58">
        <f>IFERROR(K495/K500,"-")</f>
        <v>8.3333333333333329E-2</v>
      </c>
      <c r="M495" s="82">
        <f t="shared" si="440"/>
        <v>1.4084507042253521E-2</v>
      </c>
      <c r="N495" s="286"/>
      <c r="O495" s="207">
        <v>3</v>
      </c>
      <c r="P495" s="58">
        <f>IFERROR(O495/O500,"-")</f>
        <v>3.0612244897959183E-2</v>
      </c>
      <c r="Q495" s="82">
        <f t="shared" si="441"/>
        <v>3.8275070170961978E-4</v>
      </c>
      <c r="R495" s="286"/>
      <c r="S495" s="207">
        <v>2</v>
      </c>
      <c r="T495" s="58">
        <f>IFERROR(S495/S500,"-")</f>
        <v>2.7777777777777776E-2</v>
      </c>
      <c r="U495" s="82">
        <f t="shared" si="442"/>
        <v>2.7727713849993069E-4</v>
      </c>
      <c r="V495" s="286"/>
      <c r="W495" s="207">
        <v>4</v>
      </c>
      <c r="X495" s="58">
        <f>IFERROR(W495/W500,"-")</f>
        <v>9.3023255813953487E-2</v>
      </c>
      <c r="Y495" s="82">
        <f t="shared" si="443"/>
        <v>8.6003010105353687E-4</v>
      </c>
      <c r="Z495" s="286"/>
      <c r="AA495" s="207">
        <v>3</v>
      </c>
      <c r="AB495" s="58">
        <f>IFERROR(AA495/AA500,"-")</f>
        <v>0.14285714285714285</v>
      </c>
      <c r="AC495" s="82">
        <f t="shared" si="444"/>
        <v>1.4130946773433821E-3</v>
      </c>
      <c r="AD495" s="286"/>
      <c r="AE495" s="207">
        <v>0</v>
      </c>
      <c r="AF495" s="58">
        <f>IFERROR(AE495/AE500,"-")</f>
        <v>0</v>
      </c>
      <c r="AG495" s="82">
        <f t="shared" si="445"/>
        <v>0</v>
      </c>
      <c r="AH495" s="286"/>
      <c r="AI495" s="93">
        <f t="shared" si="407"/>
        <v>13</v>
      </c>
      <c r="AJ495" s="58">
        <f>IFERROR(AI495/AI500,"-")</f>
        <v>5.0980392156862744E-2</v>
      </c>
      <c r="AK495" s="82">
        <f t="shared" si="446"/>
        <v>5.7430641456087653E-4</v>
      </c>
    </row>
    <row r="496" spans="2:37" ht="13.5" customHeight="1">
      <c r="B496" s="280"/>
      <c r="C496" s="283"/>
      <c r="D496" s="57" t="s">
        <v>89</v>
      </c>
      <c r="E496" s="129" t="s">
        <v>78</v>
      </c>
      <c r="F496" s="286"/>
      <c r="G496" s="207">
        <v>0</v>
      </c>
      <c r="H496" s="58">
        <f>IFERROR(G496/G500,"-")</f>
        <v>0</v>
      </c>
      <c r="I496" s="72">
        <f t="shared" si="447"/>
        <v>0</v>
      </c>
      <c r="J496" s="286"/>
      <c r="K496" s="207">
        <v>1</v>
      </c>
      <c r="L496" s="58">
        <f>IFERROR(K496/K500,"-")</f>
        <v>8.3333333333333329E-2</v>
      </c>
      <c r="M496" s="82">
        <f t="shared" si="440"/>
        <v>1.4084507042253521E-2</v>
      </c>
      <c r="N496" s="286"/>
      <c r="O496" s="207">
        <v>7</v>
      </c>
      <c r="P496" s="58">
        <f>IFERROR(O496/O500,"-")</f>
        <v>7.1428571428571425E-2</v>
      </c>
      <c r="Q496" s="82">
        <f t="shared" si="441"/>
        <v>8.9308497065577954E-4</v>
      </c>
      <c r="R496" s="286"/>
      <c r="S496" s="207">
        <v>7</v>
      </c>
      <c r="T496" s="58">
        <f>IFERROR(S496/S500,"-")</f>
        <v>9.7222222222222224E-2</v>
      </c>
      <c r="U496" s="82">
        <f t="shared" si="442"/>
        <v>9.7046998474975739E-4</v>
      </c>
      <c r="V496" s="286"/>
      <c r="W496" s="207">
        <v>5</v>
      </c>
      <c r="X496" s="58">
        <f>IFERROR(W496/W500,"-")</f>
        <v>0.11627906976744186</v>
      </c>
      <c r="Y496" s="82">
        <f t="shared" si="443"/>
        <v>1.0750376263169211E-3</v>
      </c>
      <c r="Z496" s="286"/>
      <c r="AA496" s="207">
        <v>2</v>
      </c>
      <c r="AB496" s="58">
        <f>IFERROR(AA496/AA500,"-")</f>
        <v>9.5238095238095233E-2</v>
      </c>
      <c r="AC496" s="82">
        <f t="shared" si="444"/>
        <v>9.4206311822892137E-4</v>
      </c>
      <c r="AD496" s="286"/>
      <c r="AE496" s="207">
        <v>1</v>
      </c>
      <c r="AF496" s="58">
        <f>IFERROR(AE496/AE500,"-")</f>
        <v>0.2</v>
      </c>
      <c r="AG496" s="82">
        <f t="shared" si="445"/>
        <v>1.4044943820224719E-3</v>
      </c>
      <c r="AH496" s="286"/>
      <c r="AI496" s="93">
        <f t="shared" si="407"/>
        <v>23</v>
      </c>
      <c r="AJ496" s="58">
        <f>IFERROR(AI496/AI500,"-")</f>
        <v>9.0196078431372548E-2</v>
      </c>
      <c r="AK496" s="82">
        <f t="shared" si="446"/>
        <v>1.0160805796077046E-3</v>
      </c>
    </row>
    <row r="497" spans="2:37" ht="13.5" customHeight="1">
      <c r="B497" s="280"/>
      <c r="C497" s="283"/>
      <c r="D497" s="57" t="s">
        <v>90</v>
      </c>
      <c r="E497" s="129" t="s">
        <v>79</v>
      </c>
      <c r="F497" s="286"/>
      <c r="G497" s="207">
        <v>0</v>
      </c>
      <c r="H497" s="58">
        <f>IFERROR(G497/G500,"-")</f>
        <v>0</v>
      </c>
      <c r="I497" s="72">
        <f t="shared" si="447"/>
        <v>0</v>
      </c>
      <c r="J497" s="286"/>
      <c r="K497" s="207">
        <v>0</v>
      </c>
      <c r="L497" s="58">
        <f>IFERROR(K497/K500,"-")</f>
        <v>0</v>
      </c>
      <c r="M497" s="82">
        <f t="shared" si="440"/>
        <v>0</v>
      </c>
      <c r="N497" s="286"/>
      <c r="O497" s="207">
        <v>0</v>
      </c>
      <c r="P497" s="58">
        <f>IFERROR(O497/O500,"-")</f>
        <v>0</v>
      </c>
      <c r="Q497" s="82">
        <f t="shared" si="441"/>
        <v>0</v>
      </c>
      <c r="R497" s="286"/>
      <c r="S497" s="207">
        <v>0</v>
      </c>
      <c r="T497" s="58">
        <f>IFERROR(S497/S500,"-")</f>
        <v>0</v>
      </c>
      <c r="U497" s="82">
        <f t="shared" si="442"/>
        <v>0</v>
      </c>
      <c r="V497" s="286"/>
      <c r="W497" s="207">
        <v>0</v>
      </c>
      <c r="X497" s="58">
        <f>IFERROR(W497/W500,"-")</f>
        <v>0</v>
      </c>
      <c r="Y497" s="82">
        <f t="shared" si="443"/>
        <v>0</v>
      </c>
      <c r="Z497" s="286"/>
      <c r="AA497" s="207">
        <v>0</v>
      </c>
      <c r="AB497" s="58">
        <f>IFERROR(AA497/AA500,"-")</f>
        <v>0</v>
      </c>
      <c r="AC497" s="82">
        <f t="shared" si="444"/>
        <v>0</v>
      </c>
      <c r="AD497" s="286"/>
      <c r="AE497" s="207">
        <v>0</v>
      </c>
      <c r="AF497" s="58">
        <f>IFERROR(AE497/AE500,"-")</f>
        <v>0</v>
      </c>
      <c r="AG497" s="82">
        <f t="shared" si="445"/>
        <v>0</v>
      </c>
      <c r="AH497" s="286"/>
      <c r="AI497" s="93">
        <f t="shared" si="407"/>
        <v>0</v>
      </c>
      <c r="AJ497" s="58">
        <f>IFERROR(AI497/AI500,"-")</f>
        <v>0</v>
      </c>
      <c r="AK497" s="82">
        <f t="shared" si="446"/>
        <v>0</v>
      </c>
    </row>
    <row r="498" spans="2:37" ht="13.5" customHeight="1">
      <c r="B498" s="280"/>
      <c r="C498" s="283"/>
      <c r="D498" s="57" t="s">
        <v>91</v>
      </c>
      <c r="E498" s="129" t="s">
        <v>80</v>
      </c>
      <c r="F498" s="286"/>
      <c r="G498" s="207">
        <v>0</v>
      </c>
      <c r="H498" s="58">
        <f>IFERROR(G498/G500,"-")</f>
        <v>0</v>
      </c>
      <c r="I498" s="72">
        <f t="shared" si="447"/>
        <v>0</v>
      </c>
      <c r="J498" s="286"/>
      <c r="K498" s="207">
        <v>0</v>
      </c>
      <c r="L498" s="58">
        <f>IFERROR(K498/K500,"-")</f>
        <v>0</v>
      </c>
      <c r="M498" s="82">
        <f t="shared" si="440"/>
        <v>0</v>
      </c>
      <c r="N498" s="286"/>
      <c r="O498" s="207">
        <v>0</v>
      </c>
      <c r="P498" s="58">
        <f>IFERROR(O498/O500,"-")</f>
        <v>0</v>
      </c>
      <c r="Q498" s="82">
        <f t="shared" si="441"/>
        <v>0</v>
      </c>
      <c r="R498" s="286"/>
      <c r="S498" s="207">
        <v>0</v>
      </c>
      <c r="T498" s="58">
        <f>IFERROR(S498/S500,"-")</f>
        <v>0</v>
      </c>
      <c r="U498" s="82">
        <f t="shared" si="442"/>
        <v>0</v>
      </c>
      <c r="V498" s="286"/>
      <c r="W498" s="207">
        <v>0</v>
      </c>
      <c r="X498" s="58">
        <f>IFERROR(W498/W500,"-")</f>
        <v>0</v>
      </c>
      <c r="Y498" s="82">
        <f t="shared" si="443"/>
        <v>0</v>
      </c>
      <c r="Z498" s="286"/>
      <c r="AA498" s="207">
        <v>0</v>
      </c>
      <c r="AB498" s="58">
        <f>IFERROR(AA498/AA500,"-")</f>
        <v>0</v>
      </c>
      <c r="AC498" s="82">
        <f t="shared" si="444"/>
        <v>0</v>
      </c>
      <c r="AD498" s="286"/>
      <c r="AE498" s="207">
        <v>0</v>
      </c>
      <c r="AF498" s="58">
        <f>IFERROR(AE498/AE500,"-")</f>
        <v>0</v>
      </c>
      <c r="AG498" s="82">
        <f t="shared" si="445"/>
        <v>0</v>
      </c>
      <c r="AH498" s="286"/>
      <c r="AI498" s="93">
        <f t="shared" si="407"/>
        <v>0</v>
      </c>
      <c r="AJ498" s="58">
        <f>IFERROR(AI498/AI500,"-")</f>
        <v>0</v>
      </c>
      <c r="AK498" s="82">
        <f t="shared" si="446"/>
        <v>0</v>
      </c>
    </row>
    <row r="499" spans="2:37" ht="13.5" customHeight="1">
      <c r="B499" s="280"/>
      <c r="C499" s="283"/>
      <c r="D499" s="59" t="s">
        <v>92</v>
      </c>
      <c r="E499" s="130" t="s">
        <v>95</v>
      </c>
      <c r="F499" s="287"/>
      <c r="G499" s="208">
        <v>0</v>
      </c>
      <c r="H499" s="60">
        <f>IFERROR(G499/G500,"-")</f>
        <v>0</v>
      </c>
      <c r="I499" s="72">
        <f t="shared" si="447"/>
        <v>0</v>
      </c>
      <c r="J499" s="287"/>
      <c r="K499" s="208">
        <v>2</v>
      </c>
      <c r="L499" s="60">
        <f>IFERROR(K499/K500,"-")</f>
        <v>0.16666666666666666</v>
      </c>
      <c r="M499" s="83">
        <f t="shared" si="440"/>
        <v>2.8169014084507043E-2</v>
      </c>
      <c r="N499" s="287"/>
      <c r="O499" s="208">
        <v>22</v>
      </c>
      <c r="P499" s="60">
        <f>IFERROR(O499/O500,"-")</f>
        <v>0.22448979591836735</v>
      </c>
      <c r="Q499" s="83">
        <f t="shared" si="441"/>
        <v>2.8068384792038787E-3</v>
      </c>
      <c r="R499" s="287"/>
      <c r="S499" s="208">
        <v>13</v>
      </c>
      <c r="T499" s="60">
        <f>IFERROR(S499/S500,"-")</f>
        <v>0.18055555555555555</v>
      </c>
      <c r="U499" s="83">
        <f t="shared" si="442"/>
        <v>1.8023014002495495E-3</v>
      </c>
      <c r="V499" s="287"/>
      <c r="W499" s="208">
        <v>8</v>
      </c>
      <c r="X499" s="60">
        <f>IFERROR(W499/W500,"-")</f>
        <v>0.18604651162790697</v>
      </c>
      <c r="Y499" s="83">
        <f t="shared" si="443"/>
        <v>1.7200602021070737E-3</v>
      </c>
      <c r="Z499" s="287"/>
      <c r="AA499" s="208">
        <v>4</v>
      </c>
      <c r="AB499" s="60">
        <f>IFERROR(AA499/AA500,"-")</f>
        <v>0.19047619047619047</v>
      </c>
      <c r="AC499" s="83">
        <f t="shared" si="444"/>
        <v>1.8841262364578427E-3</v>
      </c>
      <c r="AD499" s="287"/>
      <c r="AE499" s="208">
        <v>3</v>
      </c>
      <c r="AF499" s="60">
        <f>IFERROR(AE499/AE500,"-")</f>
        <v>0.6</v>
      </c>
      <c r="AG499" s="83">
        <f t="shared" si="445"/>
        <v>4.2134831460674156E-3</v>
      </c>
      <c r="AH499" s="287"/>
      <c r="AI499" s="94">
        <f t="shared" si="407"/>
        <v>52</v>
      </c>
      <c r="AJ499" s="60">
        <f>IFERROR(AI499/AI500,"-")</f>
        <v>0.20392156862745098</v>
      </c>
      <c r="AK499" s="83">
        <f t="shared" si="446"/>
        <v>2.2972256582435061E-3</v>
      </c>
    </row>
    <row r="500" spans="2:37" ht="13.5" customHeight="1">
      <c r="B500" s="281"/>
      <c r="C500" s="284"/>
      <c r="D500" s="61" t="s">
        <v>94</v>
      </c>
      <c r="E500" s="62"/>
      <c r="F500" s="209" t="s">
        <v>143</v>
      </c>
      <c r="G500" s="71">
        <f>SUM(G492:G499)</f>
        <v>4</v>
      </c>
      <c r="H500" s="63" t="s">
        <v>93</v>
      </c>
      <c r="I500" s="75">
        <f t="shared" si="447"/>
        <v>0.14285714285714285</v>
      </c>
      <c r="J500" s="209" t="s">
        <v>143</v>
      </c>
      <c r="K500" s="71">
        <f>SUM(K492:K499)</f>
        <v>12</v>
      </c>
      <c r="L500" s="210" t="s">
        <v>143</v>
      </c>
      <c r="M500" s="75">
        <f t="shared" si="440"/>
        <v>0.16901408450704225</v>
      </c>
      <c r="N500" s="209" t="s">
        <v>143</v>
      </c>
      <c r="O500" s="71">
        <f>SUM(O492:O499)</f>
        <v>98</v>
      </c>
      <c r="P500" s="210" t="s">
        <v>143</v>
      </c>
      <c r="Q500" s="75">
        <f t="shared" si="441"/>
        <v>1.2503189589180914E-2</v>
      </c>
      <c r="R500" s="209" t="s">
        <v>143</v>
      </c>
      <c r="S500" s="71">
        <f>SUM(S492:S499)</f>
        <v>72</v>
      </c>
      <c r="T500" s="210" t="s">
        <v>143</v>
      </c>
      <c r="U500" s="75">
        <f t="shared" si="442"/>
        <v>9.9819769859975042E-3</v>
      </c>
      <c r="V500" s="209" t="s">
        <v>143</v>
      </c>
      <c r="W500" s="71">
        <f>SUM(W492:W499)</f>
        <v>43</v>
      </c>
      <c r="X500" s="210" t="s">
        <v>143</v>
      </c>
      <c r="Y500" s="75">
        <f t="shared" si="443"/>
        <v>9.2453235863255209E-3</v>
      </c>
      <c r="Z500" s="209" t="s">
        <v>143</v>
      </c>
      <c r="AA500" s="71">
        <f>SUM(AA492:AA499)</f>
        <v>21</v>
      </c>
      <c r="AB500" s="210" t="s">
        <v>143</v>
      </c>
      <c r="AC500" s="75">
        <f t="shared" si="444"/>
        <v>9.8916627414036735E-3</v>
      </c>
      <c r="AD500" s="209" t="s">
        <v>143</v>
      </c>
      <c r="AE500" s="71">
        <f>SUM(AE492:AE499)</f>
        <v>5</v>
      </c>
      <c r="AF500" s="210" t="s">
        <v>143</v>
      </c>
      <c r="AG500" s="75">
        <f t="shared" si="445"/>
        <v>7.0224719101123594E-3</v>
      </c>
      <c r="AH500" s="209" t="s">
        <v>143</v>
      </c>
      <c r="AI500" s="71">
        <f t="shared" si="407"/>
        <v>255</v>
      </c>
      <c r="AJ500" s="210" t="s">
        <v>143</v>
      </c>
      <c r="AK500" s="75">
        <f t="shared" si="446"/>
        <v>1.1265241208694116E-2</v>
      </c>
    </row>
    <row r="501" spans="2:37" ht="13.5" customHeight="1">
      <c r="B501" s="279">
        <v>56</v>
      </c>
      <c r="C501" s="282" t="s">
        <v>8</v>
      </c>
      <c r="D501" s="55" t="s">
        <v>85</v>
      </c>
      <c r="E501" s="128" t="s">
        <v>74</v>
      </c>
      <c r="F501" s="293">
        <f>AO61</f>
        <v>6</v>
      </c>
      <c r="G501" s="206">
        <v>0</v>
      </c>
      <c r="H501" s="56" t="str">
        <f>IFERROR(G501/G509,"-")</f>
        <v>-</v>
      </c>
      <c r="I501" s="72">
        <f>IFERROR(G501/$AO$61,"-")</f>
        <v>0</v>
      </c>
      <c r="J501" s="293">
        <f>AP61</f>
        <v>33</v>
      </c>
      <c r="K501" s="206">
        <v>0</v>
      </c>
      <c r="L501" s="56">
        <f>IFERROR(K501/K509,"-")</f>
        <v>0</v>
      </c>
      <c r="M501" s="72">
        <f t="shared" ref="M501:M509" si="448">IFERROR(K501/$AP$61,"-")</f>
        <v>0</v>
      </c>
      <c r="N501" s="293">
        <f>AQ61</f>
        <v>5520</v>
      </c>
      <c r="O501" s="206">
        <v>0</v>
      </c>
      <c r="P501" s="56">
        <f>IFERROR(O501/O509,"-")</f>
        <v>0</v>
      </c>
      <c r="Q501" s="72">
        <f t="shared" ref="Q501:Q509" si="449">IFERROR(O501/$AQ$61,"-")</f>
        <v>0</v>
      </c>
      <c r="R501" s="293">
        <f>AR61</f>
        <v>4724</v>
      </c>
      <c r="S501" s="206">
        <v>0</v>
      </c>
      <c r="T501" s="56">
        <f>IFERROR(S501/S509,"-")</f>
        <v>0</v>
      </c>
      <c r="U501" s="72">
        <f t="shared" ref="U501:U509" si="450">IFERROR(S501/$AR$61,"-")</f>
        <v>0</v>
      </c>
      <c r="V501" s="293">
        <f>AS61</f>
        <v>2751</v>
      </c>
      <c r="W501" s="206">
        <v>0</v>
      </c>
      <c r="X501" s="56">
        <f>IFERROR(W501/W509,"-")</f>
        <v>0</v>
      </c>
      <c r="Y501" s="72">
        <f t="shared" ref="Y501:Y509" si="451">IFERROR(W501/$AS$61,"-")</f>
        <v>0</v>
      </c>
      <c r="Z501" s="293">
        <f>AT61</f>
        <v>1236</v>
      </c>
      <c r="AA501" s="206">
        <v>0</v>
      </c>
      <c r="AB501" s="56">
        <f>IFERROR(AA501/AA509,"-")</f>
        <v>0</v>
      </c>
      <c r="AC501" s="72">
        <f t="shared" ref="AC501:AC509" si="452">IFERROR(AA501/$AT$61,"-")</f>
        <v>0</v>
      </c>
      <c r="AD501" s="293">
        <f>AU61</f>
        <v>504</v>
      </c>
      <c r="AE501" s="206">
        <v>0</v>
      </c>
      <c r="AF501" s="56" t="str">
        <f>IFERROR(AE501/AE509,"-")</f>
        <v>-</v>
      </c>
      <c r="AG501" s="72">
        <f t="shared" ref="AG501:AG509" si="453">IFERROR(AE501/$AU$61,"-")</f>
        <v>0</v>
      </c>
      <c r="AH501" s="293">
        <f>AV61</f>
        <v>14774</v>
      </c>
      <c r="AI501" s="92">
        <f t="shared" si="407"/>
        <v>0</v>
      </c>
      <c r="AJ501" s="56">
        <f>IFERROR(AI501/AI509,"-")</f>
        <v>0</v>
      </c>
      <c r="AK501" s="72">
        <f t="shared" ref="AK501:AK509" si="454">IFERROR(AI501/$AV$61,"-")</f>
        <v>0</v>
      </c>
    </row>
    <row r="502" spans="2:37" ht="13.5" customHeight="1">
      <c r="B502" s="280"/>
      <c r="C502" s="283"/>
      <c r="D502" s="57" t="s">
        <v>86</v>
      </c>
      <c r="E502" s="129" t="s">
        <v>75</v>
      </c>
      <c r="F502" s="286"/>
      <c r="G502" s="207">
        <v>0</v>
      </c>
      <c r="H502" s="58" t="str">
        <f>IFERROR(G502/G509,"-")</f>
        <v>-</v>
      </c>
      <c r="I502" s="72">
        <f t="shared" ref="I502:I508" si="455">IFERROR(G502/$AO$61,"-")</f>
        <v>0</v>
      </c>
      <c r="J502" s="286"/>
      <c r="K502" s="207">
        <v>3</v>
      </c>
      <c r="L502" s="58">
        <f>IFERROR(K502/K509,"-")</f>
        <v>1</v>
      </c>
      <c r="M502" s="82">
        <f t="shared" si="448"/>
        <v>9.0909090909090912E-2</v>
      </c>
      <c r="N502" s="286"/>
      <c r="O502" s="207">
        <v>30</v>
      </c>
      <c r="P502" s="58">
        <f>IFERROR(O502/O509,"-")</f>
        <v>0.68181818181818177</v>
      </c>
      <c r="Q502" s="82">
        <f t="shared" si="449"/>
        <v>5.434782608695652E-3</v>
      </c>
      <c r="R502" s="286"/>
      <c r="S502" s="207">
        <v>29</v>
      </c>
      <c r="T502" s="58">
        <f>IFERROR(S502/S509,"-")</f>
        <v>0.59183673469387754</v>
      </c>
      <c r="U502" s="82">
        <f t="shared" si="450"/>
        <v>6.1388653683319217E-3</v>
      </c>
      <c r="V502" s="286"/>
      <c r="W502" s="207">
        <v>18</v>
      </c>
      <c r="X502" s="58">
        <f>IFERROR(W502/W509,"-")</f>
        <v>0.72</v>
      </c>
      <c r="Y502" s="82">
        <f t="shared" si="451"/>
        <v>6.5430752453653216E-3</v>
      </c>
      <c r="Z502" s="286"/>
      <c r="AA502" s="207">
        <v>7</v>
      </c>
      <c r="AB502" s="58">
        <f>IFERROR(AA502/AA509,"-")</f>
        <v>0.53846153846153844</v>
      </c>
      <c r="AC502" s="82">
        <f t="shared" si="452"/>
        <v>5.6634304207119745E-3</v>
      </c>
      <c r="AD502" s="286"/>
      <c r="AE502" s="207">
        <v>0</v>
      </c>
      <c r="AF502" s="58" t="str">
        <f>IFERROR(AE502/AE509,"-")</f>
        <v>-</v>
      </c>
      <c r="AG502" s="82">
        <f t="shared" si="453"/>
        <v>0</v>
      </c>
      <c r="AH502" s="286"/>
      <c r="AI502" s="93">
        <f t="shared" si="407"/>
        <v>87</v>
      </c>
      <c r="AJ502" s="58">
        <f>IFERROR(AI502/AI509,"-")</f>
        <v>0.64925373134328357</v>
      </c>
      <c r="AK502" s="82">
        <f t="shared" si="454"/>
        <v>5.8887234330580749E-3</v>
      </c>
    </row>
    <row r="503" spans="2:37" ht="13.5" customHeight="1">
      <c r="B503" s="280"/>
      <c r="C503" s="283"/>
      <c r="D503" s="57" t="s">
        <v>87</v>
      </c>
      <c r="E503" s="129" t="s">
        <v>76</v>
      </c>
      <c r="F503" s="286"/>
      <c r="G503" s="207">
        <v>0</v>
      </c>
      <c r="H503" s="58" t="str">
        <f>IFERROR(G503/G509,"-")</f>
        <v>-</v>
      </c>
      <c r="I503" s="72">
        <f t="shared" si="455"/>
        <v>0</v>
      </c>
      <c r="J503" s="286"/>
      <c r="K503" s="207">
        <v>0</v>
      </c>
      <c r="L503" s="58">
        <f>IFERROR(K503/K509,"-")</f>
        <v>0</v>
      </c>
      <c r="M503" s="82">
        <f t="shared" si="448"/>
        <v>0</v>
      </c>
      <c r="N503" s="286"/>
      <c r="O503" s="207">
        <v>0</v>
      </c>
      <c r="P503" s="58">
        <f>IFERROR(O503/O509,"-")</f>
        <v>0</v>
      </c>
      <c r="Q503" s="82">
        <f t="shared" si="449"/>
        <v>0</v>
      </c>
      <c r="R503" s="286"/>
      <c r="S503" s="207">
        <v>1</v>
      </c>
      <c r="T503" s="58">
        <f>IFERROR(S503/S509,"-")</f>
        <v>2.0408163265306121E-2</v>
      </c>
      <c r="U503" s="82">
        <f t="shared" si="450"/>
        <v>2.1168501270110075E-4</v>
      </c>
      <c r="V503" s="286"/>
      <c r="W503" s="207">
        <v>0</v>
      </c>
      <c r="X503" s="58">
        <f>IFERROR(W503/W509,"-")</f>
        <v>0</v>
      </c>
      <c r="Y503" s="82">
        <f t="shared" si="451"/>
        <v>0</v>
      </c>
      <c r="Z503" s="286"/>
      <c r="AA503" s="207">
        <v>0</v>
      </c>
      <c r="AB503" s="58">
        <f>IFERROR(AA503/AA509,"-")</f>
        <v>0</v>
      </c>
      <c r="AC503" s="82">
        <f t="shared" si="452"/>
        <v>0</v>
      </c>
      <c r="AD503" s="286"/>
      <c r="AE503" s="207">
        <v>0</v>
      </c>
      <c r="AF503" s="58" t="str">
        <f>IFERROR(AE503/AE509,"-")</f>
        <v>-</v>
      </c>
      <c r="AG503" s="82">
        <f t="shared" si="453"/>
        <v>0</v>
      </c>
      <c r="AH503" s="286"/>
      <c r="AI503" s="93">
        <f t="shared" si="407"/>
        <v>1</v>
      </c>
      <c r="AJ503" s="58">
        <f>IFERROR(AI503/AI509,"-")</f>
        <v>7.462686567164179E-3</v>
      </c>
      <c r="AK503" s="82">
        <f t="shared" si="454"/>
        <v>6.7686476242046845E-5</v>
      </c>
    </row>
    <row r="504" spans="2:37" ht="13.5" customHeight="1">
      <c r="B504" s="280"/>
      <c r="C504" s="283"/>
      <c r="D504" s="57" t="s">
        <v>88</v>
      </c>
      <c r="E504" s="129" t="s">
        <v>77</v>
      </c>
      <c r="F504" s="286"/>
      <c r="G504" s="207">
        <v>0</v>
      </c>
      <c r="H504" s="58" t="str">
        <f>IFERROR(G504/G509,"-")</f>
        <v>-</v>
      </c>
      <c r="I504" s="72">
        <f t="shared" si="455"/>
        <v>0</v>
      </c>
      <c r="J504" s="286"/>
      <c r="K504" s="207">
        <v>0</v>
      </c>
      <c r="L504" s="58">
        <f>IFERROR(K504/K509,"-")</f>
        <v>0</v>
      </c>
      <c r="M504" s="82">
        <f t="shared" si="448"/>
        <v>0</v>
      </c>
      <c r="N504" s="286"/>
      <c r="O504" s="207">
        <v>3</v>
      </c>
      <c r="P504" s="58">
        <f>IFERROR(O504/O509,"-")</f>
        <v>6.8181818181818177E-2</v>
      </c>
      <c r="Q504" s="82">
        <f t="shared" si="449"/>
        <v>5.4347826086956522E-4</v>
      </c>
      <c r="R504" s="286"/>
      <c r="S504" s="207">
        <v>0</v>
      </c>
      <c r="T504" s="58">
        <f>IFERROR(S504/S509,"-")</f>
        <v>0</v>
      </c>
      <c r="U504" s="82">
        <f t="shared" si="450"/>
        <v>0</v>
      </c>
      <c r="V504" s="286"/>
      <c r="W504" s="207">
        <v>0</v>
      </c>
      <c r="X504" s="58">
        <f>IFERROR(W504/W509,"-")</f>
        <v>0</v>
      </c>
      <c r="Y504" s="82">
        <f t="shared" si="451"/>
        <v>0</v>
      </c>
      <c r="Z504" s="286"/>
      <c r="AA504" s="207">
        <v>0</v>
      </c>
      <c r="AB504" s="58">
        <f>IFERROR(AA504/AA509,"-")</f>
        <v>0</v>
      </c>
      <c r="AC504" s="82">
        <f t="shared" si="452"/>
        <v>0</v>
      </c>
      <c r="AD504" s="286"/>
      <c r="AE504" s="207">
        <v>0</v>
      </c>
      <c r="AF504" s="58" t="str">
        <f>IFERROR(AE504/AE509,"-")</f>
        <v>-</v>
      </c>
      <c r="AG504" s="82">
        <f t="shared" si="453"/>
        <v>0</v>
      </c>
      <c r="AH504" s="286"/>
      <c r="AI504" s="93">
        <f t="shared" si="407"/>
        <v>3</v>
      </c>
      <c r="AJ504" s="58">
        <f>IFERROR(AI504/AI509,"-")</f>
        <v>2.2388059701492536E-2</v>
      </c>
      <c r="AK504" s="82">
        <f t="shared" si="454"/>
        <v>2.0305942872614051E-4</v>
      </c>
    </row>
    <row r="505" spans="2:37" ht="13.5" customHeight="1">
      <c r="B505" s="280"/>
      <c r="C505" s="283"/>
      <c r="D505" s="57" t="s">
        <v>89</v>
      </c>
      <c r="E505" s="129" t="s">
        <v>78</v>
      </c>
      <c r="F505" s="286"/>
      <c r="G505" s="207">
        <v>0</v>
      </c>
      <c r="H505" s="58" t="str">
        <f>IFERROR(G505/G509,"-")</f>
        <v>-</v>
      </c>
      <c r="I505" s="72">
        <f t="shared" si="455"/>
        <v>0</v>
      </c>
      <c r="J505" s="286"/>
      <c r="K505" s="207">
        <v>0</v>
      </c>
      <c r="L505" s="58">
        <f>IFERROR(K505/K509,"-")</f>
        <v>0</v>
      </c>
      <c r="M505" s="82">
        <f t="shared" si="448"/>
        <v>0</v>
      </c>
      <c r="N505" s="286"/>
      <c r="O505" s="207">
        <v>2</v>
      </c>
      <c r="P505" s="58">
        <f>IFERROR(O505/O509,"-")</f>
        <v>4.5454545454545456E-2</v>
      </c>
      <c r="Q505" s="82">
        <f t="shared" si="449"/>
        <v>3.6231884057971015E-4</v>
      </c>
      <c r="R505" s="286"/>
      <c r="S505" s="207">
        <v>6</v>
      </c>
      <c r="T505" s="58">
        <f>IFERROR(S505/S509,"-")</f>
        <v>0.12244897959183673</v>
      </c>
      <c r="U505" s="82">
        <f t="shared" si="450"/>
        <v>1.2701100762066045E-3</v>
      </c>
      <c r="V505" s="286"/>
      <c r="W505" s="207">
        <v>2</v>
      </c>
      <c r="X505" s="58">
        <f>IFERROR(W505/W509,"-")</f>
        <v>0.08</v>
      </c>
      <c r="Y505" s="82">
        <f t="shared" si="451"/>
        <v>7.2700836059614682E-4</v>
      </c>
      <c r="Z505" s="286"/>
      <c r="AA505" s="207">
        <v>2</v>
      </c>
      <c r="AB505" s="58">
        <f>IFERROR(AA505/AA509,"-")</f>
        <v>0.15384615384615385</v>
      </c>
      <c r="AC505" s="82">
        <f t="shared" si="452"/>
        <v>1.6181229773462784E-3</v>
      </c>
      <c r="AD505" s="286"/>
      <c r="AE505" s="207">
        <v>0</v>
      </c>
      <c r="AF505" s="58" t="str">
        <f>IFERROR(AE505/AE509,"-")</f>
        <v>-</v>
      </c>
      <c r="AG505" s="82">
        <f t="shared" si="453"/>
        <v>0</v>
      </c>
      <c r="AH505" s="286"/>
      <c r="AI505" s="93">
        <f t="shared" si="407"/>
        <v>12</v>
      </c>
      <c r="AJ505" s="58">
        <f>IFERROR(AI505/AI509,"-")</f>
        <v>8.9552238805970144E-2</v>
      </c>
      <c r="AK505" s="82">
        <f t="shared" si="454"/>
        <v>8.1223771490456203E-4</v>
      </c>
    </row>
    <row r="506" spans="2:37" ht="13.5" customHeight="1">
      <c r="B506" s="280"/>
      <c r="C506" s="283"/>
      <c r="D506" s="57" t="s">
        <v>90</v>
      </c>
      <c r="E506" s="129" t="s">
        <v>79</v>
      </c>
      <c r="F506" s="286"/>
      <c r="G506" s="207">
        <v>0</v>
      </c>
      <c r="H506" s="58" t="str">
        <f>IFERROR(G506/G509,"-")</f>
        <v>-</v>
      </c>
      <c r="I506" s="72">
        <f t="shared" si="455"/>
        <v>0</v>
      </c>
      <c r="J506" s="286"/>
      <c r="K506" s="207">
        <v>0</v>
      </c>
      <c r="L506" s="58">
        <f>IFERROR(K506/K509,"-")</f>
        <v>0</v>
      </c>
      <c r="M506" s="82">
        <f t="shared" si="448"/>
        <v>0</v>
      </c>
      <c r="N506" s="286"/>
      <c r="O506" s="207">
        <v>0</v>
      </c>
      <c r="P506" s="58">
        <f>IFERROR(O506/O509,"-")</f>
        <v>0</v>
      </c>
      <c r="Q506" s="82">
        <f t="shared" si="449"/>
        <v>0</v>
      </c>
      <c r="R506" s="286"/>
      <c r="S506" s="207">
        <v>0</v>
      </c>
      <c r="T506" s="58">
        <f>IFERROR(S506/S509,"-")</f>
        <v>0</v>
      </c>
      <c r="U506" s="82">
        <f t="shared" si="450"/>
        <v>0</v>
      </c>
      <c r="V506" s="286"/>
      <c r="W506" s="207">
        <v>0</v>
      </c>
      <c r="X506" s="58">
        <f>IFERROR(W506/W509,"-")</f>
        <v>0</v>
      </c>
      <c r="Y506" s="82">
        <f t="shared" si="451"/>
        <v>0</v>
      </c>
      <c r="Z506" s="286"/>
      <c r="AA506" s="207">
        <v>0</v>
      </c>
      <c r="AB506" s="58">
        <f>IFERROR(AA506/AA509,"-")</f>
        <v>0</v>
      </c>
      <c r="AC506" s="82">
        <f t="shared" si="452"/>
        <v>0</v>
      </c>
      <c r="AD506" s="286"/>
      <c r="AE506" s="207">
        <v>0</v>
      </c>
      <c r="AF506" s="58" t="str">
        <f>IFERROR(AE506/AE509,"-")</f>
        <v>-</v>
      </c>
      <c r="AG506" s="82">
        <f t="shared" si="453"/>
        <v>0</v>
      </c>
      <c r="AH506" s="286"/>
      <c r="AI506" s="93">
        <f t="shared" si="407"/>
        <v>0</v>
      </c>
      <c r="AJ506" s="58">
        <f>IFERROR(AI506/AI509,"-")</f>
        <v>0</v>
      </c>
      <c r="AK506" s="82">
        <f t="shared" si="454"/>
        <v>0</v>
      </c>
    </row>
    <row r="507" spans="2:37" ht="13.5" customHeight="1">
      <c r="B507" s="280"/>
      <c r="C507" s="283"/>
      <c r="D507" s="57" t="s">
        <v>91</v>
      </c>
      <c r="E507" s="129" t="s">
        <v>80</v>
      </c>
      <c r="F507" s="286"/>
      <c r="G507" s="207">
        <v>0</v>
      </c>
      <c r="H507" s="58" t="str">
        <f>IFERROR(G507/G509,"-")</f>
        <v>-</v>
      </c>
      <c r="I507" s="72">
        <f t="shared" si="455"/>
        <v>0</v>
      </c>
      <c r="J507" s="286"/>
      <c r="K507" s="207">
        <v>0</v>
      </c>
      <c r="L507" s="58">
        <f>IFERROR(K507/K509,"-")</f>
        <v>0</v>
      </c>
      <c r="M507" s="82">
        <f t="shared" si="448"/>
        <v>0</v>
      </c>
      <c r="N507" s="286"/>
      <c r="O507" s="207">
        <v>0</v>
      </c>
      <c r="P507" s="58">
        <f>IFERROR(O507/O509,"-")</f>
        <v>0</v>
      </c>
      <c r="Q507" s="82">
        <f t="shared" si="449"/>
        <v>0</v>
      </c>
      <c r="R507" s="286"/>
      <c r="S507" s="207">
        <v>0</v>
      </c>
      <c r="T507" s="58">
        <f>IFERROR(S507/S509,"-")</f>
        <v>0</v>
      </c>
      <c r="U507" s="82">
        <f t="shared" si="450"/>
        <v>0</v>
      </c>
      <c r="V507" s="286"/>
      <c r="W507" s="207">
        <v>0</v>
      </c>
      <c r="X507" s="58">
        <f>IFERROR(W507/W509,"-")</f>
        <v>0</v>
      </c>
      <c r="Y507" s="82">
        <f t="shared" si="451"/>
        <v>0</v>
      </c>
      <c r="Z507" s="286"/>
      <c r="AA507" s="207">
        <v>0</v>
      </c>
      <c r="AB507" s="58">
        <f>IFERROR(AA507/AA509,"-")</f>
        <v>0</v>
      </c>
      <c r="AC507" s="82">
        <f t="shared" si="452"/>
        <v>0</v>
      </c>
      <c r="AD507" s="286"/>
      <c r="AE507" s="207">
        <v>0</v>
      </c>
      <c r="AF507" s="58" t="str">
        <f>IFERROR(AE507/AE509,"-")</f>
        <v>-</v>
      </c>
      <c r="AG507" s="82">
        <f t="shared" si="453"/>
        <v>0</v>
      </c>
      <c r="AH507" s="286"/>
      <c r="AI507" s="93">
        <f t="shared" si="407"/>
        <v>0</v>
      </c>
      <c r="AJ507" s="58">
        <f>IFERROR(AI507/AI509,"-")</f>
        <v>0</v>
      </c>
      <c r="AK507" s="82">
        <f t="shared" si="454"/>
        <v>0</v>
      </c>
    </row>
    <row r="508" spans="2:37" ht="13.5" customHeight="1">
      <c r="B508" s="280"/>
      <c r="C508" s="283"/>
      <c r="D508" s="59" t="s">
        <v>92</v>
      </c>
      <c r="E508" s="130" t="s">
        <v>95</v>
      </c>
      <c r="F508" s="287"/>
      <c r="G508" s="208">
        <v>0</v>
      </c>
      <c r="H508" s="60" t="str">
        <f>IFERROR(G508/G509,"-")</f>
        <v>-</v>
      </c>
      <c r="I508" s="72">
        <f t="shared" si="455"/>
        <v>0</v>
      </c>
      <c r="J508" s="287"/>
      <c r="K508" s="208">
        <v>0</v>
      </c>
      <c r="L508" s="60">
        <f>IFERROR(K508/K509,"-")</f>
        <v>0</v>
      </c>
      <c r="M508" s="83">
        <f t="shared" si="448"/>
        <v>0</v>
      </c>
      <c r="N508" s="287"/>
      <c r="O508" s="208">
        <v>9</v>
      </c>
      <c r="P508" s="60">
        <f>IFERROR(O508/O509,"-")</f>
        <v>0.20454545454545456</v>
      </c>
      <c r="Q508" s="83">
        <f t="shared" si="449"/>
        <v>1.6304347826086956E-3</v>
      </c>
      <c r="R508" s="287"/>
      <c r="S508" s="208">
        <v>13</v>
      </c>
      <c r="T508" s="60">
        <f>IFERROR(S508/S509,"-")</f>
        <v>0.26530612244897961</v>
      </c>
      <c r="U508" s="83">
        <f t="shared" si="450"/>
        <v>2.75190516511431E-3</v>
      </c>
      <c r="V508" s="287"/>
      <c r="W508" s="208">
        <v>5</v>
      </c>
      <c r="X508" s="60">
        <f>IFERROR(W508/W509,"-")</f>
        <v>0.2</v>
      </c>
      <c r="Y508" s="83">
        <f t="shared" si="451"/>
        <v>1.8175209014903672E-3</v>
      </c>
      <c r="Z508" s="287"/>
      <c r="AA508" s="208">
        <v>4</v>
      </c>
      <c r="AB508" s="60">
        <f>IFERROR(AA508/AA509,"-")</f>
        <v>0.30769230769230771</v>
      </c>
      <c r="AC508" s="83">
        <f t="shared" si="452"/>
        <v>3.2362459546925568E-3</v>
      </c>
      <c r="AD508" s="287"/>
      <c r="AE508" s="208">
        <v>0</v>
      </c>
      <c r="AF508" s="60" t="str">
        <f>IFERROR(AE508/AE509,"-")</f>
        <v>-</v>
      </c>
      <c r="AG508" s="83">
        <f t="shared" si="453"/>
        <v>0</v>
      </c>
      <c r="AH508" s="287"/>
      <c r="AI508" s="94">
        <f t="shared" si="407"/>
        <v>31</v>
      </c>
      <c r="AJ508" s="60">
        <f>IFERROR(AI508/AI509,"-")</f>
        <v>0.23134328358208955</v>
      </c>
      <c r="AK508" s="83">
        <f t="shared" si="454"/>
        <v>2.098280763503452E-3</v>
      </c>
    </row>
    <row r="509" spans="2:37" ht="13.5" customHeight="1">
      <c r="B509" s="281"/>
      <c r="C509" s="284"/>
      <c r="D509" s="61" t="s">
        <v>94</v>
      </c>
      <c r="E509" s="62"/>
      <c r="F509" s="209" t="s">
        <v>143</v>
      </c>
      <c r="G509" s="71">
        <f>SUM(G501:G508)</f>
        <v>0</v>
      </c>
      <c r="H509" s="63" t="s">
        <v>93</v>
      </c>
      <c r="I509" s="75">
        <f>IFERROR(G509/$AO$61,"-")</f>
        <v>0</v>
      </c>
      <c r="J509" s="209" t="s">
        <v>143</v>
      </c>
      <c r="K509" s="71">
        <f>SUM(K501:K508)</f>
        <v>3</v>
      </c>
      <c r="L509" s="210" t="s">
        <v>143</v>
      </c>
      <c r="M509" s="75">
        <f t="shared" si="448"/>
        <v>9.0909090909090912E-2</v>
      </c>
      <c r="N509" s="209" t="s">
        <v>143</v>
      </c>
      <c r="O509" s="71">
        <f>SUM(O501:O508)</f>
        <v>44</v>
      </c>
      <c r="P509" s="210" t="s">
        <v>143</v>
      </c>
      <c r="Q509" s="75">
        <f t="shared" si="449"/>
        <v>7.9710144927536229E-3</v>
      </c>
      <c r="R509" s="209" t="s">
        <v>143</v>
      </c>
      <c r="S509" s="71">
        <f>SUM(S501:S508)</f>
        <v>49</v>
      </c>
      <c r="T509" s="210" t="s">
        <v>143</v>
      </c>
      <c r="U509" s="75">
        <f t="shared" si="450"/>
        <v>1.0372565622353938E-2</v>
      </c>
      <c r="V509" s="209" t="s">
        <v>143</v>
      </c>
      <c r="W509" s="71">
        <f>SUM(W501:W508)</f>
        <v>25</v>
      </c>
      <c r="X509" s="210" t="s">
        <v>143</v>
      </c>
      <c r="Y509" s="75">
        <f t="shared" si="451"/>
        <v>9.0876045074518349E-3</v>
      </c>
      <c r="Z509" s="209" t="s">
        <v>143</v>
      </c>
      <c r="AA509" s="71">
        <f>SUM(AA501:AA508)</f>
        <v>13</v>
      </c>
      <c r="AB509" s="210" t="s">
        <v>143</v>
      </c>
      <c r="AC509" s="75">
        <f t="shared" si="452"/>
        <v>1.0517799352750809E-2</v>
      </c>
      <c r="AD509" s="209" t="s">
        <v>143</v>
      </c>
      <c r="AE509" s="71">
        <f>SUM(AE501:AE508)</f>
        <v>0</v>
      </c>
      <c r="AF509" s="210" t="s">
        <v>143</v>
      </c>
      <c r="AG509" s="75">
        <f t="shared" si="453"/>
        <v>0</v>
      </c>
      <c r="AH509" s="209" t="s">
        <v>143</v>
      </c>
      <c r="AI509" s="71">
        <f t="shared" si="407"/>
        <v>134</v>
      </c>
      <c r="AJ509" s="210" t="s">
        <v>143</v>
      </c>
      <c r="AK509" s="75">
        <f t="shared" si="454"/>
        <v>9.0699878164342759E-3</v>
      </c>
    </row>
    <row r="510" spans="2:37" ht="13.5" customHeight="1">
      <c r="B510" s="279">
        <v>57</v>
      </c>
      <c r="C510" s="282" t="s">
        <v>42</v>
      </c>
      <c r="D510" s="55" t="s">
        <v>85</v>
      </c>
      <c r="E510" s="128" t="s">
        <v>74</v>
      </c>
      <c r="F510" s="293">
        <f>AO62</f>
        <v>13</v>
      </c>
      <c r="G510" s="206">
        <v>0</v>
      </c>
      <c r="H510" s="56">
        <f>IFERROR(G510/G518,"-")</f>
        <v>0</v>
      </c>
      <c r="I510" s="72">
        <f>IFERROR(G510/$AO$62,"-")</f>
        <v>0</v>
      </c>
      <c r="J510" s="293">
        <f>AP62</f>
        <v>40</v>
      </c>
      <c r="K510" s="206">
        <v>0</v>
      </c>
      <c r="L510" s="56">
        <f>IFERROR(K510/K518,"-")</f>
        <v>0</v>
      </c>
      <c r="M510" s="72">
        <f t="shared" ref="M510:M518" si="456">IFERROR(K510/$AP$62,"-")</f>
        <v>0</v>
      </c>
      <c r="N510" s="293">
        <f>AQ62</f>
        <v>3736</v>
      </c>
      <c r="O510" s="206">
        <v>0</v>
      </c>
      <c r="P510" s="56">
        <f>IFERROR(O510/O518,"-")</f>
        <v>0</v>
      </c>
      <c r="Q510" s="72">
        <f t="shared" ref="Q510:Q518" si="457">IFERROR(O510/$AQ$62,"-")</f>
        <v>0</v>
      </c>
      <c r="R510" s="293">
        <f>AR62</f>
        <v>2959</v>
      </c>
      <c r="S510" s="206">
        <v>0</v>
      </c>
      <c r="T510" s="56">
        <f>IFERROR(S510/S518,"-")</f>
        <v>0</v>
      </c>
      <c r="U510" s="72">
        <f t="shared" ref="U510:U518" si="458">IFERROR(S510/$AR$62,"-")</f>
        <v>0</v>
      </c>
      <c r="V510" s="293">
        <f>AS62</f>
        <v>2052</v>
      </c>
      <c r="W510" s="206">
        <v>0</v>
      </c>
      <c r="X510" s="56">
        <f>IFERROR(W510/W518,"-")</f>
        <v>0</v>
      </c>
      <c r="Y510" s="72">
        <f t="shared" ref="Y510:Y518" si="459">IFERROR(W510/$AS$62,"-")</f>
        <v>0</v>
      </c>
      <c r="Z510" s="293">
        <f>AT62</f>
        <v>1114</v>
      </c>
      <c r="AA510" s="206">
        <v>0</v>
      </c>
      <c r="AB510" s="56">
        <f>IFERROR(AA510/AA518,"-")</f>
        <v>0</v>
      </c>
      <c r="AC510" s="72">
        <f t="shared" ref="AC510:AC518" si="460">IFERROR(AA510/$AT$62,"-")</f>
        <v>0</v>
      </c>
      <c r="AD510" s="293">
        <f>AU62</f>
        <v>462</v>
      </c>
      <c r="AE510" s="206">
        <v>0</v>
      </c>
      <c r="AF510" s="56" t="str">
        <f>IFERROR(AE510/AE518,"-")</f>
        <v>-</v>
      </c>
      <c r="AG510" s="72">
        <f t="shared" ref="AG510:AG518" si="461">IFERROR(AE510/$AU$62,"-")</f>
        <v>0</v>
      </c>
      <c r="AH510" s="293">
        <f>AV62</f>
        <v>10376</v>
      </c>
      <c r="AI510" s="92">
        <f t="shared" si="407"/>
        <v>0</v>
      </c>
      <c r="AJ510" s="56">
        <f>IFERROR(AI510/AI518,"-")</f>
        <v>0</v>
      </c>
      <c r="AK510" s="72">
        <f t="shared" ref="AK510:AK518" si="462">IFERROR(AI510/$AV$62,"-")</f>
        <v>0</v>
      </c>
    </row>
    <row r="511" spans="2:37" ht="13.5" customHeight="1">
      <c r="B511" s="280"/>
      <c r="C511" s="283"/>
      <c r="D511" s="57" t="s">
        <v>86</v>
      </c>
      <c r="E511" s="129" t="s">
        <v>75</v>
      </c>
      <c r="F511" s="286"/>
      <c r="G511" s="207">
        <v>1</v>
      </c>
      <c r="H511" s="58">
        <f>IFERROR(G511/G518,"-")</f>
        <v>1</v>
      </c>
      <c r="I511" s="72">
        <f t="shared" ref="I511:I517" si="463">IFERROR(G511/$AO$62,"-")</f>
        <v>7.6923076923076927E-2</v>
      </c>
      <c r="J511" s="286"/>
      <c r="K511" s="207">
        <v>2</v>
      </c>
      <c r="L511" s="58">
        <f>IFERROR(K511/K518,"-")</f>
        <v>0.66666666666666663</v>
      </c>
      <c r="M511" s="82">
        <f t="shared" si="456"/>
        <v>0.05</v>
      </c>
      <c r="N511" s="286"/>
      <c r="O511" s="207">
        <v>14</v>
      </c>
      <c r="P511" s="58">
        <f>IFERROR(O511/O518,"-")</f>
        <v>0.60869565217391308</v>
      </c>
      <c r="Q511" s="82">
        <f t="shared" si="457"/>
        <v>3.7473233404710922E-3</v>
      </c>
      <c r="R511" s="286"/>
      <c r="S511" s="207">
        <v>12</v>
      </c>
      <c r="T511" s="58">
        <f>IFERROR(S511/S518,"-")</f>
        <v>0.75</v>
      </c>
      <c r="U511" s="82">
        <f t="shared" si="458"/>
        <v>4.0554241297735723E-3</v>
      </c>
      <c r="V511" s="286"/>
      <c r="W511" s="207">
        <v>9</v>
      </c>
      <c r="X511" s="58">
        <f>IFERROR(W511/W518,"-")</f>
        <v>0.6428571428571429</v>
      </c>
      <c r="Y511" s="82">
        <f t="shared" si="459"/>
        <v>4.3859649122807015E-3</v>
      </c>
      <c r="Z511" s="286"/>
      <c r="AA511" s="207">
        <v>3</v>
      </c>
      <c r="AB511" s="58">
        <f>IFERROR(AA511/AA518,"-")</f>
        <v>0.375</v>
      </c>
      <c r="AC511" s="82">
        <f t="shared" si="460"/>
        <v>2.6929982046678637E-3</v>
      </c>
      <c r="AD511" s="286"/>
      <c r="AE511" s="207">
        <v>0</v>
      </c>
      <c r="AF511" s="58" t="str">
        <f>IFERROR(AE511/AE518,"-")</f>
        <v>-</v>
      </c>
      <c r="AG511" s="82">
        <f t="shared" si="461"/>
        <v>0</v>
      </c>
      <c r="AH511" s="286"/>
      <c r="AI511" s="93">
        <f t="shared" si="407"/>
        <v>41</v>
      </c>
      <c r="AJ511" s="58">
        <f>IFERROR(AI511/AI518,"-")</f>
        <v>0.63076923076923075</v>
      </c>
      <c r="AK511" s="82">
        <f t="shared" si="462"/>
        <v>3.951426368542791E-3</v>
      </c>
    </row>
    <row r="512" spans="2:37" ht="13.5" customHeight="1">
      <c r="B512" s="280"/>
      <c r="C512" s="283"/>
      <c r="D512" s="57" t="s">
        <v>87</v>
      </c>
      <c r="E512" s="129" t="s">
        <v>76</v>
      </c>
      <c r="F512" s="286"/>
      <c r="G512" s="207">
        <v>0</v>
      </c>
      <c r="H512" s="58">
        <f>IFERROR(G512/G518,"-")</f>
        <v>0</v>
      </c>
      <c r="I512" s="72">
        <f t="shared" si="463"/>
        <v>0</v>
      </c>
      <c r="J512" s="286"/>
      <c r="K512" s="207">
        <v>0</v>
      </c>
      <c r="L512" s="58">
        <f>IFERROR(K512/K518,"-")</f>
        <v>0</v>
      </c>
      <c r="M512" s="82">
        <f t="shared" si="456"/>
        <v>0</v>
      </c>
      <c r="N512" s="286"/>
      <c r="O512" s="207">
        <v>0</v>
      </c>
      <c r="P512" s="58">
        <f>IFERROR(O512/O518,"-")</f>
        <v>0</v>
      </c>
      <c r="Q512" s="82">
        <f t="shared" si="457"/>
        <v>0</v>
      </c>
      <c r="R512" s="286"/>
      <c r="S512" s="207">
        <v>0</v>
      </c>
      <c r="T512" s="58">
        <f>IFERROR(S512/S518,"-")</f>
        <v>0</v>
      </c>
      <c r="U512" s="82">
        <f t="shared" si="458"/>
        <v>0</v>
      </c>
      <c r="V512" s="286"/>
      <c r="W512" s="207">
        <v>0</v>
      </c>
      <c r="X512" s="58">
        <f>IFERROR(W512/W518,"-")</f>
        <v>0</v>
      </c>
      <c r="Y512" s="82">
        <f t="shared" si="459"/>
        <v>0</v>
      </c>
      <c r="Z512" s="286"/>
      <c r="AA512" s="207">
        <v>1</v>
      </c>
      <c r="AB512" s="58">
        <f>IFERROR(AA512/AA518,"-")</f>
        <v>0.125</v>
      </c>
      <c r="AC512" s="82">
        <f t="shared" si="460"/>
        <v>8.9766606822262122E-4</v>
      </c>
      <c r="AD512" s="286"/>
      <c r="AE512" s="207">
        <v>0</v>
      </c>
      <c r="AF512" s="58" t="str">
        <f>IFERROR(AE512/AE518,"-")</f>
        <v>-</v>
      </c>
      <c r="AG512" s="82">
        <f t="shared" si="461"/>
        <v>0</v>
      </c>
      <c r="AH512" s="286"/>
      <c r="AI512" s="93">
        <f t="shared" si="407"/>
        <v>1</v>
      </c>
      <c r="AJ512" s="58">
        <f>IFERROR(AI512/AI518,"-")</f>
        <v>1.5384615384615385E-2</v>
      </c>
      <c r="AK512" s="82">
        <f t="shared" si="462"/>
        <v>9.6376252891287582E-5</v>
      </c>
    </row>
    <row r="513" spans="2:37" ht="13.5" customHeight="1">
      <c r="B513" s="280"/>
      <c r="C513" s="283"/>
      <c r="D513" s="57" t="s">
        <v>88</v>
      </c>
      <c r="E513" s="129" t="s">
        <v>77</v>
      </c>
      <c r="F513" s="286"/>
      <c r="G513" s="207">
        <v>0</v>
      </c>
      <c r="H513" s="58">
        <f>IFERROR(G513/G518,"-")</f>
        <v>0</v>
      </c>
      <c r="I513" s="72">
        <f t="shared" si="463"/>
        <v>0</v>
      </c>
      <c r="J513" s="286"/>
      <c r="K513" s="207">
        <v>0</v>
      </c>
      <c r="L513" s="58">
        <f>IFERROR(K513/K518,"-")</f>
        <v>0</v>
      </c>
      <c r="M513" s="82">
        <f t="shared" si="456"/>
        <v>0</v>
      </c>
      <c r="N513" s="286"/>
      <c r="O513" s="207">
        <v>0</v>
      </c>
      <c r="P513" s="58">
        <f>IFERROR(O513/O518,"-")</f>
        <v>0</v>
      </c>
      <c r="Q513" s="82">
        <f t="shared" si="457"/>
        <v>0</v>
      </c>
      <c r="R513" s="286"/>
      <c r="S513" s="207">
        <v>1</v>
      </c>
      <c r="T513" s="58">
        <f>IFERROR(S513/S518,"-")</f>
        <v>6.25E-2</v>
      </c>
      <c r="U513" s="82">
        <f t="shared" si="458"/>
        <v>3.3795201081446432E-4</v>
      </c>
      <c r="V513" s="286"/>
      <c r="W513" s="207">
        <v>2</v>
      </c>
      <c r="X513" s="58">
        <f>IFERROR(W513/W518,"-")</f>
        <v>0.14285714285714285</v>
      </c>
      <c r="Y513" s="82">
        <f t="shared" si="459"/>
        <v>9.7465886939571145E-4</v>
      </c>
      <c r="Z513" s="286"/>
      <c r="AA513" s="207">
        <v>0</v>
      </c>
      <c r="AB513" s="58">
        <f>IFERROR(AA513/AA518,"-")</f>
        <v>0</v>
      </c>
      <c r="AC513" s="82">
        <f t="shared" si="460"/>
        <v>0</v>
      </c>
      <c r="AD513" s="286"/>
      <c r="AE513" s="207">
        <v>0</v>
      </c>
      <c r="AF513" s="58" t="str">
        <f>IFERROR(AE513/AE518,"-")</f>
        <v>-</v>
      </c>
      <c r="AG513" s="82">
        <f t="shared" si="461"/>
        <v>0</v>
      </c>
      <c r="AH513" s="286"/>
      <c r="AI513" s="93">
        <f t="shared" si="407"/>
        <v>3</v>
      </c>
      <c r="AJ513" s="58">
        <f>IFERROR(AI513/AI518,"-")</f>
        <v>4.6153846153846156E-2</v>
      </c>
      <c r="AK513" s="82">
        <f t="shared" si="462"/>
        <v>2.8912875867386276E-4</v>
      </c>
    </row>
    <row r="514" spans="2:37" ht="13.5" customHeight="1">
      <c r="B514" s="280"/>
      <c r="C514" s="283"/>
      <c r="D514" s="57" t="s">
        <v>89</v>
      </c>
      <c r="E514" s="129" t="s">
        <v>78</v>
      </c>
      <c r="F514" s="286"/>
      <c r="G514" s="207">
        <v>0</v>
      </c>
      <c r="H514" s="58">
        <f>IFERROR(G514/G518,"-")</f>
        <v>0</v>
      </c>
      <c r="I514" s="72">
        <f t="shared" si="463"/>
        <v>0</v>
      </c>
      <c r="J514" s="286"/>
      <c r="K514" s="207">
        <v>0</v>
      </c>
      <c r="L514" s="58">
        <f>IFERROR(K514/K518,"-")</f>
        <v>0</v>
      </c>
      <c r="M514" s="82">
        <f t="shared" si="456"/>
        <v>0</v>
      </c>
      <c r="N514" s="286"/>
      <c r="O514" s="207">
        <v>1</v>
      </c>
      <c r="P514" s="58">
        <f>IFERROR(O514/O518,"-")</f>
        <v>4.3478260869565216E-2</v>
      </c>
      <c r="Q514" s="82">
        <f t="shared" si="457"/>
        <v>2.6766595289079231E-4</v>
      </c>
      <c r="R514" s="286"/>
      <c r="S514" s="207">
        <v>0</v>
      </c>
      <c r="T514" s="58">
        <f>IFERROR(S514/S518,"-")</f>
        <v>0</v>
      </c>
      <c r="U514" s="82">
        <f t="shared" si="458"/>
        <v>0</v>
      </c>
      <c r="V514" s="286"/>
      <c r="W514" s="207">
        <v>0</v>
      </c>
      <c r="X514" s="58">
        <f>IFERROR(W514/W518,"-")</f>
        <v>0</v>
      </c>
      <c r="Y514" s="82">
        <f t="shared" si="459"/>
        <v>0</v>
      </c>
      <c r="Z514" s="286"/>
      <c r="AA514" s="207">
        <v>1</v>
      </c>
      <c r="AB514" s="58">
        <f>IFERROR(AA514/AA518,"-")</f>
        <v>0.125</v>
      </c>
      <c r="AC514" s="82">
        <f t="shared" si="460"/>
        <v>8.9766606822262122E-4</v>
      </c>
      <c r="AD514" s="286"/>
      <c r="AE514" s="207">
        <v>0</v>
      </c>
      <c r="AF514" s="58" t="str">
        <f>IFERROR(AE514/AE518,"-")</f>
        <v>-</v>
      </c>
      <c r="AG514" s="82">
        <f t="shared" si="461"/>
        <v>0</v>
      </c>
      <c r="AH514" s="286"/>
      <c r="AI514" s="93">
        <f t="shared" si="407"/>
        <v>2</v>
      </c>
      <c r="AJ514" s="58">
        <f>IFERROR(AI514/AI518,"-")</f>
        <v>3.0769230769230771E-2</v>
      </c>
      <c r="AK514" s="82">
        <f t="shared" si="462"/>
        <v>1.9275250578257516E-4</v>
      </c>
    </row>
    <row r="515" spans="2:37" ht="13.5" customHeight="1">
      <c r="B515" s="280"/>
      <c r="C515" s="283"/>
      <c r="D515" s="57" t="s">
        <v>90</v>
      </c>
      <c r="E515" s="129" t="s">
        <v>79</v>
      </c>
      <c r="F515" s="286"/>
      <c r="G515" s="207">
        <v>0</v>
      </c>
      <c r="H515" s="58">
        <f>IFERROR(G515/G518,"-")</f>
        <v>0</v>
      </c>
      <c r="I515" s="72">
        <f t="shared" si="463"/>
        <v>0</v>
      </c>
      <c r="J515" s="286"/>
      <c r="K515" s="207">
        <v>0</v>
      </c>
      <c r="L515" s="58">
        <f>IFERROR(K515/K518,"-")</f>
        <v>0</v>
      </c>
      <c r="M515" s="82">
        <f t="shared" si="456"/>
        <v>0</v>
      </c>
      <c r="N515" s="286"/>
      <c r="O515" s="207">
        <v>0</v>
      </c>
      <c r="P515" s="58">
        <f>IFERROR(O515/O518,"-")</f>
        <v>0</v>
      </c>
      <c r="Q515" s="82">
        <f t="shared" si="457"/>
        <v>0</v>
      </c>
      <c r="R515" s="286"/>
      <c r="S515" s="207">
        <v>0</v>
      </c>
      <c r="T515" s="58">
        <f>IFERROR(S515/S518,"-")</f>
        <v>0</v>
      </c>
      <c r="U515" s="82">
        <f t="shared" si="458"/>
        <v>0</v>
      </c>
      <c r="V515" s="286"/>
      <c r="W515" s="207">
        <v>0</v>
      </c>
      <c r="X515" s="58">
        <f>IFERROR(W515/W518,"-")</f>
        <v>0</v>
      </c>
      <c r="Y515" s="82">
        <f t="shared" si="459"/>
        <v>0</v>
      </c>
      <c r="Z515" s="286"/>
      <c r="AA515" s="207">
        <v>0</v>
      </c>
      <c r="AB515" s="58">
        <f>IFERROR(AA515/AA518,"-")</f>
        <v>0</v>
      </c>
      <c r="AC515" s="82">
        <f t="shared" si="460"/>
        <v>0</v>
      </c>
      <c r="AD515" s="286"/>
      <c r="AE515" s="207">
        <v>0</v>
      </c>
      <c r="AF515" s="58" t="str">
        <f>IFERROR(AE515/AE518,"-")</f>
        <v>-</v>
      </c>
      <c r="AG515" s="82">
        <f t="shared" si="461"/>
        <v>0</v>
      </c>
      <c r="AH515" s="286"/>
      <c r="AI515" s="93">
        <f t="shared" si="407"/>
        <v>0</v>
      </c>
      <c r="AJ515" s="58">
        <f>IFERROR(AI515/AI518,"-")</f>
        <v>0</v>
      </c>
      <c r="AK515" s="82">
        <f t="shared" si="462"/>
        <v>0</v>
      </c>
    </row>
    <row r="516" spans="2:37" ht="13.5" customHeight="1">
      <c r="B516" s="280"/>
      <c r="C516" s="283"/>
      <c r="D516" s="57" t="s">
        <v>91</v>
      </c>
      <c r="E516" s="129" t="s">
        <v>80</v>
      </c>
      <c r="F516" s="286"/>
      <c r="G516" s="207">
        <v>0</v>
      </c>
      <c r="H516" s="58">
        <f>IFERROR(G516/G518,"-")</f>
        <v>0</v>
      </c>
      <c r="I516" s="72">
        <f t="shared" si="463"/>
        <v>0</v>
      </c>
      <c r="J516" s="286"/>
      <c r="K516" s="207">
        <v>0</v>
      </c>
      <c r="L516" s="58">
        <f>IFERROR(K516/K518,"-")</f>
        <v>0</v>
      </c>
      <c r="M516" s="82">
        <f t="shared" si="456"/>
        <v>0</v>
      </c>
      <c r="N516" s="286"/>
      <c r="O516" s="207">
        <v>1</v>
      </c>
      <c r="P516" s="58">
        <f>IFERROR(O516/O518,"-")</f>
        <v>4.3478260869565216E-2</v>
      </c>
      <c r="Q516" s="82">
        <f t="shared" si="457"/>
        <v>2.6766595289079231E-4</v>
      </c>
      <c r="R516" s="286"/>
      <c r="S516" s="207">
        <v>0</v>
      </c>
      <c r="T516" s="58">
        <f>IFERROR(S516/S518,"-")</f>
        <v>0</v>
      </c>
      <c r="U516" s="82">
        <f t="shared" si="458"/>
        <v>0</v>
      </c>
      <c r="V516" s="286"/>
      <c r="W516" s="207">
        <v>0</v>
      </c>
      <c r="X516" s="58">
        <f>IFERROR(W516/W518,"-")</f>
        <v>0</v>
      </c>
      <c r="Y516" s="82">
        <f t="shared" si="459"/>
        <v>0</v>
      </c>
      <c r="Z516" s="286"/>
      <c r="AA516" s="207">
        <v>0</v>
      </c>
      <c r="AB516" s="58">
        <f>IFERROR(AA516/AA518,"-")</f>
        <v>0</v>
      </c>
      <c r="AC516" s="82">
        <f t="shared" si="460"/>
        <v>0</v>
      </c>
      <c r="AD516" s="286"/>
      <c r="AE516" s="207">
        <v>0</v>
      </c>
      <c r="AF516" s="58" t="str">
        <f>IFERROR(AE516/AE518,"-")</f>
        <v>-</v>
      </c>
      <c r="AG516" s="82">
        <f t="shared" si="461"/>
        <v>0</v>
      </c>
      <c r="AH516" s="286"/>
      <c r="AI516" s="93">
        <f t="shared" si="407"/>
        <v>1</v>
      </c>
      <c r="AJ516" s="58">
        <f>IFERROR(AI516/AI518,"-")</f>
        <v>1.5384615384615385E-2</v>
      </c>
      <c r="AK516" s="82">
        <f t="shared" si="462"/>
        <v>9.6376252891287582E-5</v>
      </c>
    </row>
    <row r="517" spans="2:37" ht="13.5" customHeight="1">
      <c r="B517" s="280"/>
      <c r="C517" s="283"/>
      <c r="D517" s="59" t="s">
        <v>92</v>
      </c>
      <c r="E517" s="130" t="s">
        <v>95</v>
      </c>
      <c r="F517" s="287"/>
      <c r="G517" s="208">
        <v>0</v>
      </c>
      <c r="H517" s="60">
        <f>IFERROR(G517/G518,"-")</f>
        <v>0</v>
      </c>
      <c r="I517" s="72">
        <f t="shared" si="463"/>
        <v>0</v>
      </c>
      <c r="J517" s="287"/>
      <c r="K517" s="208">
        <v>1</v>
      </c>
      <c r="L517" s="60">
        <f>IFERROR(K517/K518,"-")</f>
        <v>0.33333333333333331</v>
      </c>
      <c r="M517" s="83">
        <f t="shared" si="456"/>
        <v>2.5000000000000001E-2</v>
      </c>
      <c r="N517" s="287"/>
      <c r="O517" s="208">
        <v>7</v>
      </c>
      <c r="P517" s="60">
        <f>IFERROR(O517/O518,"-")</f>
        <v>0.30434782608695654</v>
      </c>
      <c r="Q517" s="83">
        <f t="shared" si="457"/>
        <v>1.8736616702355461E-3</v>
      </c>
      <c r="R517" s="287"/>
      <c r="S517" s="208">
        <v>3</v>
      </c>
      <c r="T517" s="60">
        <f>IFERROR(S517/S518,"-")</f>
        <v>0.1875</v>
      </c>
      <c r="U517" s="83">
        <f t="shared" si="458"/>
        <v>1.0138560324433931E-3</v>
      </c>
      <c r="V517" s="287"/>
      <c r="W517" s="208">
        <v>3</v>
      </c>
      <c r="X517" s="60">
        <f>IFERROR(W517/W518,"-")</f>
        <v>0.21428571428571427</v>
      </c>
      <c r="Y517" s="83">
        <f t="shared" si="459"/>
        <v>1.4619883040935672E-3</v>
      </c>
      <c r="Z517" s="287"/>
      <c r="AA517" s="208">
        <v>3</v>
      </c>
      <c r="AB517" s="60">
        <f>IFERROR(AA517/AA518,"-")</f>
        <v>0.375</v>
      </c>
      <c r="AC517" s="83">
        <f t="shared" si="460"/>
        <v>2.6929982046678637E-3</v>
      </c>
      <c r="AD517" s="287"/>
      <c r="AE517" s="208">
        <v>0</v>
      </c>
      <c r="AF517" s="60" t="str">
        <f>IFERROR(AE517/AE518,"-")</f>
        <v>-</v>
      </c>
      <c r="AG517" s="83">
        <f t="shared" si="461"/>
        <v>0</v>
      </c>
      <c r="AH517" s="287"/>
      <c r="AI517" s="94">
        <f t="shared" si="407"/>
        <v>17</v>
      </c>
      <c r="AJ517" s="60">
        <f>IFERROR(AI517/AI518,"-")</f>
        <v>0.26153846153846155</v>
      </c>
      <c r="AK517" s="83">
        <f t="shared" si="462"/>
        <v>1.6383962991518889E-3</v>
      </c>
    </row>
    <row r="518" spans="2:37" ht="13.5" customHeight="1">
      <c r="B518" s="281"/>
      <c r="C518" s="284"/>
      <c r="D518" s="61" t="s">
        <v>94</v>
      </c>
      <c r="E518" s="62"/>
      <c r="F518" s="209" t="s">
        <v>143</v>
      </c>
      <c r="G518" s="71">
        <f>SUM(G510:G517)</f>
        <v>1</v>
      </c>
      <c r="H518" s="63" t="s">
        <v>93</v>
      </c>
      <c r="I518" s="75">
        <f>IFERROR(G518/$AO$62,"-")</f>
        <v>7.6923076923076927E-2</v>
      </c>
      <c r="J518" s="209" t="s">
        <v>143</v>
      </c>
      <c r="K518" s="71">
        <f>SUM(K510:K517)</f>
        <v>3</v>
      </c>
      <c r="L518" s="210" t="s">
        <v>143</v>
      </c>
      <c r="M518" s="75">
        <f t="shared" si="456"/>
        <v>7.4999999999999997E-2</v>
      </c>
      <c r="N518" s="209" t="s">
        <v>143</v>
      </c>
      <c r="O518" s="71">
        <f>SUM(O510:O517)</f>
        <v>23</v>
      </c>
      <c r="P518" s="210" t="s">
        <v>143</v>
      </c>
      <c r="Q518" s="75">
        <f t="shared" si="457"/>
        <v>6.1563169164882223E-3</v>
      </c>
      <c r="R518" s="209" t="s">
        <v>143</v>
      </c>
      <c r="S518" s="71">
        <f>SUM(S510:S517)</f>
        <v>16</v>
      </c>
      <c r="T518" s="210" t="s">
        <v>143</v>
      </c>
      <c r="U518" s="75">
        <f t="shared" si="458"/>
        <v>5.4072321730314291E-3</v>
      </c>
      <c r="V518" s="209" t="s">
        <v>143</v>
      </c>
      <c r="W518" s="71">
        <f>SUM(W510:W517)</f>
        <v>14</v>
      </c>
      <c r="X518" s="210" t="s">
        <v>143</v>
      </c>
      <c r="Y518" s="75">
        <f t="shared" si="459"/>
        <v>6.8226120857699801E-3</v>
      </c>
      <c r="Z518" s="209" t="s">
        <v>143</v>
      </c>
      <c r="AA518" s="71">
        <f>SUM(AA510:AA517)</f>
        <v>8</v>
      </c>
      <c r="AB518" s="210" t="s">
        <v>143</v>
      </c>
      <c r="AC518" s="75">
        <f t="shared" si="460"/>
        <v>7.1813285457809697E-3</v>
      </c>
      <c r="AD518" s="209" t="s">
        <v>143</v>
      </c>
      <c r="AE518" s="71">
        <f>SUM(AE510:AE517)</f>
        <v>0</v>
      </c>
      <c r="AF518" s="210" t="s">
        <v>143</v>
      </c>
      <c r="AG518" s="75">
        <f t="shared" si="461"/>
        <v>0</v>
      </c>
      <c r="AH518" s="209" t="s">
        <v>143</v>
      </c>
      <c r="AI518" s="71">
        <f t="shared" ref="AI518:AI581" si="464">SUM(G518,K518,O518,S518,W518,AA518,AE518)</f>
        <v>65</v>
      </c>
      <c r="AJ518" s="210" t="s">
        <v>143</v>
      </c>
      <c r="AK518" s="75">
        <f t="shared" si="462"/>
        <v>6.2644564379336935E-3</v>
      </c>
    </row>
    <row r="519" spans="2:37" ht="13.5" customHeight="1">
      <c r="B519" s="279">
        <v>58</v>
      </c>
      <c r="C519" s="282" t="s">
        <v>24</v>
      </c>
      <c r="D519" s="55" t="s">
        <v>85</v>
      </c>
      <c r="E519" s="128" t="s">
        <v>74</v>
      </c>
      <c r="F519" s="293">
        <f>AO63</f>
        <v>2</v>
      </c>
      <c r="G519" s="206">
        <v>0</v>
      </c>
      <c r="H519" s="56" t="str">
        <f>IFERROR(G519/G527,"-")</f>
        <v>-</v>
      </c>
      <c r="I519" s="72">
        <f>IFERROR(G519/$AO$63,"-")</f>
        <v>0</v>
      </c>
      <c r="J519" s="293">
        <f>AP63</f>
        <v>32</v>
      </c>
      <c r="K519" s="206">
        <v>0</v>
      </c>
      <c r="L519" s="56">
        <f>IFERROR(K519/K527,"-")</f>
        <v>0</v>
      </c>
      <c r="M519" s="72">
        <f t="shared" ref="M519:M527" si="465">IFERROR(K519/$AP$63,"-")</f>
        <v>0</v>
      </c>
      <c r="N519" s="293">
        <f>AQ63</f>
        <v>4216</v>
      </c>
      <c r="O519" s="206">
        <v>0</v>
      </c>
      <c r="P519" s="56">
        <f>IFERROR(O519/O527,"-")</f>
        <v>0</v>
      </c>
      <c r="Q519" s="72">
        <f t="shared" ref="Q519:Q527" si="466">IFERROR(O519/$AQ$63,"-")</f>
        <v>0</v>
      </c>
      <c r="R519" s="293">
        <f>AR63</f>
        <v>3548</v>
      </c>
      <c r="S519" s="206">
        <v>0</v>
      </c>
      <c r="T519" s="56">
        <f>IFERROR(S519/S527,"-")</f>
        <v>0</v>
      </c>
      <c r="U519" s="72">
        <f t="shared" ref="U519:U527" si="467">IFERROR(S519/$AR$63,"-")</f>
        <v>0</v>
      </c>
      <c r="V519" s="293">
        <f>AS63</f>
        <v>2431</v>
      </c>
      <c r="W519" s="206">
        <v>0</v>
      </c>
      <c r="X519" s="56">
        <f>IFERROR(W519/W527,"-")</f>
        <v>0</v>
      </c>
      <c r="Y519" s="72">
        <f t="shared" ref="Y519:Y527" si="468">IFERROR(W519/$AS$63,"-")</f>
        <v>0</v>
      </c>
      <c r="Z519" s="293">
        <f>AT63</f>
        <v>1309</v>
      </c>
      <c r="AA519" s="206">
        <v>0</v>
      </c>
      <c r="AB519" s="56">
        <f>IFERROR(AA519/AA527,"-")</f>
        <v>0</v>
      </c>
      <c r="AC519" s="72">
        <f t="shared" ref="AC519:AC527" si="469">IFERROR(AA519/$AT$63,"-")</f>
        <v>0</v>
      </c>
      <c r="AD519" s="293">
        <f>AU63</f>
        <v>548</v>
      </c>
      <c r="AE519" s="206">
        <v>0</v>
      </c>
      <c r="AF519" s="56">
        <f>IFERROR(AE519/AE527,"-")</f>
        <v>0</v>
      </c>
      <c r="AG519" s="72">
        <f t="shared" ref="AG519:AG527" si="470">IFERROR(AE519/$AU$63,"-")</f>
        <v>0</v>
      </c>
      <c r="AH519" s="293">
        <f>AV63</f>
        <v>12086</v>
      </c>
      <c r="AI519" s="92">
        <f t="shared" si="464"/>
        <v>0</v>
      </c>
      <c r="AJ519" s="56">
        <f>IFERROR(AI519/AI527,"-")</f>
        <v>0</v>
      </c>
      <c r="AK519" s="72">
        <f t="shared" ref="AK519:AK527" si="471">IFERROR(AI519/$AV$63,"-")</f>
        <v>0</v>
      </c>
    </row>
    <row r="520" spans="2:37" ht="13.5" customHeight="1">
      <c r="B520" s="280"/>
      <c r="C520" s="283"/>
      <c r="D520" s="57" t="s">
        <v>86</v>
      </c>
      <c r="E520" s="129" t="s">
        <v>75</v>
      </c>
      <c r="F520" s="286"/>
      <c r="G520" s="207">
        <v>0</v>
      </c>
      <c r="H520" s="58" t="str">
        <f>IFERROR(G520/G527,"-")</f>
        <v>-</v>
      </c>
      <c r="I520" s="72">
        <f t="shared" ref="I520:I526" si="472">IFERROR(G520/$AO$63,"-")</f>
        <v>0</v>
      </c>
      <c r="J520" s="286"/>
      <c r="K520" s="207">
        <v>2</v>
      </c>
      <c r="L520" s="58">
        <f>IFERROR(K520/K527,"-")</f>
        <v>1</v>
      </c>
      <c r="M520" s="82">
        <f t="shared" si="465"/>
        <v>6.25E-2</v>
      </c>
      <c r="N520" s="286"/>
      <c r="O520" s="207">
        <v>22</v>
      </c>
      <c r="P520" s="58">
        <f>IFERROR(O520/O527,"-")</f>
        <v>0.62857142857142856</v>
      </c>
      <c r="Q520" s="82">
        <f t="shared" si="466"/>
        <v>5.218216318785579E-3</v>
      </c>
      <c r="R520" s="286"/>
      <c r="S520" s="207">
        <v>20</v>
      </c>
      <c r="T520" s="58">
        <f>IFERROR(S520/S527,"-")</f>
        <v>0.60606060606060608</v>
      </c>
      <c r="U520" s="82">
        <f t="shared" si="467"/>
        <v>5.6369785794813977E-3</v>
      </c>
      <c r="V520" s="286"/>
      <c r="W520" s="207">
        <v>13</v>
      </c>
      <c r="X520" s="58">
        <f>IFERROR(W520/W527,"-")</f>
        <v>0.54166666666666663</v>
      </c>
      <c r="Y520" s="82">
        <f t="shared" si="468"/>
        <v>5.3475935828877002E-3</v>
      </c>
      <c r="Z520" s="286"/>
      <c r="AA520" s="207">
        <v>4</v>
      </c>
      <c r="AB520" s="58">
        <f>IFERROR(AA520/AA527,"-")</f>
        <v>0.5714285714285714</v>
      </c>
      <c r="AC520" s="82">
        <f t="shared" si="469"/>
        <v>3.0557677616501145E-3</v>
      </c>
      <c r="AD520" s="286"/>
      <c r="AE520" s="207">
        <v>0</v>
      </c>
      <c r="AF520" s="58">
        <f>IFERROR(AE520/AE527,"-")</f>
        <v>0</v>
      </c>
      <c r="AG520" s="82">
        <f t="shared" si="470"/>
        <v>0</v>
      </c>
      <c r="AH520" s="286"/>
      <c r="AI520" s="93">
        <f t="shared" si="464"/>
        <v>61</v>
      </c>
      <c r="AJ520" s="58">
        <f>IFERROR(AI520/AI527,"-")</f>
        <v>0.59803921568627449</v>
      </c>
      <c r="AK520" s="82">
        <f t="shared" si="471"/>
        <v>5.0471620056263449E-3</v>
      </c>
    </row>
    <row r="521" spans="2:37" ht="13.5" customHeight="1">
      <c r="B521" s="280"/>
      <c r="C521" s="283"/>
      <c r="D521" s="57" t="s">
        <v>87</v>
      </c>
      <c r="E521" s="129" t="s">
        <v>76</v>
      </c>
      <c r="F521" s="286"/>
      <c r="G521" s="207">
        <v>0</v>
      </c>
      <c r="H521" s="58" t="str">
        <f>IFERROR(G521/G527,"-")</f>
        <v>-</v>
      </c>
      <c r="I521" s="72">
        <f t="shared" si="472"/>
        <v>0</v>
      </c>
      <c r="J521" s="286"/>
      <c r="K521" s="207">
        <v>0</v>
      </c>
      <c r="L521" s="58">
        <f>IFERROR(K521/K527,"-")</f>
        <v>0</v>
      </c>
      <c r="M521" s="82">
        <f t="shared" si="465"/>
        <v>0</v>
      </c>
      <c r="N521" s="286"/>
      <c r="O521" s="207">
        <v>0</v>
      </c>
      <c r="P521" s="58">
        <f>IFERROR(O521/O527,"-")</f>
        <v>0</v>
      </c>
      <c r="Q521" s="82">
        <f t="shared" si="466"/>
        <v>0</v>
      </c>
      <c r="R521" s="286"/>
      <c r="S521" s="207">
        <v>0</v>
      </c>
      <c r="T521" s="58">
        <f>IFERROR(S521/S527,"-")</f>
        <v>0</v>
      </c>
      <c r="U521" s="82">
        <f t="shared" si="467"/>
        <v>0</v>
      </c>
      <c r="V521" s="286"/>
      <c r="W521" s="207">
        <v>0</v>
      </c>
      <c r="X521" s="58">
        <f>IFERROR(W521/W527,"-")</f>
        <v>0</v>
      </c>
      <c r="Y521" s="82">
        <f t="shared" si="468"/>
        <v>0</v>
      </c>
      <c r="Z521" s="286"/>
      <c r="AA521" s="207">
        <v>0</v>
      </c>
      <c r="AB521" s="58">
        <f>IFERROR(AA521/AA527,"-")</f>
        <v>0</v>
      </c>
      <c r="AC521" s="82">
        <f t="shared" si="469"/>
        <v>0</v>
      </c>
      <c r="AD521" s="286"/>
      <c r="AE521" s="207">
        <v>0</v>
      </c>
      <c r="AF521" s="58">
        <f>IFERROR(AE521/AE527,"-")</f>
        <v>0</v>
      </c>
      <c r="AG521" s="82">
        <f t="shared" si="470"/>
        <v>0</v>
      </c>
      <c r="AH521" s="286"/>
      <c r="AI521" s="93">
        <f t="shared" si="464"/>
        <v>0</v>
      </c>
      <c r="AJ521" s="58">
        <f>IFERROR(AI521/AI527,"-")</f>
        <v>0</v>
      </c>
      <c r="AK521" s="82">
        <f t="shared" si="471"/>
        <v>0</v>
      </c>
    </row>
    <row r="522" spans="2:37" ht="13.5" customHeight="1">
      <c r="B522" s="280"/>
      <c r="C522" s="283"/>
      <c r="D522" s="57" t="s">
        <v>88</v>
      </c>
      <c r="E522" s="129" t="s">
        <v>77</v>
      </c>
      <c r="F522" s="286"/>
      <c r="G522" s="207">
        <v>0</v>
      </c>
      <c r="H522" s="58" t="str">
        <f>IFERROR(G522/G527,"-")</f>
        <v>-</v>
      </c>
      <c r="I522" s="72">
        <f t="shared" si="472"/>
        <v>0</v>
      </c>
      <c r="J522" s="286"/>
      <c r="K522" s="207">
        <v>0</v>
      </c>
      <c r="L522" s="58">
        <f>IFERROR(K522/K527,"-")</f>
        <v>0</v>
      </c>
      <c r="M522" s="82">
        <f t="shared" si="465"/>
        <v>0</v>
      </c>
      <c r="N522" s="286"/>
      <c r="O522" s="207">
        <v>0</v>
      </c>
      <c r="P522" s="58">
        <f>IFERROR(O522/O527,"-")</f>
        <v>0</v>
      </c>
      <c r="Q522" s="82">
        <f t="shared" si="466"/>
        <v>0</v>
      </c>
      <c r="R522" s="286"/>
      <c r="S522" s="207">
        <v>1</v>
      </c>
      <c r="T522" s="58">
        <f>IFERROR(S522/S527,"-")</f>
        <v>3.0303030303030304E-2</v>
      </c>
      <c r="U522" s="82">
        <f t="shared" si="467"/>
        <v>2.8184892897406989E-4</v>
      </c>
      <c r="V522" s="286"/>
      <c r="W522" s="207">
        <v>1</v>
      </c>
      <c r="X522" s="58">
        <f>IFERROR(W522/W527,"-")</f>
        <v>4.1666666666666664E-2</v>
      </c>
      <c r="Y522" s="82">
        <f t="shared" si="468"/>
        <v>4.1135335252982314E-4</v>
      </c>
      <c r="Z522" s="286"/>
      <c r="AA522" s="207">
        <v>0</v>
      </c>
      <c r="AB522" s="58">
        <f>IFERROR(AA522/AA527,"-")</f>
        <v>0</v>
      </c>
      <c r="AC522" s="82">
        <f t="shared" si="469"/>
        <v>0</v>
      </c>
      <c r="AD522" s="286"/>
      <c r="AE522" s="207">
        <v>0</v>
      </c>
      <c r="AF522" s="58">
        <f>IFERROR(AE522/AE527,"-")</f>
        <v>0</v>
      </c>
      <c r="AG522" s="82">
        <f t="shared" si="470"/>
        <v>0</v>
      </c>
      <c r="AH522" s="286"/>
      <c r="AI522" s="93">
        <f t="shared" si="464"/>
        <v>2</v>
      </c>
      <c r="AJ522" s="58">
        <f>IFERROR(AI522/AI527,"-")</f>
        <v>1.9607843137254902E-2</v>
      </c>
      <c r="AK522" s="82">
        <f t="shared" si="471"/>
        <v>1.6548072149594572E-4</v>
      </c>
    </row>
    <row r="523" spans="2:37" ht="13.5" customHeight="1">
      <c r="B523" s="280"/>
      <c r="C523" s="283"/>
      <c r="D523" s="57" t="s">
        <v>89</v>
      </c>
      <c r="E523" s="129" t="s">
        <v>78</v>
      </c>
      <c r="F523" s="286"/>
      <c r="G523" s="207">
        <v>0</v>
      </c>
      <c r="H523" s="58" t="str">
        <f>IFERROR(G523/G527,"-")</f>
        <v>-</v>
      </c>
      <c r="I523" s="72">
        <f t="shared" si="472"/>
        <v>0</v>
      </c>
      <c r="J523" s="286"/>
      <c r="K523" s="207">
        <v>0</v>
      </c>
      <c r="L523" s="58">
        <f>IFERROR(K523/K527,"-")</f>
        <v>0</v>
      </c>
      <c r="M523" s="82">
        <f t="shared" si="465"/>
        <v>0</v>
      </c>
      <c r="N523" s="286"/>
      <c r="O523" s="207">
        <v>2</v>
      </c>
      <c r="P523" s="58">
        <f>IFERROR(O523/O527,"-")</f>
        <v>5.7142857142857141E-2</v>
      </c>
      <c r="Q523" s="82">
        <f t="shared" si="466"/>
        <v>4.743833017077799E-4</v>
      </c>
      <c r="R523" s="286"/>
      <c r="S523" s="207">
        <v>1</v>
      </c>
      <c r="T523" s="58">
        <f>IFERROR(S523/S527,"-")</f>
        <v>3.0303030303030304E-2</v>
      </c>
      <c r="U523" s="82">
        <f t="shared" si="467"/>
        <v>2.8184892897406989E-4</v>
      </c>
      <c r="V523" s="286"/>
      <c r="W523" s="207">
        <v>3</v>
      </c>
      <c r="X523" s="58">
        <f>IFERROR(W523/W527,"-")</f>
        <v>0.125</v>
      </c>
      <c r="Y523" s="82">
        <f t="shared" si="468"/>
        <v>1.2340600575894694E-3</v>
      </c>
      <c r="Z523" s="286"/>
      <c r="AA523" s="207">
        <v>0</v>
      </c>
      <c r="AB523" s="58">
        <f>IFERROR(AA523/AA527,"-")</f>
        <v>0</v>
      </c>
      <c r="AC523" s="82">
        <f t="shared" si="469"/>
        <v>0</v>
      </c>
      <c r="AD523" s="286"/>
      <c r="AE523" s="207">
        <v>1</v>
      </c>
      <c r="AF523" s="58">
        <f>IFERROR(AE523/AE527,"-")</f>
        <v>1</v>
      </c>
      <c r="AG523" s="82">
        <f t="shared" si="470"/>
        <v>1.8248175182481751E-3</v>
      </c>
      <c r="AH523" s="286"/>
      <c r="AI523" s="93">
        <f t="shared" si="464"/>
        <v>7</v>
      </c>
      <c r="AJ523" s="58">
        <f>IFERROR(AI523/AI527,"-")</f>
        <v>6.8627450980392163E-2</v>
      </c>
      <c r="AK523" s="82">
        <f t="shared" si="471"/>
        <v>5.7918252523581006E-4</v>
      </c>
    </row>
    <row r="524" spans="2:37" ht="13.5" customHeight="1">
      <c r="B524" s="280"/>
      <c r="C524" s="283"/>
      <c r="D524" s="57" t="s">
        <v>90</v>
      </c>
      <c r="E524" s="129" t="s">
        <v>79</v>
      </c>
      <c r="F524" s="286"/>
      <c r="G524" s="207">
        <v>0</v>
      </c>
      <c r="H524" s="58" t="str">
        <f>IFERROR(G524/G527,"-")</f>
        <v>-</v>
      </c>
      <c r="I524" s="72">
        <f t="shared" si="472"/>
        <v>0</v>
      </c>
      <c r="J524" s="286"/>
      <c r="K524" s="207">
        <v>0</v>
      </c>
      <c r="L524" s="58">
        <f>IFERROR(K524/K527,"-")</f>
        <v>0</v>
      </c>
      <c r="M524" s="82">
        <f t="shared" si="465"/>
        <v>0</v>
      </c>
      <c r="N524" s="286"/>
      <c r="O524" s="207">
        <v>0</v>
      </c>
      <c r="P524" s="58">
        <f>IFERROR(O524/O527,"-")</f>
        <v>0</v>
      </c>
      <c r="Q524" s="82">
        <f t="shared" si="466"/>
        <v>0</v>
      </c>
      <c r="R524" s="286"/>
      <c r="S524" s="207">
        <v>0</v>
      </c>
      <c r="T524" s="58">
        <f>IFERROR(S524/S527,"-")</f>
        <v>0</v>
      </c>
      <c r="U524" s="82">
        <f t="shared" si="467"/>
        <v>0</v>
      </c>
      <c r="V524" s="286"/>
      <c r="W524" s="207">
        <v>0</v>
      </c>
      <c r="X524" s="58">
        <f>IFERROR(W524/W527,"-")</f>
        <v>0</v>
      </c>
      <c r="Y524" s="82">
        <f t="shared" si="468"/>
        <v>0</v>
      </c>
      <c r="Z524" s="286"/>
      <c r="AA524" s="207">
        <v>0</v>
      </c>
      <c r="AB524" s="58">
        <f>IFERROR(AA524/AA527,"-")</f>
        <v>0</v>
      </c>
      <c r="AC524" s="82">
        <f t="shared" si="469"/>
        <v>0</v>
      </c>
      <c r="AD524" s="286"/>
      <c r="AE524" s="207">
        <v>0</v>
      </c>
      <c r="AF524" s="58">
        <f>IFERROR(AE524/AE527,"-")</f>
        <v>0</v>
      </c>
      <c r="AG524" s="82">
        <f t="shared" si="470"/>
        <v>0</v>
      </c>
      <c r="AH524" s="286"/>
      <c r="AI524" s="93">
        <f t="shared" si="464"/>
        <v>0</v>
      </c>
      <c r="AJ524" s="58">
        <f>IFERROR(AI524/AI527,"-")</f>
        <v>0</v>
      </c>
      <c r="AK524" s="82">
        <f t="shared" si="471"/>
        <v>0</v>
      </c>
    </row>
    <row r="525" spans="2:37" ht="13.5" customHeight="1">
      <c r="B525" s="280"/>
      <c r="C525" s="283"/>
      <c r="D525" s="57" t="s">
        <v>91</v>
      </c>
      <c r="E525" s="129" t="s">
        <v>80</v>
      </c>
      <c r="F525" s="286"/>
      <c r="G525" s="207">
        <v>0</v>
      </c>
      <c r="H525" s="58" t="str">
        <f>IFERROR(G525/G527,"-")</f>
        <v>-</v>
      </c>
      <c r="I525" s="72">
        <f t="shared" si="472"/>
        <v>0</v>
      </c>
      <c r="J525" s="286"/>
      <c r="K525" s="207">
        <v>0</v>
      </c>
      <c r="L525" s="58">
        <f>IFERROR(K525/K527,"-")</f>
        <v>0</v>
      </c>
      <c r="M525" s="82">
        <f t="shared" si="465"/>
        <v>0</v>
      </c>
      <c r="N525" s="286"/>
      <c r="O525" s="207">
        <v>0</v>
      </c>
      <c r="P525" s="58">
        <f>IFERROR(O525/O527,"-")</f>
        <v>0</v>
      </c>
      <c r="Q525" s="82">
        <f t="shared" si="466"/>
        <v>0</v>
      </c>
      <c r="R525" s="286"/>
      <c r="S525" s="207">
        <v>0</v>
      </c>
      <c r="T525" s="58">
        <f>IFERROR(S525/S527,"-")</f>
        <v>0</v>
      </c>
      <c r="U525" s="82">
        <f t="shared" si="467"/>
        <v>0</v>
      </c>
      <c r="V525" s="286"/>
      <c r="W525" s="207">
        <v>0</v>
      </c>
      <c r="X525" s="58">
        <f>IFERROR(W525/W527,"-")</f>
        <v>0</v>
      </c>
      <c r="Y525" s="82">
        <f t="shared" si="468"/>
        <v>0</v>
      </c>
      <c r="Z525" s="286"/>
      <c r="AA525" s="207">
        <v>0</v>
      </c>
      <c r="AB525" s="58">
        <f>IFERROR(AA525/AA527,"-")</f>
        <v>0</v>
      </c>
      <c r="AC525" s="82">
        <f t="shared" si="469"/>
        <v>0</v>
      </c>
      <c r="AD525" s="286"/>
      <c r="AE525" s="207">
        <v>0</v>
      </c>
      <c r="AF525" s="58">
        <f>IFERROR(AE525/AE527,"-")</f>
        <v>0</v>
      </c>
      <c r="AG525" s="82">
        <f t="shared" si="470"/>
        <v>0</v>
      </c>
      <c r="AH525" s="286"/>
      <c r="AI525" s="93">
        <f t="shared" si="464"/>
        <v>0</v>
      </c>
      <c r="AJ525" s="58">
        <f>IFERROR(AI525/AI527,"-")</f>
        <v>0</v>
      </c>
      <c r="AK525" s="82">
        <f t="shared" si="471"/>
        <v>0</v>
      </c>
    </row>
    <row r="526" spans="2:37" ht="13.5" customHeight="1">
      <c r="B526" s="280"/>
      <c r="C526" s="283"/>
      <c r="D526" s="59" t="s">
        <v>92</v>
      </c>
      <c r="E526" s="130" t="s">
        <v>95</v>
      </c>
      <c r="F526" s="287"/>
      <c r="G526" s="208">
        <v>0</v>
      </c>
      <c r="H526" s="60" t="str">
        <f>IFERROR(G526/G527,"-")</f>
        <v>-</v>
      </c>
      <c r="I526" s="72">
        <f t="shared" si="472"/>
        <v>0</v>
      </c>
      <c r="J526" s="287"/>
      <c r="K526" s="208">
        <v>0</v>
      </c>
      <c r="L526" s="60">
        <f>IFERROR(K526/K527,"-")</f>
        <v>0</v>
      </c>
      <c r="M526" s="83">
        <f t="shared" si="465"/>
        <v>0</v>
      </c>
      <c r="N526" s="287"/>
      <c r="O526" s="208">
        <v>11</v>
      </c>
      <c r="P526" s="60">
        <f>IFERROR(O526/O527,"-")</f>
        <v>0.31428571428571428</v>
      </c>
      <c r="Q526" s="83">
        <f t="shared" si="466"/>
        <v>2.6091081593927895E-3</v>
      </c>
      <c r="R526" s="287"/>
      <c r="S526" s="208">
        <v>11</v>
      </c>
      <c r="T526" s="60">
        <f>IFERROR(S526/S527,"-")</f>
        <v>0.33333333333333331</v>
      </c>
      <c r="U526" s="83">
        <f t="shared" si="467"/>
        <v>3.1003382187147687E-3</v>
      </c>
      <c r="V526" s="287"/>
      <c r="W526" s="208">
        <v>7</v>
      </c>
      <c r="X526" s="60">
        <f>IFERROR(W526/W527,"-")</f>
        <v>0.29166666666666669</v>
      </c>
      <c r="Y526" s="83">
        <f t="shared" si="468"/>
        <v>2.8794734677087619E-3</v>
      </c>
      <c r="Z526" s="287"/>
      <c r="AA526" s="208">
        <v>3</v>
      </c>
      <c r="AB526" s="60">
        <f>IFERROR(AA526/AA527,"-")</f>
        <v>0.42857142857142855</v>
      </c>
      <c r="AC526" s="83">
        <f t="shared" si="469"/>
        <v>2.2918258212375861E-3</v>
      </c>
      <c r="AD526" s="287"/>
      <c r="AE526" s="208">
        <v>0</v>
      </c>
      <c r="AF526" s="60">
        <f>IFERROR(AE526/AE527,"-")</f>
        <v>0</v>
      </c>
      <c r="AG526" s="83">
        <f t="shared" si="470"/>
        <v>0</v>
      </c>
      <c r="AH526" s="287"/>
      <c r="AI526" s="94">
        <f t="shared" si="464"/>
        <v>32</v>
      </c>
      <c r="AJ526" s="60">
        <f>IFERROR(AI526/AI527,"-")</f>
        <v>0.31372549019607843</v>
      </c>
      <c r="AK526" s="83">
        <f t="shared" si="471"/>
        <v>2.6476915439351315E-3</v>
      </c>
    </row>
    <row r="527" spans="2:37" ht="13.5" customHeight="1">
      <c r="B527" s="281"/>
      <c r="C527" s="284"/>
      <c r="D527" s="61" t="s">
        <v>94</v>
      </c>
      <c r="E527" s="62"/>
      <c r="F527" s="209" t="s">
        <v>143</v>
      </c>
      <c r="G527" s="71">
        <f>SUM(G519:G526)</f>
        <v>0</v>
      </c>
      <c r="H527" s="63" t="s">
        <v>93</v>
      </c>
      <c r="I527" s="75">
        <f>IFERROR(G527/$AO$63,"-")</f>
        <v>0</v>
      </c>
      <c r="J527" s="209" t="s">
        <v>143</v>
      </c>
      <c r="K527" s="71">
        <f>SUM(K519:K526)</f>
        <v>2</v>
      </c>
      <c r="L527" s="210" t="s">
        <v>143</v>
      </c>
      <c r="M527" s="75">
        <f t="shared" si="465"/>
        <v>6.25E-2</v>
      </c>
      <c r="N527" s="209" t="s">
        <v>143</v>
      </c>
      <c r="O527" s="71">
        <f>SUM(O519:O526)</f>
        <v>35</v>
      </c>
      <c r="P527" s="210" t="s">
        <v>143</v>
      </c>
      <c r="Q527" s="75">
        <f t="shared" si="466"/>
        <v>8.3017077798861472E-3</v>
      </c>
      <c r="R527" s="209" t="s">
        <v>143</v>
      </c>
      <c r="S527" s="71">
        <f>SUM(S519:S526)</f>
        <v>33</v>
      </c>
      <c r="T527" s="210" t="s">
        <v>143</v>
      </c>
      <c r="U527" s="75">
        <f t="shared" si="467"/>
        <v>9.3010146561443071E-3</v>
      </c>
      <c r="V527" s="209" t="s">
        <v>143</v>
      </c>
      <c r="W527" s="71">
        <f>SUM(W519:W526)</f>
        <v>24</v>
      </c>
      <c r="X527" s="210" t="s">
        <v>143</v>
      </c>
      <c r="Y527" s="75">
        <f t="shared" si="468"/>
        <v>9.8724804607157549E-3</v>
      </c>
      <c r="Z527" s="209" t="s">
        <v>143</v>
      </c>
      <c r="AA527" s="71">
        <f>SUM(AA519:AA526)</f>
        <v>7</v>
      </c>
      <c r="AB527" s="210" t="s">
        <v>143</v>
      </c>
      <c r="AC527" s="75">
        <f t="shared" si="469"/>
        <v>5.3475935828877002E-3</v>
      </c>
      <c r="AD527" s="209" t="s">
        <v>143</v>
      </c>
      <c r="AE527" s="71">
        <f>SUM(AE519:AE526)</f>
        <v>1</v>
      </c>
      <c r="AF527" s="210" t="s">
        <v>143</v>
      </c>
      <c r="AG527" s="75">
        <f t="shared" si="470"/>
        <v>1.8248175182481751E-3</v>
      </c>
      <c r="AH527" s="209" t="s">
        <v>143</v>
      </c>
      <c r="AI527" s="71">
        <f t="shared" si="464"/>
        <v>102</v>
      </c>
      <c r="AJ527" s="210" t="s">
        <v>143</v>
      </c>
      <c r="AK527" s="75">
        <f t="shared" si="471"/>
        <v>8.4395167962932321E-3</v>
      </c>
    </row>
    <row r="528" spans="2:37" ht="13.5" customHeight="1">
      <c r="B528" s="279">
        <v>59</v>
      </c>
      <c r="C528" s="282" t="s">
        <v>19</v>
      </c>
      <c r="D528" s="55" t="s">
        <v>85</v>
      </c>
      <c r="E528" s="128" t="s">
        <v>74</v>
      </c>
      <c r="F528" s="293">
        <f>AO64</f>
        <v>42</v>
      </c>
      <c r="G528" s="206">
        <v>0</v>
      </c>
      <c r="H528" s="56">
        <f>IFERROR(G528/G536,"-")</f>
        <v>0</v>
      </c>
      <c r="I528" s="72">
        <f>IFERROR(G528/$AO$64,"-")</f>
        <v>0</v>
      </c>
      <c r="J528" s="293">
        <f>AP64</f>
        <v>107</v>
      </c>
      <c r="K528" s="206">
        <v>0</v>
      </c>
      <c r="L528" s="56">
        <f>IFERROR(K528/K536,"-")</f>
        <v>0</v>
      </c>
      <c r="M528" s="72">
        <f t="shared" ref="M528:M536" si="473">IFERROR(K528/$AP$64,"-")</f>
        <v>0</v>
      </c>
      <c r="N528" s="293">
        <f>AQ64</f>
        <v>30971</v>
      </c>
      <c r="O528" s="206">
        <v>1</v>
      </c>
      <c r="P528" s="56">
        <f>IFERROR(O528/O536,"-")</f>
        <v>3.5087719298245615E-3</v>
      </c>
      <c r="Q528" s="72">
        <f t="shared" ref="Q528:Q536" si="474">IFERROR(O528/$AQ$64,"-")</f>
        <v>3.2288269671628296E-5</v>
      </c>
      <c r="R528" s="293">
        <f>AR64</f>
        <v>26411</v>
      </c>
      <c r="S528" s="206">
        <v>4</v>
      </c>
      <c r="T528" s="56">
        <f>IFERROR(S528/S536,"-")</f>
        <v>1.8264840182648401E-2</v>
      </c>
      <c r="U528" s="72">
        <f t="shared" ref="U528:U536" si="475">IFERROR(S528/$AR$64,"-")</f>
        <v>1.5145204649577828E-4</v>
      </c>
      <c r="V528" s="293">
        <f>AS64</f>
        <v>17183</v>
      </c>
      <c r="W528" s="206">
        <v>1</v>
      </c>
      <c r="X528" s="56">
        <f>IFERROR(W528/W536,"-")</f>
        <v>7.6923076923076927E-3</v>
      </c>
      <c r="Y528" s="72">
        <f t="shared" ref="Y528:Y536" si="476">IFERROR(W528/$AS$64,"-")</f>
        <v>5.8197055229005409E-5</v>
      </c>
      <c r="Z528" s="293">
        <f>AT64</f>
        <v>8247</v>
      </c>
      <c r="AA528" s="206">
        <v>0</v>
      </c>
      <c r="AB528" s="56">
        <f>IFERROR(AA528/AA536,"-")</f>
        <v>0</v>
      </c>
      <c r="AC528" s="72">
        <f t="shared" ref="AC528:AC536" si="477">IFERROR(AA528/$AT$64,"-")</f>
        <v>0</v>
      </c>
      <c r="AD528" s="293">
        <f>AU64</f>
        <v>3037</v>
      </c>
      <c r="AE528" s="206">
        <v>0</v>
      </c>
      <c r="AF528" s="56">
        <f>IFERROR(AE528/AE536,"-")</f>
        <v>0</v>
      </c>
      <c r="AG528" s="72">
        <f t="shared" ref="AG528:AG536" si="478">IFERROR(AE528/$AU$64,"-")</f>
        <v>0</v>
      </c>
      <c r="AH528" s="293">
        <f>AV64</f>
        <v>85998</v>
      </c>
      <c r="AI528" s="92">
        <f t="shared" si="464"/>
        <v>6</v>
      </c>
      <c r="AJ528" s="56">
        <f>IFERROR(AI528/AI536,"-")</f>
        <v>8.4865629420084864E-3</v>
      </c>
      <c r="AK528" s="72">
        <f t="shared" ref="AK528:AK536" si="479">IFERROR(AI528/$AV$64,"-")</f>
        <v>6.9769064396846432E-5</v>
      </c>
    </row>
    <row r="529" spans="2:37" ht="13.5" customHeight="1">
      <c r="B529" s="280"/>
      <c r="C529" s="283"/>
      <c r="D529" s="57" t="s">
        <v>86</v>
      </c>
      <c r="E529" s="129" t="s">
        <v>75</v>
      </c>
      <c r="F529" s="286"/>
      <c r="G529" s="207">
        <v>1</v>
      </c>
      <c r="H529" s="58">
        <f>IFERROR(G529/G536,"-")</f>
        <v>0.5</v>
      </c>
      <c r="I529" s="72">
        <f t="shared" ref="I529:I535" si="480">IFERROR(G529/$AO$64,"-")</f>
        <v>2.3809523809523808E-2</v>
      </c>
      <c r="J529" s="286"/>
      <c r="K529" s="207">
        <v>12</v>
      </c>
      <c r="L529" s="58">
        <f>IFERROR(K529/K536,"-")</f>
        <v>0.92307692307692313</v>
      </c>
      <c r="M529" s="82">
        <f t="shared" si="473"/>
        <v>0.11214953271028037</v>
      </c>
      <c r="N529" s="286"/>
      <c r="O529" s="207">
        <v>205</v>
      </c>
      <c r="P529" s="58">
        <f>IFERROR(O529/O536,"-")</f>
        <v>0.7192982456140351</v>
      </c>
      <c r="Q529" s="82">
        <f t="shared" si="474"/>
        <v>6.619095282683801E-3</v>
      </c>
      <c r="R529" s="286"/>
      <c r="S529" s="207">
        <v>157</v>
      </c>
      <c r="T529" s="58">
        <f>IFERROR(S529/S536,"-")</f>
        <v>0.71689497716894979</v>
      </c>
      <c r="U529" s="82">
        <f t="shared" si="475"/>
        <v>5.9444928249592971E-3</v>
      </c>
      <c r="V529" s="286"/>
      <c r="W529" s="207">
        <v>87</v>
      </c>
      <c r="X529" s="58">
        <f>IFERROR(W529/W536,"-")</f>
        <v>0.66923076923076918</v>
      </c>
      <c r="Y529" s="82">
        <f t="shared" si="476"/>
        <v>5.0631438049234707E-3</v>
      </c>
      <c r="Z529" s="286"/>
      <c r="AA529" s="207">
        <v>33</v>
      </c>
      <c r="AB529" s="58">
        <f>IFERROR(AA529/AA536,"-")</f>
        <v>0.67346938775510201</v>
      </c>
      <c r="AC529" s="82">
        <f t="shared" si="477"/>
        <v>4.0014550745725722E-3</v>
      </c>
      <c r="AD529" s="286"/>
      <c r="AE529" s="207">
        <v>6</v>
      </c>
      <c r="AF529" s="58">
        <f>IFERROR(AE529/AE536,"-")</f>
        <v>0.66666666666666663</v>
      </c>
      <c r="AG529" s="82">
        <f t="shared" si="478"/>
        <v>1.975633849193283E-3</v>
      </c>
      <c r="AH529" s="286"/>
      <c r="AI529" s="93">
        <f t="shared" si="464"/>
        <v>501</v>
      </c>
      <c r="AJ529" s="58">
        <f>IFERROR(AI529/AI536,"-")</f>
        <v>0.70862800565770867</v>
      </c>
      <c r="AK529" s="82">
        <f t="shared" si="479"/>
        <v>5.8257168771366774E-3</v>
      </c>
    </row>
    <row r="530" spans="2:37" ht="13.5" customHeight="1">
      <c r="B530" s="280"/>
      <c r="C530" s="283"/>
      <c r="D530" s="57" t="s">
        <v>87</v>
      </c>
      <c r="E530" s="129" t="s">
        <v>76</v>
      </c>
      <c r="F530" s="286"/>
      <c r="G530" s="207">
        <v>0</v>
      </c>
      <c r="H530" s="58">
        <f>IFERROR(G530/G536,"-")</f>
        <v>0</v>
      </c>
      <c r="I530" s="72">
        <f t="shared" si="480"/>
        <v>0</v>
      </c>
      <c r="J530" s="286"/>
      <c r="K530" s="207">
        <v>0</v>
      </c>
      <c r="L530" s="58">
        <f>IFERROR(K530/K536,"-")</f>
        <v>0</v>
      </c>
      <c r="M530" s="82">
        <f t="shared" si="473"/>
        <v>0</v>
      </c>
      <c r="N530" s="286"/>
      <c r="O530" s="207">
        <v>0</v>
      </c>
      <c r="P530" s="58">
        <f>IFERROR(O530/O536,"-")</f>
        <v>0</v>
      </c>
      <c r="Q530" s="82">
        <f t="shared" si="474"/>
        <v>0</v>
      </c>
      <c r="R530" s="286"/>
      <c r="S530" s="207">
        <v>0</v>
      </c>
      <c r="T530" s="58">
        <f>IFERROR(S530/S536,"-")</f>
        <v>0</v>
      </c>
      <c r="U530" s="82">
        <f t="shared" si="475"/>
        <v>0</v>
      </c>
      <c r="V530" s="286"/>
      <c r="W530" s="207">
        <v>1</v>
      </c>
      <c r="X530" s="58">
        <f>IFERROR(W530/W536,"-")</f>
        <v>7.6923076923076927E-3</v>
      </c>
      <c r="Y530" s="82">
        <f t="shared" si="476"/>
        <v>5.8197055229005409E-5</v>
      </c>
      <c r="Z530" s="286"/>
      <c r="AA530" s="207">
        <v>0</v>
      </c>
      <c r="AB530" s="58">
        <f>IFERROR(AA530/AA536,"-")</f>
        <v>0</v>
      </c>
      <c r="AC530" s="82">
        <f t="shared" si="477"/>
        <v>0</v>
      </c>
      <c r="AD530" s="286"/>
      <c r="AE530" s="207">
        <v>0</v>
      </c>
      <c r="AF530" s="58">
        <f>IFERROR(AE530/AE536,"-")</f>
        <v>0</v>
      </c>
      <c r="AG530" s="82">
        <f t="shared" si="478"/>
        <v>0</v>
      </c>
      <c r="AH530" s="286"/>
      <c r="AI530" s="93">
        <f t="shared" si="464"/>
        <v>1</v>
      </c>
      <c r="AJ530" s="58">
        <f>IFERROR(AI530/AI536,"-")</f>
        <v>1.4144271570014145E-3</v>
      </c>
      <c r="AK530" s="82">
        <f t="shared" si="479"/>
        <v>1.1628177399474406E-5</v>
      </c>
    </row>
    <row r="531" spans="2:37" ht="13.5" customHeight="1">
      <c r="B531" s="280"/>
      <c r="C531" s="283"/>
      <c r="D531" s="57" t="s">
        <v>88</v>
      </c>
      <c r="E531" s="129" t="s">
        <v>77</v>
      </c>
      <c r="F531" s="286"/>
      <c r="G531" s="207">
        <v>0</v>
      </c>
      <c r="H531" s="58">
        <f>IFERROR(G531/G536,"-")</f>
        <v>0</v>
      </c>
      <c r="I531" s="72">
        <f t="shared" si="480"/>
        <v>0</v>
      </c>
      <c r="J531" s="286"/>
      <c r="K531" s="207">
        <v>0</v>
      </c>
      <c r="L531" s="58">
        <f>IFERROR(K531/K536,"-")</f>
        <v>0</v>
      </c>
      <c r="M531" s="82">
        <f t="shared" si="473"/>
        <v>0</v>
      </c>
      <c r="N531" s="286"/>
      <c r="O531" s="207">
        <v>15</v>
      </c>
      <c r="P531" s="58">
        <f>IFERROR(O531/O536,"-")</f>
        <v>5.2631578947368418E-2</v>
      </c>
      <c r="Q531" s="82">
        <f t="shared" si="474"/>
        <v>4.8432404507442445E-4</v>
      </c>
      <c r="R531" s="286"/>
      <c r="S531" s="207">
        <v>15</v>
      </c>
      <c r="T531" s="58">
        <f>IFERROR(S531/S536,"-")</f>
        <v>6.8493150684931503E-2</v>
      </c>
      <c r="U531" s="82">
        <f t="shared" si="475"/>
        <v>5.6794517435916853E-4</v>
      </c>
      <c r="V531" s="286"/>
      <c r="W531" s="207">
        <v>8</v>
      </c>
      <c r="X531" s="58">
        <f>IFERROR(W531/W536,"-")</f>
        <v>6.1538461538461542E-2</v>
      </c>
      <c r="Y531" s="82">
        <f t="shared" si="476"/>
        <v>4.6557644183204327E-4</v>
      </c>
      <c r="Z531" s="286"/>
      <c r="AA531" s="207">
        <v>0</v>
      </c>
      <c r="AB531" s="58">
        <f>IFERROR(AA531/AA536,"-")</f>
        <v>0</v>
      </c>
      <c r="AC531" s="82">
        <f t="shared" si="477"/>
        <v>0</v>
      </c>
      <c r="AD531" s="286"/>
      <c r="AE531" s="207">
        <v>0</v>
      </c>
      <c r="AF531" s="58">
        <f>IFERROR(AE531/AE536,"-")</f>
        <v>0</v>
      </c>
      <c r="AG531" s="82">
        <f t="shared" si="478"/>
        <v>0</v>
      </c>
      <c r="AH531" s="286"/>
      <c r="AI531" s="93">
        <f t="shared" si="464"/>
        <v>38</v>
      </c>
      <c r="AJ531" s="58">
        <f>IFERROR(AI531/AI536,"-")</f>
        <v>5.3748231966053751E-2</v>
      </c>
      <c r="AK531" s="82">
        <f t="shared" si="479"/>
        <v>4.4187074118002742E-4</v>
      </c>
    </row>
    <row r="532" spans="2:37" ht="13.5" customHeight="1">
      <c r="B532" s="280"/>
      <c r="C532" s="283"/>
      <c r="D532" s="57" t="s">
        <v>89</v>
      </c>
      <c r="E532" s="129" t="s">
        <v>78</v>
      </c>
      <c r="F532" s="286"/>
      <c r="G532" s="207">
        <v>0</v>
      </c>
      <c r="H532" s="58">
        <f>IFERROR(G532/G536,"-")</f>
        <v>0</v>
      </c>
      <c r="I532" s="72">
        <f t="shared" si="480"/>
        <v>0</v>
      </c>
      <c r="J532" s="286"/>
      <c r="K532" s="207">
        <v>0</v>
      </c>
      <c r="L532" s="58">
        <f>IFERROR(K532/K536,"-")</f>
        <v>0</v>
      </c>
      <c r="M532" s="82">
        <f t="shared" si="473"/>
        <v>0</v>
      </c>
      <c r="N532" s="286"/>
      <c r="O532" s="207">
        <v>15</v>
      </c>
      <c r="P532" s="58">
        <f>IFERROR(O532/O536,"-")</f>
        <v>5.2631578947368418E-2</v>
      </c>
      <c r="Q532" s="82">
        <f t="shared" si="474"/>
        <v>4.8432404507442445E-4</v>
      </c>
      <c r="R532" s="286"/>
      <c r="S532" s="207">
        <v>10</v>
      </c>
      <c r="T532" s="58">
        <f>IFERROR(S532/S536,"-")</f>
        <v>4.5662100456621002E-2</v>
      </c>
      <c r="U532" s="82">
        <f t="shared" si="475"/>
        <v>3.7863011623944567E-4</v>
      </c>
      <c r="V532" s="286"/>
      <c r="W532" s="207">
        <v>13</v>
      </c>
      <c r="X532" s="58">
        <f>IFERROR(W532/W536,"-")</f>
        <v>0.1</v>
      </c>
      <c r="Y532" s="82">
        <f t="shared" si="476"/>
        <v>7.5656171797707037E-4</v>
      </c>
      <c r="Z532" s="286"/>
      <c r="AA532" s="207">
        <v>6</v>
      </c>
      <c r="AB532" s="58">
        <f>IFERROR(AA532/AA536,"-")</f>
        <v>0.12244897959183673</v>
      </c>
      <c r="AC532" s="82">
        <f t="shared" si="477"/>
        <v>7.2753728628592216E-4</v>
      </c>
      <c r="AD532" s="286"/>
      <c r="AE532" s="207">
        <v>0</v>
      </c>
      <c r="AF532" s="58">
        <f>IFERROR(AE532/AE536,"-")</f>
        <v>0</v>
      </c>
      <c r="AG532" s="82">
        <f t="shared" si="478"/>
        <v>0</v>
      </c>
      <c r="AH532" s="286"/>
      <c r="AI532" s="93">
        <f t="shared" si="464"/>
        <v>44</v>
      </c>
      <c r="AJ532" s="58">
        <f>IFERROR(AI532/AI536,"-")</f>
        <v>6.2234794908062233E-2</v>
      </c>
      <c r="AK532" s="82">
        <f t="shared" si="479"/>
        <v>5.1163980557687391E-4</v>
      </c>
    </row>
    <row r="533" spans="2:37" ht="13.5" customHeight="1">
      <c r="B533" s="280"/>
      <c r="C533" s="283"/>
      <c r="D533" s="57" t="s">
        <v>90</v>
      </c>
      <c r="E533" s="129" t="s">
        <v>79</v>
      </c>
      <c r="F533" s="286"/>
      <c r="G533" s="207">
        <v>0</v>
      </c>
      <c r="H533" s="58">
        <f>IFERROR(G533/G536,"-")</f>
        <v>0</v>
      </c>
      <c r="I533" s="72">
        <f t="shared" si="480"/>
        <v>0</v>
      </c>
      <c r="J533" s="286"/>
      <c r="K533" s="207">
        <v>0</v>
      </c>
      <c r="L533" s="58">
        <f>IFERROR(K533/K536,"-")</f>
        <v>0</v>
      </c>
      <c r="M533" s="82">
        <f t="shared" si="473"/>
        <v>0</v>
      </c>
      <c r="N533" s="286"/>
      <c r="O533" s="207">
        <v>0</v>
      </c>
      <c r="P533" s="58">
        <f>IFERROR(O533/O536,"-")</f>
        <v>0</v>
      </c>
      <c r="Q533" s="82">
        <f t="shared" si="474"/>
        <v>0</v>
      </c>
      <c r="R533" s="286"/>
      <c r="S533" s="207">
        <v>0</v>
      </c>
      <c r="T533" s="58">
        <f>IFERROR(S533/S536,"-")</f>
        <v>0</v>
      </c>
      <c r="U533" s="82">
        <f t="shared" si="475"/>
        <v>0</v>
      </c>
      <c r="V533" s="286"/>
      <c r="W533" s="207">
        <v>0</v>
      </c>
      <c r="X533" s="58">
        <f>IFERROR(W533/W536,"-")</f>
        <v>0</v>
      </c>
      <c r="Y533" s="82">
        <f t="shared" si="476"/>
        <v>0</v>
      </c>
      <c r="Z533" s="286"/>
      <c r="AA533" s="207">
        <v>0</v>
      </c>
      <c r="AB533" s="58">
        <f>IFERROR(AA533/AA536,"-")</f>
        <v>0</v>
      </c>
      <c r="AC533" s="82">
        <f t="shared" si="477"/>
        <v>0</v>
      </c>
      <c r="AD533" s="286"/>
      <c r="AE533" s="207">
        <v>0</v>
      </c>
      <c r="AF533" s="58">
        <f>IFERROR(AE533/AE536,"-")</f>
        <v>0</v>
      </c>
      <c r="AG533" s="82">
        <f t="shared" si="478"/>
        <v>0</v>
      </c>
      <c r="AH533" s="286"/>
      <c r="AI533" s="93">
        <f t="shared" si="464"/>
        <v>0</v>
      </c>
      <c r="AJ533" s="58">
        <f>IFERROR(AI533/AI536,"-")</f>
        <v>0</v>
      </c>
      <c r="AK533" s="82">
        <f t="shared" si="479"/>
        <v>0</v>
      </c>
    </row>
    <row r="534" spans="2:37" ht="13.5" customHeight="1">
      <c r="B534" s="280"/>
      <c r="C534" s="283"/>
      <c r="D534" s="57" t="s">
        <v>91</v>
      </c>
      <c r="E534" s="129" t="s">
        <v>80</v>
      </c>
      <c r="F534" s="286"/>
      <c r="G534" s="207">
        <v>0</v>
      </c>
      <c r="H534" s="58">
        <f>IFERROR(G534/G536,"-")</f>
        <v>0</v>
      </c>
      <c r="I534" s="72">
        <f t="shared" si="480"/>
        <v>0</v>
      </c>
      <c r="J534" s="286"/>
      <c r="K534" s="207">
        <v>0</v>
      </c>
      <c r="L534" s="58">
        <f>IFERROR(K534/K536,"-")</f>
        <v>0</v>
      </c>
      <c r="M534" s="82">
        <f t="shared" si="473"/>
        <v>0</v>
      </c>
      <c r="N534" s="286"/>
      <c r="O534" s="207">
        <v>0</v>
      </c>
      <c r="P534" s="58">
        <f>IFERROR(O534/O536,"-")</f>
        <v>0</v>
      </c>
      <c r="Q534" s="82">
        <f t="shared" si="474"/>
        <v>0</v>
      </c>
      <c r="R534" s="286"/>
      <c r="S534" s="207">
        <v>0</v>
      </c>
      <c r="T534" s="58">
        <f>IFERROR(S534/S536,"-")</f>
        <v>0</v>
      </c>
      <c r="U534" s="82">
        <f t="shared" si="475"/>
        <v>0</v>
      </c>
      <c r="V534" s="286"/>
      <c r="W534" s="207">
        <v>0</v>
      </c>
      <c r="X534" s="58">
        <f>IFERROR(W534/W536,"-")</f>
        <v>0</v>
      </c>
      <c r="Y534" s="82">
        <f t="shared" si="476"/>
        <v>0</v>
      </c>
      <c r="Z534" s="286"/>
      <c r="AA534" s="207">
        <v>0</v>
      </c>
      <c r="AB534" s="58">
        <f>IFERROR(AA534/AA536,"-")</f>
        <v>0</v>
      </c>
      <c r="AC534" s="82">
        <f t="shared" si="477"/>
        <v>0</v>
      </c>
      <c r="AD534" s="286"/>
      <c r="AE534" s="207">
        <v>0</v>
      </c>
      <c r="AF534" s="58">
        <f>IFERROR(AE534/AE536,"-")</f>
        <v>0</v>
      </c>
      <c r="AG534" s="82">
        <f t="shared" si="478"/>
        <v>0</v>
      </c>
      <c r="AH534" s="286"/>
      <c r="AI534" s="93">
        <f t="shared" si="464"/>
        <v>0</v>
      </c>
      <c r="AJ534" s="58">
        <f>IFERROR(AI534/AI536,"-")</f>
        <v>0</v>
      </c>
      <c r="AK534" s="82">
        <f t="shared" si="479"/>
        <v>0</v>
      </c>
    </row>
    <row r="535" spans="2:37" ht="13.5" customHeight="1">
      <c r="B535" s="280"/>
      <c r="C535" s="283"/>
      <c r="D535" s="59" t="s">
        <v>92</v>
      </c>
      <c r="E535" s="130" t="s">
        <v>95</v>
      </c>
      <c r="F535" s="287"/>
      <c r="G535" s="208">
        <v>1</v>
      </c>
      <c r="H535" s="60">
        <f>IFERROR(G535/G536,"-")</f>
        <v>0.5</v>
      </c>
      <c r="I535" s="72">
        <f t="shared" si="480"/>
        <v>2.3809523809523808E-2</v>
      </c>
      <c r="J535" s="287"/>
      <c r="K535" s="208">
        <v>1</v>
      </c>
      <c r="L535" s="60">
        <f>IFERROR(K535/K536,"-")</f>
        <v>7.6923076923076927E-2</v>
      </c>
      <c r="M535" s="83">
        <f t="shared" si="473"/>
        <v>9.3457943925233638E-3</v>
      </c>
      <c r="N535" s="287"/>
      <c r="O535" s="208">
        <v>49</v>
      </c>
      <c r="P535" s="60">
        <f>IFERROR(O535/O536,"-")</f>
        <v>0.17192982456140352</v>
      </c>
      <c r="Q535" s="83">
        <f t="shared" si="474"/>
        <v>1.5821252139097866E-3</v>
      </c>
      <c r="R535" s="287"/>
      <c r="S535" s="208">
        <v>33</v>
      </c>
      <c r="T535" s="60">
        <f>IFERROR(S535/S536,"-")</f>
        <v>0.15068493150684931</v>
      </c>
      <c r="U535" s="83">
        <f t="shared" si="475"/>
        <v>1.2494793835901709E-3</v>
      </c>
      <c r="V535" s="287"/>
      <c r="W535" s="208">
        <v>20</v>
      </c>
      <c r="X535" s="60">
        <f>IFERROR(W535/W536,"-")</f>
        <v>0.15384615384615385</v>
      </c>
      <c r="Y535" s="83">
        <f t="shared" si="476"/>
        <v>1.1639411045801082E-3</v>
      </c>
      <c r="Z535" s="287"/>
      <c r="AA535" s="208">
        <v>10</v>
      </c>
      <c r="AB535" s="60">
        <f>IFERROR(AA535/AA536,"-")</f>
        <v>0.20408163265306123</v>
      </c>
      <c r="AC535" s="83">
        <f t="shared" si="477"/>
        <v>1.2125621438098702E-3</v>
      </c>
      <c r="AD535" s="287"/>
      <c r="AE535" s="208">
        <v>3</v>
      </c>
      <c r="AF535" s="60">
        <f>IFERROR(AE535/AE536,"-")</f>
        <v>0.33333333333333331</v>
      </c>
      <c r="AG535" s="83">
        <f t="shared" si="478"/>
        <v>9.8781692459664152E-4</v>
      </c>
      <c r="AH535" s="287"/>
      <c r="AI535" s="94">
        <f t="shared" si="464"/>
        <v>117</v>
      </c>
      <c r="AJ535" s="60">
        <f>IFERROR(AI535/AI536,"-")</f>
        <v>0.16548797736916548</v>
      </c>
      <c r="AK535" s="83">
        <f t="shared" si="479"/>
        <v>1.3604967557385055E-3</v>
      </c>
    </row>
    <row r="536" spans="2:37" ht="13.5" customHeight="1">
      <c r="B536" s="281"/>
      <c r="C536" s="284"/>
      <c r="D536" s="61" t="s">
        <v>94</v>
      </c>
      <c r="E536" s="62"/>
      <c r="F536" s="209" t="s">
        <v>143</v>
      </c>
      <c r="G536" s="71">
        <f>SUM(G528:G535)</f>
        <v>2</v>
      </c>
      <c r="H536" s="63" t="s">
        <v>93</v>
      </c>
      <c r="I536" s="75">
        <f>IFERROR(G536/$AO$64,"-")</f>
        <v>4.7619047619047616E-2</v>
      </c>
      <c r="J536" s="209" t="s">
        <v>143</v>
      </c>
      <c r="K536" s="71">
        <f>SUM(K528:K535)</f>
        <v>13</v>
      </c>
      <c r="L536" s="210" t="s">
        <v>143</v>
      </c>
      <c r="M536" s="75">
        <f t="shared" si="473"/>
        <v>0.12149532710280374</v>
      </c>
      <c r="N536" s="209" t="s">
        <v>143</v>
      </c>
      <c r="O536" s="71">
        <f>SUM(O528:O535)</f>
        <v>285</v>
      </c>
      <c r="P536" s="210" t="s">
        <v>143</v>
      </c>
      <c r="Q536" s="75">
        <f t="shared" si="474"/>
        <v>9.2021568564140642E-3</v>
      </c>
      <c r="R536" s="209" t="s">
        <v>143</v>
      </c>
      <c r="S536" s="71">
        <f>SUM(S528:S535)</f>
        <v>219</v>
      </c>
      <c r="T536" s="210" t="s">
        <v>143</v>
      </c>
      <c r="U536" s="75">
        <f t="shared" si="475"/>
        <v>8.2919995456438612E-3</v>
      </c>
      <c r="V536" s="209" t="s">
        <v>143</v>
      </c>
      <c r="W536" s="71">
        <f>SUM(W528:W535)</f>
        <v>130</v>
      </c>
      <c r="X536" s="210" t="s">
        <v>143</v>
      </c>
      <c r="Y536" s="75">
        <f t="shared" si="476"/>
        <v>7.5656171797707037E-3</v>
      </c>
      <c r="Z536" s="209" t="s">
        <v>143</v>
      </c>
      <c r="AA536" s="71">
        <f>SUM(AA528:AA535)</f>
        <v>49</v>
      </c>
      <c r="AB536" s="210" t="s">
        <v>143</v>
      </c>
      <c r="AC536" s="75">
        <f t="shared" si="477"/>
        <v>5.9415545046683643E-3</v>
      </c>
      <c r="AD536" s="209" t="s">
        <v>143</v>
      </c>
      <c r="AE536" s="71">
        <f>SUM(AE528:AE535)</f>
        <v>9</v>
      </c>
      <c r="AF536" s="210" t="s">
        <v>143</v>
      </c>
      <c r="AG536" s="75">
        <f t="shared" si="478"/>
        <v>2.9634507737899243E-3</v>
      </c>
      <c r="AH536" s="209" t="s">
        <v>143</v>
      </c>
      <c r="AI536" s="71">
        <f t="shared" si="464"/>
        <v>707</v>
      </c>
      <c r="AJ536" s="210" t="s">
        <v>143</v>
      </c>
      <c r="AK536" s="75">
        <f t="shared" si="479"/>
        <v>8.2211214214284057E-3</v>
      </c>
    </row>
    <row r="537" spans="2:37" ht="13.5" customHeight="1">
      <c r="B537" s="279">
        <v>60</v>
      </c>
      <c r="C537" s="282" t="s">
        <v>43</v>
      </c>
      <c r="D537" s="55" t="s">
        <v>85</v>
      </c>
      <c r="E537" s="128" t="s">
        <v>74</v>
      </c>
      <c r="F537" s="293">
        <f>AO65</f>
        <v>40</v>
      </c>
      <c r="G537" s="206">
        <v>0</v>
      </c>
      <c r="H537" s="56">
        <f>IFERROR(G537/G545,"-")</f>
        <v>0</v>
      </c>
      <c r="I537" s="72">
        <f>IFERROR(G537/$AO$65,"-")</f>
        <v>0</v>
      </c>
      <c r="J537" s="293">
        <f>AP65</f>
        <v>33</v>
      </c>
      <c r="K537" s="206">
        <v>0</v>
      </c>
      <c r="L537" s="56">
        <f>IFERROR(K537/K545,"-")</f>
        <v>0</v>
      </c>
      <c r="M537" s="72">
        <f t="shared" ref="M537:M545" si="481">IFERROR(K537/$AP$65,"-")</f>
        <v>0</v>
      </c>
      <c r="N537" s="293">
        <f>AQ65</f>
        <v>4222</v>
      </c>
      <c r="O537" s="206">
        <v>0</v>
      </c>
      <c r="P537" s="56">
        <f>IFERROR(O537/O545,"-")</f>
        <v>0</v>
      </c>
      <c r="Q537" s="72">
        <f t="shared" ref="Q537:Q545" si="482">IFERROR(O537/$AQ$65,"-")</f>
        <v>0</v>
      </c>
      <c r="R537" s="293">
        <f>AR65</f>
        <v>3538</v>
      </c>
      <c r="S537" s="206">
        <v>1</v>
      </c>
      <c r="T537" s="56">
        <f>IFERROR(S537/S545,"-")</f>
        <v>2.7777777777777776E-2</v>
      </c>
      <c r="U537" s="72">
        <f t="shared" ref="U537:U545" si="483">IFERROR(S537/$AR$65,"-")</f>
        <v>2.8264556246466928E-4</v>
      </c>
      <c r="V537" s="293">
        <f>AS65</f>
        <v>2193</v>
      </c>
      <c r="W537" s="206">
        <v>0</v>
      </c>
      <c r="X537" s="56">
        <f>IFERROR(W537/W545,"-")</f>
        <v>0</v>
      </c>
      <c r="Y537" s="72">
        <f t="shared" ref="Y537:Y545" si="484">IFERROR(W537/$AS$65,"-")</f>
        <v>0</v>
      </c>
      <c r="Z537" s="293">
        <f>AT65</f>
        <v>1090</v>
      </c>
      <c r="AA537" s="206">
        <v>0</v>
      </c>
      <c r="AB537" s="56">
        <f>IFERROR(AA537/AA545,"-")</f>
        <v>0</v>
      </c>
      <c r="AC537" s="72">
        <f t="shared" ref="AC537:AC545" si="485">IFERROR(AA537/$AT$65,"-")</f>
        <v>0</v>
      </c>
      <c r="AD537" s="293">
        <f>AU65</f>
        <v>447</v>
      </c>
      <c r="AE537" s="206">
        <v>0</v>
      </c>
      <c r="AF537" s="56" t="str">
        <f>IFERROR(AE537/AE545,"-")</f>
        <v>-</v>
      </c>
      <c r="AG537" s="72">
        <f t="shared" ref="AG537:AG545" si="486">IFERROR(AE537/$AU$65,"-")</f>
        <v>0</v>
      </c>
      <c r="AH537" s="293">
        <f>AV65</f>
        <v>11563</v>
      </c>
      <c r="AI537" s="92">
        <f t="shared" si="464"/>
        <v>1</v>
      </c>
      <c r="AJ537" s="56">
        <f>IFERROR(AI537/AI545,"-")</f>
        <v>9.8039215686274508E-3</v>
      </c>
      <c r="AK537" s="72">
        <f t="shared" ref="AK537:AK545" si="487">IFERROR(AI537/$AV$65,"-")</f>
        <v>8.6482746692034934E-5</v>
      </c>
    </row>
    <row r="538" spans="2:37" ht="13.5" customHeight="1">
      <c r="B538" s="280"/>
      <c r="C538" s="283"/>
      <c r="D538" s="57" t="s">
        <v>86</v>
      </c>
      <c r="E538" s="129" t="s">
        <v>75</v>
      </c>
      <c r="F538" s="286"/>
      <c r="G538" s="207">
        <v>1</v>
      </c>
      <c r="H538" s="58">
        <f>IFERROR(G538/G545,"-")</f>
        <v>1</v>
      </c>
      <c r="I538" s="72">
        <f t="shared" ref="I538:I544" si="488">IFERROR(G538/$AO$65,"-")</f>
        <v>2.5000000000000001E-2</v>
      </c>
      <c r="J538" s="286"/>
      <c r="K538" s="207">
        <v>1</v>
      </c>
      <c r="L538" s="58">
        <f>IFERROR(K538/K545,"-")</f>
        <v>0.5</v>
      </c>
      <c r="M538" s="82">
        <f t="shared" si="481"/>
        <v>3.0303030303030304E-2</v>
      </c>
      <c r="N538" s="286"/>
      <c r="O538" s="207">
        <v>25</v>
      </c>
      <c r="P538" s="58">
        <f>IFERROR(O538/O545,"-")</f>
        <v>0.75757575757575757</v>
      </c>
      <c r="Q538" s="82">
        <f t="shared" si="482"/>
        <v>5.9213642823306486E-3</v>
      </c>
      <c r="R538" s="286"/>
      <c r="S538" s="207">
        <v>22</v>
      </c>
      <c r="T538" s="58">
        <f>IFERROR(S538/S545,"-")</f>
        <v>0.61111111111111116</v>
      </c>
      <c r="U538" s="82">
        <f t="shared" si="483"/>
        <v>6.2182023742227248E-3</v>
      </c>
      <c r="V538" s="286"/>
      <c r="W538" s="207">
        <v>13</v>
      </c>
      <c r="X538" s="58">
        <f>IFERROR(W538/W545,"-")</f>
        <v>0.56521739130434778</v>
      </c>
      <c r="Y538" s="82">
        <f t="shared" si="484"/>
        <v>5.9279525763793889E-3</v>
      </c>
      <c r="Z538" s="286"/>
      <c r="AA538" s="207">
        <v>4</v>
      </c>
      <c r="AB538" s="58">
        <f>IFERROR(AA538/AA545,"-")</f>
        <v>0.5714285714285714</v>
      </c>
      <c r="AC538" s="82">
        <f t="shared" si="485"/>
        <v>3.669724770642202E-3</v>
      </c>
      <c r="AD538" s="286"/>
      <c r="AE538" s="207">
        <v>0</v>
      </c>
      <c r="AF538" s="58" t="str">
        <f>IFERROR(AE538/AE545,"-")</f>
        <v>-</v>
      </c>
      <c r="AG538" s="82">
        <f t="shared" si="486"/>
        <v>0</v>
      </c>
      <c r="AH538" s="286"/>
      <c r="AI538" s="93">
        <f t="shared" si="464"/>
        <v>66</v>
      </c>
      <c r="AJ538" s="58">
        <f>IFERROR(AI538/AI545,"-")</f>
        <v>0.6470588235294118</v>
      </c>
      <c r="AK538" s="82">
        <f t="shared" si="487"/>
        <v>5.7078612816743061E-3</v>
      </c>
    </row>
    <row r="539" spans="2:37" ht="13.5" customHeight="1">
      <c r="B539" s="280"/>
      <c r="C539" s="283"/>
      <c r="D539" s="57" t="s">
        <v>87</v>
      </c>
      <c r="E539" s="129" t="s">
        <v>76</v>
      </c>
      <c r="F539" s="286"/>
      <c r="G539" s="207">
        <v>0</v>
      </c>
      <c r="H539" s="58">
        <f>IFERROR(G539/G545,"-")</f>
        <v>0</v>
      </c>
      <c r="I539" s="72">
        <f t="shared" si="488"/>
        <v>0</v>
      </c>
      <c r="J539" s="286"/>
      <c r="K539" s="207">
        <v>0</v>
      </c>
      <c r="L539" s="58">
        <f>IFERROR(K539/K545,"-")</f>
        <v>0</v>
      </c>
      <c r="M539" s="82">
        <f t="shared" si="481"/>
        <v>0</v>
      </c>
      <c r="N539" s="286"/>
      <c r="O539" s="207">
        <v>1</v>
      </c>
      <c r="P539" s="58">
        <f>IFERROR(O539/O545,"-")</f>
        <v>3.0303030303030304E-2</v>
      </c>
      <c r="Q539" s="82">
        <f t="shared" si="482"/>
        <v>2.3685457129322596E-4</v>
      </c>
      <c r="R539" s="286"/>
      <c r="S539" s="207">
        <v>0</v>
      </c>
      <c r="T539" s="58">
        <f>IFERROR(S539/S545,"-")</f>
        <v>0</v>
      </c>
      <c r="U539" s="82">
        <f t="shared" si="483"/>
        <v>0</v>
      </c>
      <c r="V539" s="286"/>
      <c r="W539" s="207">
        <v>1</v>
      </c>
      <c r="X539" s="58">
        <f>IFERROR(W539/W545,"-")</f>
        <v>4.3478260869565216E-2</v>
      </c>
      <c r="Y539" s="82">
        <f t="shared" si="484"/>
        <v>4.5599635202918376E-4</v>
      </c>
      <c r="Z539" s="286"/>
      <c r="AA539" s="207">
        <v>0</v>
      </c>
      <c r="AB539" s="58">
        <f>IFERROR(AA539/AA545,"-")</f>
        <v>0</v>
      </c>
      <c r="AC539" s="82">
        <f t="shared" si="485"/>
        <v>0</v>
      </c>
      <c r="AD539" s="286"/>
      <c r="AE539" s="207">
        <v>0</v>
      </c>
      <c r="AF539" s="58" t="str">
        <f>IFERROR(AE539/AE545,"-")</f>
        <v>-</v>
      </c>
      <c r="AG539" s="82">
        <f t="shared" si="486"/>
        <v>0</v>
      </c>
      <c r="AH539" s="286"/>
      <c r="AI539" s="93">
        <f t="shared" si="464"/>
        <v>2</v>
      </c>
      <c r="AJ539" s="58">
        <f>IFERROR(AI539/AI545,"-")</f>
        <v>1.9607843137254902E-2</v>
      </c>
      <c r="AK539" s="82">
        <f t="shared" si="487"/>
        <v>1.7296549338406987E-4</v>
      </c>
    </row>
    <row r="540" spans="2:37" ht="13.5" customHeight="1">
      <c r="B540" s="280"/>
      <c r="C540" s="283"/>
      <c r="D540" s="57" t="s">
        <v>88</v>
      </c>
      <c r="E540" s="129" t="s">
        <v>77</v>
      </c>
      <c r="F540" s="286"/>
      <c r="G540" s="207">
        <v>0</v>
      </c>
      <c r="H540" s="58">
        <f>IFERROR(G540/G545,"-")</f>
        <v>0</v>
      </c>
      <c r="I540" s="72">
        <f t="shared" si="488"/>
        <v>0</v>
      </c>
      <c r="J540" s="286"/>
      <c r="K540" s="207">
        <v>1</v>
      </c>
      <c r="L540" s="58">
        <f>IFERROR(K540/K545,"-")</f>
        <v>0.5</v>
      </c>
      <c r="M540" s="82">
        <f t="shared" si="481"/>
        <v>3.0303030303030304E-2</v>
      </c>
      <c r="N540" s="286"/>
      <c r="O540" s="207">
        <v>1</v>
      </c>
      <c r="P540" s="58">
        <f>IFERROR(O540/O545,"-")</f>
        <v>3.0303030303030304E-2</v>
      </c>
      <c r="Q540" s="82">
        <f t="shared" si="482"/>
        <v>2.3685457129322596E-4</v>
      </c>
      <c r="R540" s="286"/>
      <c r="S540" s="207">
        <v>1</v>
      </c>
      <c r="T540" s="58">
        <f>IFERROR(S540/S545,"-")</f>
        <v>2.7777777777777776E-2</v>
      </c>
      <c r="U540" s="82">
        <f t="shared" si="483"/>
        <v>2.8264556246466928E-4</v>
      </c>
      <c r="V540" s="286"/>
      <c r="W540" s="207">
        <v>2</v>
      </c>
      <c r="X540" s="58">
        <f>IFERROR(W540/W545,"-")</f>
        <v>8.6956521739130432E-2</v>
      </c>
      <c r="Y540" s="82">
        <f t="shared" si="484"/>
        <v>9.1199270405836752E-4</v>
      </c>
      <c r="Z540" s="286"/>
      <c r="AA540" s="207">
        <v>0</v>
      </c>
      <c r="AB540" s="58">
        <f>IFERROR(AA540/AA545,"-")</f>
        <v>0</v>
      </c>
      <c r="AC540" s="82">
        <f t="shared" si="485"/>
        <v>0</v>
      </c>
      <c r="AD540" s="286"/>
      <c r="AE540" s="207">
        <v>0</v>
      </c>
      <c r="AF540" s="58" t="str">
        <f>IFERROR(AE540/AE545,"-")</f>
        <v>-</v>
      </c>
      <c r="AG540" s="82">
        <f t="shared" si="486"/>
        <v>0</v>
      </c>
      <c r="AH540" s="286"/>
      <c r="AI540" s="93">
        <f t="shared" si="464"/>
        <v>5</v>
      </c>
      <c r="AJ540" s="58">
        <f>IFERROR(AI540/AI545,"-")</f>
        <v>4.9019607843137254E-2</v>
      </c>
      <c r="AK540" s="82">
        <f t="shared" si="487"/>
        <v>4.3241373346017468E-4</v>
      </c>
    </row>
    <row r="541" spans="2:37" ht="13.5" customHeight="1">
      <c r="B541" s="280"/>
      <c r="C541" s="283"/>
      <c r="D541" s="57" t="s">
        <v>89</v>
      </c>
      <c r="E541" s="129" t="s">
        <v>78</v>
      </c>
      <c r="F541" s="286"/>
      <c r="G541" s="207">
        <v>0</v>
      </c>
      <c r="H541" s="58">
        <f>IFERROR(G541/G545,"-")</f>
        <v>0</v>
      </c>
      <c r="I541" s="72">
        <f t="shared" si="488"/>
        <v>0</v>
      </c>
      <c r="J541" s="286"/>
      <c r="K541" s="207">
        <v>0</v>
      </c>
      <c r="L541" s="58">
        <f>IFERROR(K541/K545,"-")</f>
        <v>0</v>
      </c>
      <c r="M541" s="82">
        <f t="shared" si="481"/>
        <v>0</v>
      </c>
      <c r="N541" s="286"/>
      <c r="O541" s="207">
        <v>0</v>
      </c>
      <c r="P541" s="58">
        <f>IFERROR(O541/O545,"-")</f>
        <v>0</v>
      </c>
      <c r="Q541" s="82">
        <f t="shared" si="482"/>
        <v>0</v>
      </c>
      <c r="R541" s="286"/>
      <c r="S541" s="207">
        <v>1</v>
      </c>
      <c r="T541" s="58">
        <f>IFERROR(S541/S545,"-")</f>
        <v>2.7777777777777776E-2</v>
      </c>
      <c r="U541" s="82">
        <f t="shared" si="483"/>
        <v>2.8264556246466928E-4</v>
      </c>
      <c r="V541" s="286"/>
      <c r="W541" s="207">
        <v>1</v>
      </c>
      <c r="X541" s="58">
        <f>IFERROR(W541/W545,"-")</f>
        <v>4.3478260869565216E-2</v>
      </c>
      <c r="Y541" s="82">
        <f t="shared" si="484"/>
        <v>4.5599635202918376E-4</v>
      </c>
      <c r="Z541" s="286"/>
      <c r="AA541" s="207">
        <v>0</v>
      </c>
      <c r="AB541" s="58">
        <f>IFERROR(AA541/AA545,"-")</f>
        <v>0</v>
      </c>
      <c r="AC541" s="82">
        <f t="shared" si="485"/>
        <v>0</v>
      </c>
      <c r="AD541" s="286"/>
      <c r="AE541" s="207">
        <v>0</v>
      </c>
      <c r="AF541" s="58" t="str">
        <f>IFERROR(AE541/AE545,"-")</f>
        <v>-</v>
      </c>
      <c r="AG541" s="82">
        <f t="shared" si="486"/>
        <v>0</v>
      </c>
      <c r="AH541" s="286"/>
      <c r="AI541" s="93">
        <f t="shared" si="464"/>
        <v>2</v>
      </c>
      <c r="AJ541" s="58">
        <f>IFERROR(AI541/AI545,"-")</f>
        <v>1.9607843137254902E-2</v>
      </c>
      <c r="AK541" s="82">
        <f t="shared" si="487"/>
        <v>1.7296549338406987E-4</v>
      </c>
    </row>
    <row r="542" spans="2:37" ht="13.5" customHeight="1">
      <c r="B542" s="280"/>
      <c r="C542" s="283"/>
      <c r="D542" s="57" t="s">
        <v>90</v>
      </c>
      <c r="E542" s="129" t="s">
        <v>79</v>
      </c>
      <c r="F542" s="286"/>
      <c r="G542" s="207">
        <v>0</v>
      </c>
      <c r="H542" s="58">
        <f>IFERROR(G542/G545,"-")</f>
        <v>0</v>
      </c>
      <c r="I542" s="72">
        <f t="shared" si="488"/>
        <v>0</v>
      </c>
      <c r="J542" s="286"/>
      <c r="K542" s="207">
        <v>0</v>
      </c>
      <c r="L542" s="58">
        <f>IFERROR(K542/K545,"-")</f>
        <v>0</v>
      </c>
      <c r="M542" s="82">
        <f t="shared" si="481"/>
        <v>0</v>
      </c>
      <c r="N542" s="286"/>
      <c r="O542" s="207">
        <v>0</v>
      </c>
      <c r="P542" s="58">
        <f>IFERROR(O542/O545,"-")</f>
        <v>0</v>
      </c>
      <c r="Q542" s="82">
        <f t="shared" si="482"/>
        <v>0</v>
      </c>
      <c r="R542" s="286"/>
      <c r="S542" s="207">
        <v>0</v>
      </c>
      <c r="T542" s="58">
        <f>IFERROR(S542/S545,"-")</f>
        <v>0</v>
      </c>
      <c r="U542" s="82">
        <f t="shared" si="483"/>
        <v>0</v>
      </c>
      <c r="V542" s="286"/>
      <c r="W542" s="207">
        <v>1</v>
      </c>
      <c r="X542" s="58">
        <f>IFERROR(W542/W545,"-")</f>
        <v>4.3478260869565216E-2</v>
      </c>
      <c r="Y542" s="82">
        <f t="shared" si="484"/>
        <v>4.5599635202918376E-4</v>
      </c>
      <c r="Z542" s="286"/>
      <c r="AA542" s="207">
        <v>0</v>
      </c>
      <c r="AB542" s="58">
        <f>IFERROR(AA542/AA545,"-")</f>
        <v>0</v>
      </c>
      <c r="AC542" s="82">
        <f t="shared" si="485"/>
        <v>0</v>
      </c>
      <c r="AD542" s="286"/>
      <c r="AE542" s="207">
        <v>0</v>
      </c>
      <c r="AF542" s="58" t="str">
        <f>IFERROR(AE542/AE545,"-")</f>
        <v>-</v>
      </c>
      <c r="AG542" s="82">
        <f t="shared" si="486"/>
        <v>0</v>
      </c>
      <c r="AH542" s="286"/>
      <c r="AI542" s="93">
        <f t="shared" si="464"/>
        <v>1</v>
      </c>
      <c r="AJ542" s="58">
        <f>IFERROR(AI542/AI545,"-")</f>
        <v>9.8039215686274508E-3</v>
      </c>
      <c r="AK542" s="82">
        <f t="shared" si="487"/>
        <v>8.6482746692034934E-5</v>
      </c>
    </row>
    <row r="543" spans="2:37" ht="13.5" customHeight="1">
      <c r="B543" s="280"/>
      <c r="C543" s="283"/>
      <c r="D543" s="57" t="s">
        <v>91</v>
      </c>
      <c r="E543" s="129" t="s">
        <v>80</v>
      </c>
      <c r="F543" s="286"/>
      <c r="G543" s="207">
        <v>0</v>
      </c>
      <c r="H543" s="58">
        <f>IFERROR(G543/G545,"-")</f>
        <v>0</v>
      </c>
      <c r="I543" s="72">
        <f t="shared" si="488"/>
        <v>0</v>
      </c>
      <c r="J543" s="286"/>
      <c r="K543" s="207">
        <v>0</v>
      </c>
      <c r="L543" s="58">
        <f>IFERROR(K543/K545,"-")</f>
        <v>0</v>
      </c>
      <c r="M543" s="82">
        <f t="shared" si="481"/>
        <v>0</v>
      </c>
      <c r="N543" s="286"/>
      <c r="O543" s="207">
        <v>0</v>
      </c>
      <c r="P543" s="58">
        <f>IFERROR(O543/O545,"-")</f>
        <v>0</v>
      </c>
      <c r="Q543" s="82">
        <f t="shared" si="482"/>
        <v>0</v>
      </c>
      <c r="R543" s="286"/>
      <c r="S543" s="207">
        <v>0</v>
      </c>
      <c r="T543" s="58">
        <f>IFERROR(S543/S545,"-")</f>
        <v>0</v>
      </c>
      <c r="U543" s="82">
        <f t="shared" si="483"/>
        <v>0</v>
      </c>
      <c r="V543" s="286"/>
      <c r="W543" s="207">
        <v>0</v>
      </c>
      <c r="X543" s="58">
        <f>IFERROR(W543/W545,"-")</f>
        <v>0</v>
      </c>
      <c r="Y543" s="82">
        <f t="shared" si="484"/>
        <v>0</v>
      </c>
      <c r="Z543" s="286"/>
      <c r="AA543" s="207">
        <v>0</v>
      </c>
      <c r="AB543" s="58">
        <f>IFERROR(AA543/AA545,"-")</f>
        <v>0</v>
      </c>
      <c r="AC543" s="82">
        <f t="shared" si="485"/>
        <v>0</v>
      </c>
      <c r="AD543" s="286"/>
      <c r="AE543" s="207">
        <v>0</v>
      </c>
      <c r="AF543" s="58" t="str">
        <f>IFERROR(AE543/AE545,"-")</f>
        <v>-</v>
      </c>
      <c r="AG543" s="82">
        <f t="shared" si="486"/>
        <v>0</v>
      </c>
      <c r="AH543" s="286"/>
      <c r="AI543" s="93">
        <f t="shared" si="464"/>
        <v>0</v>
      </c>
      <c r="AJ543" s="58">
        <f>IFERROR(AI543/AI545,"-")</f>
        <v>0</v>
      </c>
      <c r="AK543" s="82">
        <f t="shared" si="487"/>
        <v>0</v>
      </c>
    </row>
    <row r="544" spans="2:37" ht="13.5" customHeight="1">
      <c r="B544" s="280"/>
      <c r="C544" s="283"/>
      <c r="D544" s="59" t="s">
        <v>92</v>
      </c>
      <c r="E544" s="130" t="s">
        <v>95</v>
      </c>
      <c r="F544" s="287"/>
      <c r="G544" s="208">
        <v>0</v>
      </c>
      <c r="H544" s="60">
        <f>IFERROR(G544/G545,"-")</f>
        <v>0</v>
      </c>
      <c r="I544" s="72">
        <f t="shared" si="488"/>
        <v>0</v>
      </c>
      <c r="J544" s="287"/>
      <c r="K544" s="208">
        <v>0</v>
      </c>
      <c r="L544" s="60">
        <f>IFERROR(K544/K545,"-")</f>
        <v>0</v>
      </c>
      <c r="M544" s="83">
        <f t="shared" si="481"/>
        <v>0</v>
      </c>
      <c r="N544" s="287"/>
      <c r="O544" s="208">
        <v>6</v>
      </c>
      <c r="P544" s="60">
        <f>IFERROR(O544/O545,"-")</f>
        <v>0.18181818181818182</v>
      </c>
      <c r="Q544" s="83">
        <f t="shared" si="482"/>
        <v>1.4211274277593558E-3</v>
      </c>
      <c r="R544" s="287"/>
      <c r="S544" s="208">
        <v>11</v>
      </c>
      <c r="T544" s="60">
        <f>IFERROR(S544/S545,"-")</f>
        <v>0.30555555555555558</v>
      </c>
      <c r="U544" s="83">
        <f t="shared" si="483"/>
        <v>3.1091011871113624E-3</v>
      </c>
      <c r="V544" s="287"/>
      <c r="W544" s="208">
        <v>5</v>
      </c>
      <c r="X544" s="60">
        <f>IFERROR(W544/W545,"-")</f>
        <v>0.21739130434782608</v>
      </c>
      <c r="Y544" s="83">
        <f t="shared" si="484"/>
        <v>2.2799817601459188E-3</v>
      </c>
      <c r="Z544" s="287"/>
      <c r="AA544" s="208">
        <v>3</v>
      </c>
      <c r="AB544" s="60">
        <f>IFERROR(AA544/AA545,"-")</f>
        <v>0.42857142857142855</v>
      </c>
      <c r="AC544" s="83">
        <f t="shared" si="485"/>
        <v>2.7522935779816515E-3</v>
      </c>
      <c r="AD544" s="287"/>
      <c r="AE544" s="208">
        <v>0</v>
      </c>
      <c r="AF544" s="60" t="str">
        <f>IFERROR(AE544/AE545,"-")</f>
        <v>-</v>
      </c>
      <c r="AG544" s="83">
        <f t="shared" si="486"/>
        <v>0</v>
      </c>
      <c r="AH544" s="287"/>
      <c r="AI544" s="94">
        <f t="shared" si="464"/>
        <v>25</v>
      </c>
      <c r="AJ544" s="60">
        <f>IFERROR(AI544/AI545,"-")</f>
        <v>0.24509803921568626</v>
      </c>
      <c r="AK544" s="83">
        <f t="shared" si="487"/>
        <v>2.1620686673008735E-3</v>
      </c>
    </row>
    <row r="545" spans="2:37" ht="13.5" customHeight="1">
      <c r="B545" s="281"/>
      <c r="C545" s="284"/>
      <c r="D545" s="61" t="s">
        <v>94</v>
      </c>
      <c r="E545" s="62"/>
      <c r="F545" s="209" t="s">
        <v>143</v>
      </c>
      <c r="G545" s="71">
        <f>SUM(G537:G544)</f>
        <v>1</v>
      </c>
      <c r="H545" s="63" t="s">
        <v>93</v>
      </c>
      <c r="I545" s="75">
        <f>IFERROR(G545/$AO$65,"-")</f>
        <v>2.5000000000000001E-2</v>
      </c>
      <c r="J545" s="209" t="s">
        <v>143</v>
      </c>
      <c r="K545" s="71">
        <f>SUM(K537:K544)</f>
        <v>2</v>
      </c>
      <c r="L545" s="210" t="s">
        <v>143</v>
      </c>
      <c r="M545" s="75">
        <f t="shared" si="481"/>
        <v>6.0606060606060608E-2</v>
      </c>
      <c r="N545" s="209" t="s">
        <v>143</v>
      </c>
      <c r="O545" s="71">
        <f>SUM(O537:O544)</f>
        <v>33</v>
      </c>
      <c r="P545" s="210" t="s">
        <v>143</v>
      </c>
      <c r="Q545" s="75">
        <f t="shared" si="482"/>
        <v>7.8162008526764561E-3</v>
      </c>
      <c r="R545" s="209" t="s">
        <v>143</v>
      </c>
      <c r="S545" s="71">
        <f>SUM(S537:S544)</f>
        <v>36</v>
      </c>
      <c r="T545" s="210" t="s">
        <v>143</v>
      </c>
      <c r="U545" s="75">
        <f t="shared" si="483"/>
        <v>1.0175240248728096E-2</v>
      </c>
      <c r="V545" s="209" t="s">
        <v>143</v>
      </c>
      <c r="W545" s="71">
        <f>SUM(W537:W544)</f>
        <v>23</v>
      </c>
      <c r="X545" s="210" t="s">
        <v>143</v>
      </c>
      <c r="Y545" s="75">
        <f t="shared" si="484"/>
        <v>1.0487916096671226E-2</v>
      </c>
      <c r="Z545" s="209" t="s">
        <v>143</v>
      </c>
      <c r="AA545" s="71">
        <f>SUM(AA537:AA544)</f>
        <v>7</v>
      </c>
      <c r="AB545" s="210" t="s">
        <v>143</v>
      </c>
      <c r="AC545" s="75">
        <f t="shared" si="485"/>
        <v>6.4220183486238536E-3</v>
      </c>
      <c r="AD545" s="209" t="s">
        <v>143</v>
      </c>
      <c r="AE545" s="71">
        <f>SUM(AE537:AE544)</f>
        <v>0</v>
      </c>
      <c r="AF545" s="210" t="s">
        <v>143</v>
      </c>
      <c r="AG545" s="75">
        <f t="shared" si="486"/>
        <v>0</v>
      </c>
      <c r="AH545" s="209" t="s">
        <v>143</v>
      </c>
      <c r="AI545" s="71">
        <f t="shared" si="464"/>
        <v>102</v>
      </c>
      <c r="AJ545" s="210" t="s">
        <v>143</v>
      </c>
      <c r="AK545" s="75">
        <f t="shared" si="487"/>
        <v>8.8212401625875642E-3</v>
      </c>
    </row>
    <row r="546" spans="2:37" ht="13.5" customHeight="1">
      <c r="B546" s="279">
        <v>61</v>
      </c>
      <c r="C546" s="282" t="s">
        <v>15</v>
      </c>
      <c r="D546" s="55" t="s">
        <v>85</v>
      </c>
      <c r="E546" s="128" t="s">
        <v>74</v>
      </c>
      <c r="F546" s="293">
        <f>AO66</f>
        <v>2</v>
      </c>
      <c r="G546" s="206">
        <v>0</v>
      </c>
      <c r="H546" s="56" t="str">
        <f>IFERROR(G546/G554,"-")</f>
        <v>-</v>
      </c>
      <c r="I546" s="72">
        <f>IFERROR(G546/$AO$66,"-")</f>
        <v>0</v>
      </c>
      <c r="J546" s="293">
        <f>AP66</f>
        <v>4</v>
      </c>
      <c r="K546" s="206">
        <v>0</v>
      </c>
      <c r="L546" s="56">
        <f>IFERROR(K546/K554,"-")</f>
        <v>0</v>
      </c>
      <c r="M546" s="72">
        <f t="shared" ref="M546:M554" si="489">IFERROR(K546/$AP$66,"-")</f>
        <v>0</v>
      </c>
      <c r="N546" s="293">
        <f>AQ66</f>
        <v>3710</v>
      </c>
      <c r="O546" s="206">
        <v>1</v>
      </c>
      <c r="P546" s="56">
        <f>IFERROR(O546/O554,"-")</f>
        <v>3.5714285714285712E-2</v>
      </c>
      <c r="Q546" s="72">
        <f t="shared" ref="Q546:Q554" si="490">IFERROR(O546/$AQ$66,"-")</f>
        <v>2.6954177897574127E-4</v>
      </c>
      <c r="R546" s="293">
        <f>AR66</f>
        <v>3222</v>
      </c>
      <c r="S546" s="206">
        <v>1</v>
      </c>
      <c r="T546" s="56">
        <f>IFERROR(S546/S554,"-")</f>
        <v>3.0303030303030304E-2</v>
      </c>
      <c r="U546" s="72">
        <f t="shared" ref="U546:U554" si="491">IFERROR(S546/$AR$66,"-")</f>
        <v>3.1036623215394165E-4</v>
      </c>
      <c r="V546" s="293">
        <f>AS66</f>
        <v>1937</v>
      </c>
      <c r="W546" s="206">
        <v>0</v>
      </c>
      <c r="X546" s="56">
        <f>IFERROR(W546/W554,"-")</f>
        <v>0</v>
      </c>
      <c r="Y546" s="72">
        <f t="shared" ref="Y546:Y554" si="492">IFERROR(W546/$AS$66,"-")</f>
        <v>0</v>
      </c>
      <c r="Z546" s="293">
        <f>AT66</f>
        <v>834</v>
      </c>
      <c r="AA546" s="206">
        <v>0</v>
      </c>
      <c r="AB546" s="56">
        <f>IFERROR(AA546/AA554,"-")</f>
        <v>0</v>
      </c>
      <c r="AC546" s="72">
        <f t="shared" ref="AC546:AC554" si="493">IFERROR(AA546/$AT$66,"-")</f>
        <v>0</v>
      </c>
      <c r="AD546" s="293">
        <f>AU66</f>
        <v>351</v>
      </c>
      <c r="AE546" s="206">
        <v>0</v>
      </c>
      <c r="AF546" s="56">
        <f>IFERROR(AE546/AE554,"-")</f>
        <v>0</v>
      </c>
      <c r="AG546" s="72">
        <f t="shared" ref="AG546:AG554" si="494">IFERROR(AE546/$AU$66,"-")</f>
        <v>0</v>
      </c>
      <c r="AH546" s="293">
        <f>AV66</f>
        <v>10060</v>
      </c>
      <c r="AI546" s="92">
        <f t="shared" si="464"/>
        <v>2</v>
      </c>
      <c r="AJ546" s="56">
        <f>IFERROR(AI546/AI554,"-")</f>
        <v>2.1739130434782608E-2</v>
      </c>
      <c r="AK546" s="72">
        <f t="shared" ref="AK546:AK554" si="495">IFERROR(AI546/$AV$66,"-")</f>
        <v>1.9880715705765408E-4</v>
      </c>
    </row>
    <row r="547" spans="2:37" ht="13.5" customHeight="1">
      <c r="B547" s="280"/>
      <c r="C547" s="283"/>
      <c r="D547" s="57" t="s">
        <v>86</v>
      </c>
      <c r="E547" s="129" t="s">
        <v>75</v>
      </c>
      <c r="F547" s="286"/>
      <c r="G547" s="207">
        <v>0</v>
      </c>
      <c r="H547" s="58" t="str">
        <f>IFERROR(G547/G554,"-")</f>
        <v>-</v>
      </c>
      <c r="I547" s="72">
        <f t="shared" ref="I547:I553" si="496">IFERROR(G547/$AO$66,"-")</f>
        <v>0</v>
      </c>
      <c r="J547" s="286"/>
      <c r="K547" s="207">
        <v>1</v>
      </c>
      <c r="L547" s="58">
        <f>IFERROR(K547/K554,"-")</f>
        <v>1</v>
      </c>
      <c r="M547" s="82">
        <f t="shared" si="489"/>
        <v>0.25</v>
      </c>
      <c r="N547" s="286"/>
      <c r="O547" s="207">
        <v>21</v>
      </c>
      <c r="P547" s="58">
        <f>IFERROR(O547/O554,"-")</f>
        <v>0.75</v>
      </c>
      <c r="Q547" s="82">
        <f t="shared" si="490"/>
        <v>5.6603773584905656E-3</v>
      </c>
      <c r="R547" s="286"/>
      <c r="S547" s="207">
        <v>24</v>
      </c>
      <c r="T547" s="58">
        <f>IFERROR(S547/S554,"-")</f>
        <v>0.72727272727272729</v>
      </c>
      <c r="U547" s="82">
        <f t="shared" si="491"/>
        <v>7.4487895716945996E-3</v>
      </c>
      <c r="V547" s="286"/>
      <c r="W547" s="207">
        <v>13</v>
      </c>
      <c r="X547" s="58">
        <f>IFERROR(W547/W554,"-")</f>
        <v>0.61904761904761907</v>
      </c>
      <c r="Y547" s="82">
        <f t="shared" si="492"/>
        <v>6.7114093959731542E-3</v>
      </c>
      <c r="Z547" s="286"/>
      <c r="AA547" s="207">
        <v>1</v>
      </c>
      <c r="AB547" s="58">
        <f>IFERROR(AA547/AA554,"-")</f>
        <v>0.16666666666666666</v>
      </c>
      <c r="AC547" s="82">
        <f t="shared" si="493"/>
        <v>1.199040767386091E-3</v>
      </c>
      <c r="AD547" s="286"/>
      <c r="AE547" s="207">
        <v>1</v>
      </c>
      <c r="AF547" s="58">
        <f>IFERROR(AE547/AE554,"-")</f>
        <v>0.33333333333333331</v>
      </c>
      <c r="AG547" s="82">
        <f t="shared" si="494"/>
        <v>2.8490028490028491E-3</v>
      </c>
      <c r="AH547" s="286"/>
      <c r="AI547" s="93">
        <f t="shared" si="464"/>
        <v>61</v>
      </c>
      <c r="AJ547" s="58">
        <f>IFERROR(AI547/AI554,"-")</f>
        <v>0.66304347826086951</v>
      </c>
      <c r="AK547" s="82">
        <f t="shared" si="495"/>
        <v>6.063618290258449E-3</v>
      </c>
    </row>
    <row r="548" spans="2:37" ht="13.5" customHeight="1">
      <c r="B548" s="280"/>
      <c r="C548" s="283"/>
      <c r="D548" s="57" t="s">
        <v>87</v>
      </c>
      <c r="E548" s="129" t="s">
        <v>76</v>
      </c>
      <c r="F548" s="286"/>
      <c r="G548" s="207">
        <v>0</v>
      </c>
      <c r="H548" s="58" t="str">
        <f>IFERROR(G548/G554,"-")</f>
        <v>-</v>
      </c>
      <c r="I548" s="72">
        <f t="shared" si="496"/>
        <v>0</v>
      </c>
      <c r="J548" s="286"/>
      <c r="K548" s="207">
        <v>0</v>
      </c>
      <c r="L548" s="58">
        <f>IFERROR(K548/K554,"-")</f>
        <v>0</v>
      </c>
      <c r="M548" s="82">
        <f t="shared" si="489"/>
        <v>0</v>
      </c>
      <c r="N548" s="286"/>
      <c r="O548" s="207">
        <v>0</v>
      </c>
      <c r="P548" s="58">
        <f>IFERROR(O548/O554,"-")</f>
        <v>0</v>
      </c>
      <c r="Q548" s="82">
        <f t="shared" si="490"/>
        <v>0</v>
      </c>
      <c r="R548" s="286"/>
      <c r="S548" s="207">
        <v>0</v>
      </c>
      <c r="T548" s="58">
        <f>IFERROR(S548/S554,"-")</f>
        <v>0</v>
      </c>
      <c r="U548" s="82">
        <f t="shared" si="491"/>
        <v>0</v>
      </c>
      <c r="V548" s="286"/>
      <c r="W548" s="207">
        <v>0</v>
      </c>
      <c r="X548" s="58">
        <f>IFERROR(W548/W554,"-")</f>
        <v>0</v>
      </c>
      <c r="Y548" s="82">
        <f t="shared" si="492"/>
        <v>0</v>
      </c>
      <c r="Z548" s="286"/>
      <c r="AA548" s="207">
        <v>0</v>
      </c>
      <c r="AB548" s="58">
        <f>IFERROR(AA548/AA554,"-")</f>
        <v>0</v>
      </c>
      <c r="AC548" s="82">
        <f t="shared" si="493"/>
        <v>0</v>
      </c>
      <c r="AD548" s="286"/>
      <c r="AE548" s="207">
        <v>0</v>
      </c>
      <c r="AF548" s="58">
        <f>IFERROR(AE548/AE554,"-")</f>
        <v>0</v>
      </c>
      <c r="AG548" s="82">
        <f t="shared" si="494"/>
        <v>0</v>
      </c>
      <c r="AH548" s="286"/>
      <c r="AI548" s="93">
        <f t="shared" si="464"/>
        <v>0</v>
      </c>
      <c r="AJ548" s="58">
        <f>IFERROR(AI548/AI554,"-")</f>
        <v>0</v>
      </c>
      <c r="AK548" s="82">
        <f t="shared" si="495"/>
        <v>0</v>
      </c>
    </row>
    <row r="549" spans="2:37" ht="13.5" customHeight="1">
      <c r="B549" s="280"/>
      <c r="C549" s="283"/>
      <c r="D549" s="57" t="s">
        <v>88</v>
      </c>
      <c r="E549" s="129" t="s">
        <v>77</v>
      </c>
      <c r="F549" s="286"/>
      <c r="G549" s="207">
        <v>0</v>
      </c>
      <c r="H549" s="58" t="str">
        <f>IFERROR(G549/G554,"-")</f>
        <v>-</v>
      </c>
      <c r="I549" s="72">
        <f t="shared" si="496"/>
        <v>0</v>
      </c>
      <c r="J549" s="286"/>
      <c r="K549" s="207">
        <v>0</v>
      </c>
      <c r="L549" s="58">
        <f>IFERROR(K549/K554,"-")</f>
        <v>0</v>
      </c>
      <c r="M549" s="82">
        <f t="shared" si="489"/>
        <v>0</v>
      </c>
      <c r="N549" s="286"/>
      <c r="O549" s="207">
        <v>1</v>
      </c>
      <c r="P549" s="58">
        <f>IFERROR(O549/O554,"-")</f>
        <v>3.5714285714285712E-2</v>
      </c>
      <c r="Q549" s="82">
        <f t="shared" si="490"/>
        <v>2.6954177897574127E-4</v>
      </c>
      <c r="R549" s="286"/>
      <c r="S549" s="207">
        <v>3</v>
      </c>
      <c r="T549" s="58">
        <f>IFERROR(S549/S554,"-")</f>
        <v>9.0909090909090912E-2</v>
      </c>
      <c r="U549" s="82">
        <f t="shared" si="491"/>
        <v>9.3109869646182495E-4</v>
      </c>
      <c r="V549" s="286"/>
      <c r="W549" s="207">
        <v>0</v>
      </c>
      <c r="X549" s="58">
        <f>IFERROR(W549/W554,"-")</f>
        <v>0</v>
      </c>
      <c r="Y549" s="82">
        <f t="shared" si="492"/>
        <v>0</v>
      </c>
      <c r="Z549" s="286"/>
      <c r="AA549" s="207">
        <v>1</v>
      </c>
      <c r="AB549" s="58">
        <f>IFERROR(AA549/AA554,"-")</f>
        <v>0.16666666666666666</v>
      </c>
      <c r="AC549" s="82">
        <f t="shared" si="493"/>
        <v>1.199040767386091E-3</v>
      </c>
      <c r="AD549" s="286"/>
      <c r="AE549" s="207">
        <v>0</v>
      </c>
      <c r="AF549" s="58">
        <f>IFERROR(AE549/AE554,"-")</f>
        <v>0</v>
      </c>
      <c r="AG549" s="82">
        <f t="shared" si="494"/>
        <v>0</v>
      </c>
      <c r="AH549" s="286"/>
      <c r="AI549" s="93">
        <f t="shared" si="464"/>
        <v>5</v>
      </c>
      <c r="AJ549" s="58">
        <f>IFERROR(AI549/AI554,"-")</f>
        <v>5.434782608695652E-2</v>
      </c>
      <c r="AK549" s="82">
        <f t="shared" si="495"/>
        <v>4.9701789264413514E-4</v>
      </c>
    </row>
    <row r="550" spans="2:37" ht="13.5" customHeight="1">
      <c r="B550" s="280"/>
      <c r="C550" s="283"/>
      <c r="D550" s="57" t="s">
        <v>89</v>
      </c>
      <c r="E550" s="129" t="s">
        <v>78</v>
      </c>
      <c r="F550" s="286"/>
      <c r="G550" s="207">
        <v>0</v>
      </c>
      <c r="H550" s="58" t="str">
        <f>IFERROR(G550/G554,"-")</f>
        <v>-</v>
      </c>
      <c r="I550" s="72">
        <f t="shared" si="496"/>
        <v>0</v>
      </c>
      <c r="J550" s="286"/>
      <c r="K550" s="207">
        <v>0</v>
      </c>
      <c r="L550" s="58">
        <f>IFERROR(K550/K554,"-")</f>
        <v>0</v>
      </c>
      <c r="M550" s="82">
        <f t="shared" si="489"/>
        <v>0</v>
      </c>
      <c r="N550" s="286"/>
      <c r="O550" s="207">
        <v>0</v>
      </c>
      <c r="P550" s="58">
        <f>IFERROR(O550/O554,"-")</f>
        <v>0</v>
      </c>
      <c r="Q550" s="82">
        <f t="shared" si="490"/>
        <v>0</v>
      </c>
      <c r="R550" s="286"/>
      <c r="S550" s="207">
        <v>0</v>
      </c>
      <c r="T550" s="58">
        <f>IFERROR(S550/S554,"-")</f>
        <v>0</v>
      </c>
      <c r="U550" s="82">
        <f t="shared" si="491"/>
        <v>0</v>
      </c>
      <c r="V550" s="286"/>
      <c r="W550" s="207">
        <v>1</v>
      </c>
      <c r="X550" s="58">
        <f>IFERROR(W550/W554,"-")</f>
        <v>4.7619047619047616E-2</v>
      </c>
      <c r="Y550" s="82">
        <f t="shared" si="492"/>
        <v>5.1626226122870422E-4</v>
      </c>
      <c r="Z550" s="286"/>
      <c r="AA550" s="207">
        <v>1</v>
      </c>
      <c r="AB550" s="58">
        <f>IFERROR(AA550/AA554,"-")</f>
        <v>0.16666666666666666</v>
      </c>
      <c r="AC550" s="82">
        <f t="shared" si="493"/>
        <v>1.199040767386091E-3</v>
      </c>
      <c r="AD550" s="286"/>
      <c r="AE550" s="207">
        <v>0</v>
      </c>
      <c r="AF550" s="58">
        <f>IFERROR(AE550/AE554,"-")</f>
        <v>0</v>
      </c>
      <c r="AG550" s="82">
        <f t="shared" si="494"/>
        <v>0</v>
      </c>
      <c r="AH550" s="286"/>
      <c r="AI550" s="93">
        <f t="shared" si="464"/>
        <v>2</v>
      </c>
      <c r="AJ550" s="58">
        <f>IFERROR(AI550/AI554,"-")</f>
        <v>2.1739130434782608E-2</v>
      </c>
      <c r="AK550" s="82">
        <f t="shared" si="495"/>
        <v>1.9880715705765408E-4</v>
      </c>
    </row>
    <row r="551" spans="2:37" ht="13.5" customHeight="1">
      <c r="B551" s="280"/>
      <c r="C551" s="283"/>
      <c r="D551" s="57" t="s">
        <v>90</v>
      </c>
      <c r="E551" s="129" t="s">
        <v>79</v>
      </c>
      <c r="F551" s="286"/>
      <c r="G551" s="207">
        <v>0</v>
      </c>
      <c r="H551" s="58" t="str">
        <f>IFERROR(G551/G554,"-")</f>
        <v>-</v>
      </c>
      <c r="I551" s="72">
        <f t="shared" si="496"/>
        <v>0</v>
      </c>
      <c r="J551" s="286"/>
      <c r="K551" s="207">
        <v>0</v>
      </c>
      <c r="L551" s="58">
        <f>IFERROR(K551/K554,"-")</f>
        <v>0</v>
      </c>
      <c r="M551" s="82">
        <f t="shared" si="489"/>
        <v>0</v>
      </c>
      <c r="N551" s="286"/>
      <c r="O551" s="207">
        <v>0</v>
      </c>
      <c r="P551" s="58">
        <f>IFERROR(O551/O554,"-")</f>
        <v>0</v>
      </c>
      <c r="Q551" s="82">
        <f t="shared" si="490"/>
        <v>0</v>
      </c>
      <c r="R551" s="286"/>
      <c r="S551" s="207">
        <v>0</v>
      </c>
      <c r="T551" s="58">
        <f>IFERROR(S551/S554,"-")</f>
        <v>0</v>
      </c>
      <c r="U551" s="82">
        <f t="shared" si="491"/>
        <v>0</v>
      </c>
      <c r="V551" s="286"/>
      <c r="W551" s="207">
        <v>0</v>
      </c>
      <c r="X551" s="58">
        <f>IFERROR(W551/W554,"-")</f>
        <v>0</v>
      </c>
      <c r="Y551" s="82">
        <f t="shared" si="492"/>
        <v>0</v>
      </c>
      <c r="Z551" s="286"/>
      <c r="AA551" s="207">
        <v>0</v>
      </c>
      <c r="AB551" s="58">
        <f>IFERROR(AA551/AA554,"-")</f>
        <v>0</v>
      </c>
      <c r="AC551" s="82">
        <f t="shared" si="493"/>
        <v>0</v>
      </c>
      <c r="AD551" s="286"/>
      <c r="AE551" s="207">
        <v>0</v>
      </c>
      <c r="AF551" s="58">
        <f>IFERROR(AE551/AE554,"-")</f>
        <v>0</v>
      </c>
      <c r="AG551" s="82">
        <f t="shared" si="494"/>
        <v>0</v>
      </c>
      <c r="AH551" s="286"/>
      <c r="AI551" s="93">
        <f t="shared" si="464"/>
        <v>0</v>
      </c>
      <c r="AJ551" s="58">
        <f>IFERROR(AI551/AI554,"-")</f>
        <v>0</v>
      </c>
      <c r="AK551" s="82">
        <f t="shared" si="495"/>
        <v>0</v>
      </c>
    </row>
    <row r="552" spans="2:37" ht="13.5" customHeight="1">
      <c r="B552" s="280"/>
      <c r="C552" s="283"/>
      <c r="D552" s="57" t="s">
        <v>91</v>
      </c>
      <c r="E552" s="129" t="s">
        <v>80</v>
      </c>
      <c r="F552" s="286"/>
      <c r="G552" s="207">
        <v>0</v>
      </c>
      <c r="H552" s="58" t="str">
        <f>IFERROR(G552/G554,"-")</f>
        <v>-</v>
      </c>
      <c r="I552" s="72">
        <f t="shared" si="496"/>
        <v>0</v>
      </c>
      <c r="J552" s="286"/>
      <c r="K552" s="207">
        <v>0</v>
      </c>
      <c r="L552" s="58">
        <f>IFERROR(K552/K554,"-")</f>
        <v>0</v>
      </c>
      <c r="M552" s="82">
        <f t="shared" si="489"/>
        <v>0</v>
      </c>
      <c r="N552" s="286"/>
      <c r="O552" s="207">
        <v>0</v>
      </c>
      <c r="P552" s="58">
        <f>IFERROR(O552/O554,"-")</f>
        <v>0</v>
      </c>
      <c r="Q552" s="82">
        <f t="shared" si="490"/>
        <v>0</v>
      </c>
      <c r="R552" s="286"/>
      <c r="S552" s="207">
        <v>0</v>
      </c>
      <c r="T552" s="58">
        <f>IFERROR(S552/S554,"-")</f>
        <v>0</v>
      </c>
      <c r="U552" s="82">
        <f t="shared" si="491"/>
        <v>0</v>
      </c>
      <c r="V552" s="286"/>
      <c r="W552" s="207">
        <v>0</v>
      </c>
      <c r="X552" s="58">
        <f>IFERROR(W552/W554,"-")</f>
        <v>0</v>
      </c>
      <c r="Y552" s="82">
        <f t="shared" si="492"/>
        <v>0</v>
      </c>
      <c r="Z552" s="286"/>
      <c r="AA552" s="207">
        <v>0</v>
      </c>
      <c r="AB552" s="58">
        <f>IFERROR(AA552/AA554,"-")</f>
        <v>0</v>
      </c>
      <c r="AC552" s="82">
        <f t="shared" si="493"/>
        <v>0</v>
      </c>
      <c r="AD552" s="286"/>
      <c r="AE552" s="207">
        <v>0</v>
      </c>
      <c r="AF552" s="58">
        <f>IFERROR(AE552/AE554,"-")</f>
        <v>0</v>
      </c>
      <c r="AG552" s="82">
        <f t="shared" si="494"/>
        <v>0</v>
      </c>
      <c r="AH552" s="286"/>
      <c r="AI552" s="93">
        <f t="shared" si="464"/>
        <v>0</v>
      </c>
      <c r="AJ552" s="58">
        <f>IFERROR(AI552/AI554,"-")</f>
        <v>0</v>
      </c>
      <c r="AK552" s="82">
        <f t="shared" si="495"/>
        <v>0</v>
      </c>
    </row>
    <row r="553" spans="2:37" ht="13.5" customHeight="1">
      <c r="B553" s="280"/>
      <c r="C553" s="283"/>
      <c r="D553" s="59" t="s">
        <v>92</v>
      </c>
      <c r="E553" s="130" t="s">
        <v>95</v>
      </c>
      <c r="F553" s="287"/>
      <c r="G553" s="208">
        <v>0</v>
      </c>
      <c r="H553" s="60" t="str">
        <f>IFERROR(G553/G554,"-")</f>
        <v>-</v>
      </c>
      <c r="I553" s="72">
        <f t="shared" si="496"/>
        <v>0</v>
      </c>
      <c r="J553" s="287"/>
      <c r="K553" s="208">
        <v>0</v>
      </c>
      <c r="L553" s="60">
        <f>IFERROR(K553/K554,"-")</f>
        <v>0</v>
      </c>
      <c r="M553" s="83">
        <f t="shared" si="489"/>
        <v>0</v>
      </c>
      <c r="N553" s="287"/>
      <c r="O553" s="208">
        <v>5</v>
      </c>
      <c r="P553" s="60">
        <f>IFERROR(O553/O554,"-")</f>
        <v>0.17857142857142858</v>
      </c>
      <c r="Q553" s="83">
        <f t="shared" si="490"/>
        <v>1.3477088948787063E-3</v>
      </c>
      <c r="R553" s="287"/>
      <c r="S553" s="208">
        <v>5</v>
      </c>
      <c r="T553" s="60">
        <f>IFERROR(S553/S554,"-")</f>
        <v>0.15151515151515152</v>
      </c>
      <c r="U553" s="83">
        <f t="shared" si="491"/>
        <v>1.5518311607697084E-3</v>
      </c>
      <c r="V553" s="287"/>
      <c r="W553" s="208">
        <v>7</v>
      </c>
      <c r="X553" s="60">
        <f>IFERROR(W553/W554,"-")</f>
        <v>0.33333333333333331</v>
      </c>
      <c r="Y553" s="83">
        <f t="shared" si="492"/>
        <v>3.6138358286009293E-3</v>
      </c>
      <c r="Z553" s="287"/>
      <c r="AA553" s="208">
        <v>3</v>
      </c>
      <c r="AB553" s="60">
        <f>IFERROR(AA553/AA554,"-")</f>
        <v>0.5</v>
      </c>
      <c r="AC553" s="83">
        <f t="shared" si="493"/>
        <v>3.5971223021582736E-3</v>
      </c>
      <c r="AD553" s="287"/>
      <c r="AE553" s="208">
        <v>2</v>
      </c>
      <c r="AF553" s="60">
        <f>IFERROR(AE553/AE554,"-")</f>
        <v>0.66666666666666663</v>
      </c>
      <c r="AG553" s="83">
        <f t="shared" si="494"/>
        <v>5.6980056980056983E-3</v>
      </c>
      <c r="AH553" s="287"/>
      <c r="AI553" s="94">
        <f t="shared" si="464"/>
        <v>22</v>
      </c>
      <c r="AJ553" s="60">
        <f>IFERROR(AI553/AI554,"-")</f>
        <v>0.2391304347826087</v>
      </c>
      <c r="AK553" s="83">
        <f t="shared" si="495"/>
        <v>2.1868787276341948E-3</v>
      </c>
    </row>
    <row r="554" spans="2:37" ht="13.5" customHeight="1">
      <c r="B554" s="281"/>
      <c r="C554" s="284"/>
      <c r="D554" s="61" t="s">
        <v>94</v>
      </c>
      <c r="E554" s="62"/>
      <c r="F554" s="209" t="s">
        <v>143</v>
      </c>
      <c r="G554" s="71">
        <f>SUM(G546:G553)</f>
        <v>0</v>
      </c>
      <c r="H554" s="63" t="s">
        <v>93</v>
      </c>
      <c r="I554" s="75">
        <f>IFERROR(G554/$AO$66,"-")</f>
        <v>0</v>
      </c>
      <c r="J554" s="209" t="s">
        <v>143</v>
      </c>
      <c r="K554" s="71">
        <f>SUM(K546:K553)</f>
        <v>1</v>
      </c>
      <c r="L554" s="210" t="s">
        <v>143</v>
      </c>
      <c r="M554" s="75">
        <f t="shared" si="489"/>
        <v>0.25</v>
      </c>
      <c r="N554" s="209" t="s">
        <v>143</v>
      </c>
      <c r="O554" s="71">
        <f>SUM(O546:O553)</f>
        <v>28</v>
      </c>
      <c r="P554" s="210" t="s">
        <v>143</v>
      </c>
      <c r="Q554" s="75">
        <f t="shared" si="490"/>
        <v>7.5471698113207548E-3</v>
      </c>
      <c r="R554" s="209" t="s">
        <v>143</v>
      </c>
      <c r="S554" s="71">
        <f>SUM(S546:S553)</f>
        <v>33</v>
      </c>
      <c r="T554" s="210" t="s">
        <v>143</v>
      </c>
      <c r="U554" s="75">
        <f t="shared" si="491"/>
        <v>1.0242085661080074E-2</v>
      </c>
      <c r="V554" s="209" t="s">
        <v>143</v>
      </c>
      <c r="W554" s="71">
        <f>SUM(W546:W553)</f>
        <v>21</v>
      </c>
      <c r="X554" s="210" t="s">
        <v>143</v>
      </c>
      <c r="Y554" s="75">
        <f t="shared" si="492"/>
        <v>1.0841507485802787E-2</v>
      </c>
      <c r="Z554" s="209" t="s">
        <v>143</v>
      </c>
      <c r="AA554" s="71">
        <f>SUM(AA546:AA553)</f>
        <v>6</v>
      </c>
      <c r="AB554" s="210" t="s">
        <v>143</v>
      </c>
      <c r="AC554" s="75">
        <f t="shared" si="493"/>
        <v>7.1942446043165471E-3</v>
      </c>
      <c r="AD554" s="209" t="s">
        <v>143</v>
      </c>
      <c r="AE554" s="71">
        <f>SUM(AE546:AE553)</f>
        <v>3</v>
      </c>
      <c r="AF554" s="210" t="s">
        <v>143</v>
      </c>
      <c r="AG554" s="75">
        <f t="shared" si="494"/>
        <v>8.5470085470085479E-3</v>
      </c>
      <c r="AH554" s="209" t="s">
        <v>143</v>
      </c>
      <c r="AI554" s="71">
        <f t="shared" si="464"/>
        <v>92</v>
      </c>
      <c r="AJ554" s="210" t="s">
        <v>143</v>
      </c>
      <c r="AK554" s="75">
        <f t="shared" si="495"/>
        <v>9.145129224652087E-3</v>
      </c>
    </row>
    <row r="555" spans="2:37" ht="13.5" customHeight="1">
      <c r="B555" s="279">
        <v>62</v>
      </c>
      <c r="C555" s="282" t="s">
        <v>16</v>
      </c>
      <c r="D555" s="55" t="s">
        <v>85</v>
      </c>
      <c r="E555" s="128" t="s">
        <v>74</v>
      </c>
      <c r="F555" s="293">
        <f>AO67</f>
        <v>8</v>
      </c>
      <c r="G555" s="206">
        <v>0</v>
      </c>
      <c r="H555" s="56" t="str">
        <f>IFERROR(G555/G563,"-")</f>
        <v>-</v>
      </c>
      <c r="I555" s="72">
        <f>IFERROR(G555/$AO$67,"-")</f>
        <v>0</v>
      </c>
      <c r="J555" s="293">
        <f>AP67</f>
        <v>36</v>
      </c>
      <c r="K555" s="206">
        <v>0</v>
      </c>
      <c r="L555" s="56">
        <f>IFERROR(K555/K563,"-")</f>
        <v>0</v>
      </c>
      <c r="M555" s="72">
        <f t="shared" ref="M555:M563" si="497">IFERROR(K555/$AP$67,"-")</f>
        <v>0</v>
      </c>
      <c r="N555" s="293">
        <f>AQ67</f>
        <v>5397</v>
      </c>
      <c r="O555" s="206">
        <v>0</v>
      </c>
      <c r="P555" s="56">
        <f>IFERROR(O555/O563,"-")</f>
        <v>0</v>
      </c>
      <c r="Q555" s="72">
        <f t="shared" ref="Q555:Q563" si="498">IFERROR(O555/$AQ$67,"-")</f>
        <v>0</v>
      </c>
      <c r="R555" s="293">
        <f>AR67</f>
        <v>4724</v>
      </c>
      <c r="S555" s="206">
        <v>0</v>
      </c>
      <c r="T555" s="56">
        <f>IFERROR(S555/S563,"-")</f>
        <v>0</v>
      </c>
      <c r="U555" s="72">
        <f t="shared" ref="U555:U563" si="499">IFERROR(S555/$AR$67,"-")</f>
        <v>0</v>
      </c>
      <c r="V555" s="293">
        <f>AS67</f>
        <v>2927</v>
      </c>
      <c r="W555" s="206">
        <v>0</v>
      </c>
      <c r="X555" s="56">
        <f>IFERROR(W555/W563,"-")</f>
        <v>0</v>
      </c>
      <c r="Y555" s="72">
        <f t="shared" ref="Y555:Y563" si="500">IFERROR(W555/$AS$67,"-")</f>
        <v>0</v>
      </c>
      <c r="Z555" s="293">
        <f>AT67</f>
        <v>1314</v>
      </c>
      <c r="AA555" s="206">
        <v>0</v>
      </c>
      <c r="AB555" s="56">
        <f>IFERROR(AA555/AA563,"-")</f>
        <v>0</v>
      </c>
      <c r="AC555" s="72">
        <f t="shared" ref="AC555:AC563" si="501">IFERROR(AA555/$AT$67,"-")</f>
        <v>0</v>
      </c>
      <c r="AD555" s="293">
        <f>AU67</f>
        <v>507</v>
      </c>
      <c r="AE555" s="206">
        <v>0</v>
      </c>
      <c r="AF555" s="56">
        <f>IFERROR(AE555/AE563,"-")</f>
        <v>0</v>
      </c>
      <c r="AG555" s="72">
        <f t="shared" ref="AG555:AG563" si="502">IFERROR(AE555/$AU$67,"-")</f>
        <v>0</v>
      </c>
      <c r="AH555" s="293">
        <f>AV67</f>
        <v>14913</v>
      </c>
      <c r="AI555" s="92">
        <f t="shared" si="464"/>
        <v>0</v>
      </c>
      <c r="AJ555" s="56">
        <f>IFERROR(AI555/AI563,"-")</f>
        <v>0</v>
      </c>
      <c r="AK555" s="72">
        <f t="shared" ref="AK555:AK563" si="503">IFERROR(AI555/$AV$67,"-")</f>
        <v>0</v>
      </c>
    </row>
    <row r="556" spans="2:37" ht="13.5" customHeight="1">
      <c r="B556" s="280"/>
      <c r="C556" s="283"/>
      <c r="D556" s="57" t="s">
        <v>86</v>
      </c>
      <c r="E556" s="129" t="s">
        <v>75</v>
      </c>
      <c r="F556" s="286"/>
      <c r="G556" s="207">
        <v>0</v>
      </c>
      <c r="H556" s="58" t="str">
        <f>IFERROR(G556/G563,"-")</f>
        <v>-</v>
      </c>
      <c r="I556" s="72">
        <f t="shared" ref="I556:I562" si="504">IFERROR(G556/$AO$67,"-")</f>
        <v>0</v>
      </c>
      <c r="J556" s="286"/>
      <c r="K556" s="207">
        <v>6</v>
      </c>
      <c r="L556" s="58">
        <f>IFERROR(K556/K563,"-")</f>
        <v>0.66666666666666663</v>
      </c>
      <c r="M556" s="82">
        <f t="shared" si="497"/>
        <v>0.16666666666666666</v>
      </c>
      <c r="N556" s="286"/>
      <c r="O556" s="207">
        <v>31</v>
      </c>
      <c r="P556" s="58">
        <f>IFERROR(O556/O563,"-")</f>
        <v>0.67391304347826086</v>
      </c>
      <c r="Q556" s="82">
        <f t="shared" si="498"/>
        <v>5.7439318139707249E-3</v>
      </c>
      <c r="R556" s="286"/>
      <c r="S556" s="207">
        <v>28</v>
      </c>
      <c r="T556" s="58">
        <f>IFERROR(S556/S563,"-")</f>
        <v>0.66666666666666663</v>
      </c>
      <c r="U556" s="82">
        <f t="shared" si="499"/>
        <v>5.9271803556308214E-3</v>
      </c>
      <c r="V556" s="286"/>
      <c r="W556" s="207">
        <v>10</v>
      </c>
      <c r="X556" s="58">
        <f>IFERROR(W556/W563,"-")</f>
        <v>0.47619047619047616</v>
      </c>
      <c r="Y556" s="82">
        <f t="shared" si="500"/>
        <v>3.4164673727365906E-3</v>
      </c>
      <c r="Z556" s="286"/>
      <c r="AA556" s="207">
        <v>2</v>
      </c>
      <c r="AB556" s="58">
        <f>IFERROR(AA556/AA563,"-")</f>
        <v>1</v>
      </c>
      <c r="AC556" s="82">
        <f t="shared" si="501"/>
        <v>1.5220700152207001E-3</v>
      </c>
      <c r="AD556" s="286"/>
      <c r="AE556" s="207">
        <v>0</v>
      </c>
      <c r="AF556" s="58">
        <f>IFERROR(AE556/AE563,"-")</f>
        <v>0</v>
      </c>
      <c r="AG556" s="82">
        <f t="shared" si="502"/>
        <v>0</v>
      </c>
      <c r="AH556" s="286"/>
      <c r="AI556" s="93">
        <f t="shared" si="464"/>
        <v>77</v>
      </c>
      <c r="AJ556" s="58">
        <f>IFERROR(AI556/AI563,"-")</f>
        <v>0.63636363636363635</v>
      </c>
      <c r="AK556" s="82">
        <f t="shared" si="503"/>
        <v>5.1632803594179573E-3</v>
      </c>
    </row>
    <row r="557" spans="2:37" ht="13.5" customHeight="1">
      <c r="B557" s="280"/>
      <c r="C557" s="283"/>
      <c r="D557" s="57" t="s">
        <v>87</v>
      </c>
      <c r="E557" s="129" t="s">
        <v>76</v>
      </c>
      <c r="F557" s="286"/>
      <c r="G557" s="207">
        <v>0</v>
      </c>
      <c r="H557" s="58" t="str">
        <f>IFERROR(G557/G563,"-")</f>
        <v>-</v>
      </c>
      <c r="I557" s="72">
        <f t="shared" si="504"/>
        <v>0</v>
      </c>
      <c r="J557" s="286"/>
      <c r="K557" s="207">
        <v>0</v>
      </c>
      <c r="L557" s="58">
        <f>IFERROR(K557/K563,"-")</f>
        <v>0</v>
      </c>
      <c r="M557" s="82">
        <f t="shared" si="497"/>
        <v>0</v>
      </c>
      <c r="N557" s="286"/>
      <c r="O557" s="207">
        <v>1</v>
      </c>
      <c r="P557" s="58">
        <f>IFERROR(O557/O563,"-")</f>
        <v>2.1739130434782608E-2</v>
      </c>
      <c r="Q557" s="82">
        <f t="shared" si="498"/>
        <v>1.8528812303131369E-4</v>
      </c>
      <c r="R557" s="286"/>
      <c r="S557" s="207">
        <v>0</v>
      </c>
      <c r="T557" s="58">
        <f>IFERROR(S557/S563,"-")</f>
        <v>0</v>
      </c>
      <c r="U557" s="82">
        <f t="shared" si="499"/>
        <v>0</v>
      </c>
      <c r="V557" s="286"/>
      <c r="W557" s="207">
        <v>0</v>
      </c>
      <c r="X557" s="58">
        <f>IFERROR(W557/W563,"-")</f>
        <v>0</v>
      </c>
      <c r="Y557" s="82">
        <f t="shared" si="500"/>
        <v>0</v>
      </c>
      <c r="Z557" s="286"/>
      <c r="AA557" s="207">
        <v>0</v>
      </c>
      <c r="AB557" s="58">
        <f>IFERROR(AA557/AA563,"-")</f>
        <v>0</v>
      </c>
      <c r="AC557" s="82">
        <f t="shared" si="501"/>
        <v>0</v>
      </c>
      <c r="AD557" s="286"/>
      <c r="AE557" s="207">
        <v>0</v>
      </c>
      <c r="AF557" s="58">
        <f>IFERROR(AE557/AE563,"-")</f>
        <v>0</v>
      </c>
      <c r="AG557" s="82">
        <f t="shared" si="502"/>
        <v>0</v>
      </c>
      <c r="AH557" s="286"/>
      <c r="AI557" s="93">
        <f t="shared" si="464"/>
        <v>1</v>
      </c>
      <c r="AJ557" s="58">
        <f>IFERROR(AI557/AI563,"-")</f>
        <v>8.2644628099173556E-3</v>
      </c>
      <c r="AK557" s="82">
        <f t="shared" si="503"/>
        <v>6.7055589083350094E-5</v>
      </c>
    </row>
    <row r="558" spans="2:37" ht="13.5" customHeight="1">
      <c r="B558" s="280"/>
      <c r="C558" s="283"/>
      <c r="D558" s="57" t="s">
        <v>88</v>
      </c>
      <c r="E558" s="129" t="s">
        <v>77</v>
      </c>
      <c r="F558" s="286"/>
      <c r="G558" s="207">
        <v>0</v>
      </c>
      <c r="H558" s="58" t="str">
        <f>IFERROR(G558/G563,"-")</f>
        <v>-</v>
      </c>
      <c r="I558" s="72">
        <f t="shared" si="504"/>
        <v>0</v>
      </c>
      <c r="J558" s="286"/>
      <c r="K558" s="207">
        <v>0</v>
      </c>
      <c r="L558" s="58">
        <f>IFERROR(K558/K563,"-")</f>
        <v>0</v>
      </c>
      <c r="M558" s="82">
        <f t="shared" si="497"/>
        <v>0</v>
      </c>
      <c r="N558" s="286"/>
      <c r="O558" s="207">
        <v>2</v>
      </c>
      <c r="P558" s="58">
        <f>IFERROR(O558/O563,"-")</f>
        <v>4.3478260869565216E-2</v>
      </c>
      <c r="Q558" s="82">
        <f t="shared" si="498"/>
        <v>3.7057624606262737E-4</v>
      </c>
      <c r="R558" s="286"/>
      <c r="S558" s="207">
        <v>1</v>
      </c>
      <c r="T558" s="58">
        <f>IFERROR(S558/S563,"-")</f>
        <v>2.3809523809523808E-2</v>
      </c>
      <c r="U558" s="82">
        <f t="shared" si="499"/>
        <v>2.1168501270110075E-4</v>
      </c>
      <c r="V558" s="286"/>
      <c r="W558" s="207">
        <v>1</v>
      </c>
      <c r="X558" s="58">
        <f>IFERROR(W558/W563,"-")</f>
        <v>4.7619047619047616E-2</v>
      </c>
      <c r="Y558" s="82">
        <f t="shared" si="500"/>
        <v>3.4164673727365904E-4</v>
      </c>
      <c r="Z558" s="286"/>
      <c r="AA558" s="207">
        <v>0</v>
      </c>
      <c r="AB558" s="58">
        <f>IFERROR(AA558/AA563,"-")</f>
        <v>0</v>
      </c>
      <c r="AC558" s="82">
        <f t="shared" si="501"/>
        <v>0</v>
      </c>
      <c r="AD558" s="286"/>
      <c r="AE558" s="207">
        <v>0</v>
      </c>
      <c r="AF558" s="58">
        <f>IFERROR(AE558/AE563,"-")</f>
        <v>0</v>
      </c>
      <c r="AG558" s="82">
        <f t="shared" si="502"/>
        <v>0</v>
      </c>
      <c r="AH558" s="286"/>
      <c r="AI558" s="93">
        <f t="shared" si="464"/>
        <v>4</v>
      </c>
      <c r="AJ558" s="58">
        <f>IFERROR(AI558/AI563,"-")</f>
        <v>3.3057851239669422E-2</v>
      </c>
      <c r="AK558" s="82">
        <f t="shared" si="503"/>
        <v>2.6822235633340038E-4</v>
      </c>
    </row>
    <row r="559" spans="2:37" ht="13.5" customHeight="1">
      <c r="B559" s="280"/>
      <c r="C559" s="283"/>
      <c r="D559" s="57" t="s">
        <v>89</v>
      </c>
      <c r="E559" s="129" t="s">
        <v>78</v>
      </c>
      <c r="F559" s="286"/>
      <c r="G559" s="207">
        <v>0</v>
      </c>
      <c r="H559" s="58" t="str">
        <f>IFERROR(G559/G563,"-")</f>
        <v>-</v>
      </c>
      <c r="I559" s="72">
        <f t="shared" si="504"/>
        <v>0</v>
      </c>
      <c r="J559" s="286"/>
      <c r="K559" s="207">
        <v>1</v>
      </c>
      <c r="L559" s="58">
        <f>IFERROR(K559/K563,"-")</f>
        <v>0.1111111111111111</v>
      </c>
      <c r="M559" s="82">
        <f t="shared" si="497"/>
        <v>2.7777777777777776E-2</v>
      </c>
      <c r="N559" s="286"/>
      <c r="O559" s="207">
        <v>1</v>
      </c>
      <c r="P559" s="58">
        <f>IFERROR(O559/O563,"-")</f>
        <v>2.1739130434782608E-2</v>
      </c>
      <c r="Q559" s="82">
        <f t="shared" si="498"/>
        <v>1.8528812303131369E-4</v>
      </c>
      <c r="R559" s="286"/>
      <c r="S559" s="207">
        <v>3</v>
      </c>
      <c r="T559" s="58">
        <f>IFERROR(S559/S563,"-")</f>
        <v>7.1428571428571425E-2</v>
      </c>
      <c r="U559" s="82">
        <f t="shared" si="499"/>
        <v>6.3505503810330224E-4</v>
      </c>
      <c r="V559" s="286"/>
      <c r="W559" s="207">
        <v>0</v>
      </c>
      <c r="X559" s="58">
        <f>IFERROR(W559/W563,"-")</f>
        <v>0</v>
      </c>
      <c r="Y559" s="82">
        <f t="shared" si="500"/>
        <v>0</v>
      </c>
      <c r="Z559" s="286"/>
      <c r="AA559" s="207">
        <v>0</v>
      </c>
      <c r="AB559" s="58">
        <f>IFERROR(AA559/AA563,"-")</f>
        <v>0</v>
      </c>
      <c r="AC559" s="82">
        <f t="shared" si="501"/>
        <v>0</v>
      </c>
      <c r="AD559" s="286"/>
      <c r="AE559" s="207">
        <v>0</v>
      </c>
      <c r="AF559" s="58">
        <f>IFERROR(AE559/AE563,"-")</f>
        <v>0</v>
      </c>
      <c r="AG559" s="82">
        <f t="shared" si="502"/>
        <v>0</v>
      </c>
      <c r="AH559" s="286"/>
      <c r="AI559" s="93">
        <f t="shared" si="464"/>
        <v>5</v>
      </c>
      <c r="AJ559" s="58">
        <f>IFERROR(AI559/AI563,"-")</f>
        <v>4.1322314049586778E-2</v>
      </c>
      <c r="AK559" s="82">
        <f t="shared" si="503"/>
        <v>3.3527794541675051E-4</v>
      </c>
    </row>
    <row r="560" spans="2:37" ht="13.5" customHeight="1">
      <c r="B560" s="280"/>
      <c r="C560" s="283"/>
      <c r="D560" s="57" t="s">
        <v>90</v>
      </c>
      <c r="E560" s="129" t="s">
        <v>79</v>
      </c>
      <c r="F560" s="286"/>
      <c r="G560" s="207">
        <v>0</v>
      </c>
      <c r="H560" s="58" t="str">
        <f>IFERROR(G560/G563,"-")</f>
        <v>-</v>
      </c>
      <c r="I560" s="72">
        <f t="shared" si="504"/>
        <v>0</v>
      </c>
      <c r="J560" s="286"/>
      <c r="K560" s="207">
        <v>0</v>
      </c>
      <c r="L560" s="58">
        <f>IFERROR(K560/K563,"-")</f>
        <v>0</v>
      </c>
      <c r="M560" s="82">
        <f t="shared" si="497"/>
        <v>0</v>
      </c>
      <c r="N560" s="286"/>
      <c r="O560" s="207">
        <v>0</v>
      </c>
      <c r="P560" s="58">
        <f>IFERROR(O560/O563,"-")</f>
        <v>0</v>
      </c>
      <c r="Q560" s="82">
        <f t="shared" si="498"/>
        <v>0</v>
      </c>
      <c r="R560" s="286"/>
      <c r="S560" s="207">
        <v>0</v>
      </c>
      <c r="T560" s="58">
        <f>IFERROR(S560/S563,"-")</f>
        <v>0</v>
      </c>
      <c r="U560" s="82">
        <f t="shared" si="499"/>
        <v>0</v>
      </c>
      <c r="V560" s="286"/>
      <c r="W560" s="207">
        <v>0</v>
      </c>
      <c r="X560" s="58">
        <f>IFERROR(W560/W563,"-")</f>
        <v>0</v>
      </c>
      <c r="Y560" s="82">
        <f t="shared" si="500"/>
        <v>0</v>
      </c>
      <c r="Z560" s="286"/>
      <c r="AA560" s="207">
        <v>0</v>
      </c>
      <c r="AB560" s="58">
        <f>IFERROR(AA560/AA563,"-")</f>
        <v>0</v>
      </c>
      <c r="AC560" s="82">
        <f t="shared" si="501"/>
        <v>0</v>
      </c>
      <c r="AD560" s="286"/>
      <c r="AE560" s="207">
        <v>0</v>
      </c>
      <c r="AF560" s="58">
        <f>IFERROR(AE560/AE563,"-")</f>
        <v>0</v>
      </c>
      <c r="AG560" s="82">
        <f t="shared" si="502"/>
        <v>0</v>
      </c>
      <c r="AH560" s="286"/>
      <c r="AI560" s="93">
        <f t="shared" si="464"/>
        <v>0</v>
      </c>
      <c r="AJ560" s="58">
        <f>IFERROR(AI560/AI563,"-")</f>
        <v>0</v>
      </c>
      <c r="AK560" s="82">
        <f t="shared" si="503"/>
        <v>0</v>
      </c>
    </row>
    <row r="561" spans="2:37" ht="13.5" customHeight="1">
      <c r="B561" s="280"/>
      <c r="C561" s="283"/>
      <c r="D561" s="57" t="s">
        <v>91</v>
      </c>
      <c r="E561" s="129" t="s">
        <v>80</v>
      </c>
      <c r="F561" s="286"/>
      <c r="G561" s="207">
        <v>0</v>
      </c>
      <c r="H561" s="58" t="str">
        <f>IFERROR(G561/G563,"-")</f>
        <v>-</v>
      </c>
      <c r="I561" s="72">
        <f t="shared" si="504"/>
        <v>0</v>
      </c>
      <c r="J561" s="286"/>
      <c r="K561" s="207">
        <v>0</v>
      </c>
      <c r="L561" s="58">
        <f>IFERROR(K561/K563,"-")</f>
        <v>0</v>
      </c>
      <c r="M561" s="82">
        <f t="shared" si="497"/>
        <v>0</v>
      </c>
      <c r="N561" s="286"/>
      <c r="O561" s="207">
        <v>0</v>
      </c>
      <c r="P561" s="58">
        <f>IFERROR(O561/O563,"-")</f>
        <v>0</v>
      </c>
      <c r="Q561" s="82">
        <f t="shared" si="498"/>
        <v>0</v>
      </c>
      <c r="R561" s="286"/>
      <c r="S561" s="207">
        <v>0</v>
      </c>
      <c r="T561" s="58">
        <f>IFERROR(S561/S563,"-")</f>
        <v>0</v>
      </c>
      <c r="U561" s="82">
        <f t="shared" si="499"/>
        <v>0</v>
      </c>
      <c r="V561" s="286"/>
      <c r="W561" s="207">
        <v>0</v>
      </c>
      <c r="X561" s="58">
        <f>IFERROR(W561/W563,"-")</f>
        <v>0</v>
      </c>
      <c r="Y561" s="82">
        <f t="shared" si="500"/>
        <v>0</v>
      </c>
      <c r="Z561" s="286"/>
      <c r="AA561" s="207">
        <v>0</v>
      </c>
      <c r="AB561" s="58">
        <f>IFERROR(AA561/AA563,"-")</f>
        <v>0</v>
      </c>
      <c r="AC561" s="82">
        <f t="shared" si="501"/>
        <v>0</v>
      </c>
      <c r="AD561" s="286"/>
      <c r="AE561" s="207">
        <v>0</v>
      </c>
      <c r="AF561" s="58">
        <f>IFERROR(AE561/AE563,"-")</f>
        <v>0</v>
      </c>
      <c r="AG561" s="82">
        <f t="shared" si="502"/>
        <v>0</v>
      </c>
      <c r="AH561" s="286"/>
      <c r="AI561" s="93">
        <f t="shared" si="464"/>
        <v>0</v>
      </c>
      <c r="AJ561" s="58">
        <f>IFERROR(AI561/AI563,"-")</f>
        <v>0</v>
      </c>
      <c r="AK561" s="82">
        <f t="shared" si="503"/>
        <v>0</v>
      </c>
    </row>
    <row r="562" spans="2:37" ht="13.5" customHeight="1">
      <c r="B562" s="280"/>
      <c r="C562" s="283"/>
      <c r="D562" s="59" t="s">
        <v>92</v>
      </c>
      <c r="E562" s="130" t="s">
        <v>95</v>
      </c>
      <c r="F562" s="287"/>
      <c r="G562" s="208">
        <v>0</v>
      </c>
      <c r="H562" s="60" t="str">
        <f>IFERROR(G562/G563,"-")</f>
        <v>-</v>
      </c>
      <c r="I562" s="72">
        <f t="shared" si="504"/>
        <v>0</v>
      </c>
      <c r="J562" s="287"/>
      <c r="K562" s="208">
        <v>2</v>
      </c>
      <c r="L562" s="60">
        <f>IFERROR(K562/K563,"-")</f>
        <v>0.22222222222222221</v>
      </c>
      <c r="M562" s="83">
        <f t="shared" si="497"/>
        <v>5.5555555555555552E-2</v>
      </c>
      <c r="N562" s="287"/>
      <c r="O562" s="208">
        <v>11</v>
      </c>
      <c r="P562" s="60">
        <f>IFERROR(O562/O563,"-")</f>
        <v>0.2391304347826087</v>
      </c>
      <c r="Q562" s="83">
        <f t="shared" si="498"/>
        <v>2.0381693533444508E-3</v>
      </c>
      <c r="R562" s="287"/>
      <c r="S562" s="208">
        <v>10</v>
      </c>
      <c r="T562" s="60">
        <f>IFERROR(S562/S563,"-")</f>
        <v>0.23809523809523808</v>
      </c>
      <c r="U562" s="83">
        <f t="shared" si="499"/>
        <v>2.1168501270110076E-3</v>
      </c>
      <c r="V562" s="287"/>
      <c r="W562" s="208">
        <v>10</v>
      </c>
      <c r="X562" s="60">
        <f>IFERROR(W562/W563,"-")</f>
        <v>0.47619047619047616</v>
      </c>
      <c r="Y562" s="83">
        <f t="shared" si="500"/>
        <v>3.4164673727365906E-3</v>
      </c>
      <c r="Z562" s="287"/>
      <c r="AA562" s="208">
        <v>0</v>
      </c>
      <c r="AB562" s="60">
        <f>IFERROR(AA562/AA563,"-")</f>
        <v>0</v>
      </c>
      <c r="AC562" s="83">
        <f t="shared" si="501"/>
        <v>0</v>
      </c>
      <c r="AD562" s="287"/>
      <c r="AE562" s="208">
        <v>1</v>
      </c>
      <c r="AF562" s="60">
        <f>IFERROR(AE562/AE563,"-")</f>
        <v>1</v>
      </c>
      <c r="AG562" s="83">
        <f t="shared" si="502"/>
        <v>1.9723865877712033E-3</v>
      </c>
      <c r="AH562" s="287"/>
      <c r="AI562" s="94">
        <f t="shared" si="464"/>
        <v>34</v>
      </c>
      <c r="AJ562" s="60">
        <f>IFERROR(AI562/AI563,"-")</f>
        <v>0.28099173553719009</v>
      </c>
      <c r="AK562" s="83">
        <f t="shared" si="503"/>
        <v>2.2798900288339033E-3</v>
      </c>
    </row>
    <row r="563" spans="2:37" ht="13.5" customHeight="1">
      <c r="B563" s="281"/>
      <c r="C563" s="284"/>
      <c r="D563" s="61" t="s">
        <v>94</v>
      </c>
      <c r="E563" s="62"/>
      <c r="F563" s="209" t="s">
        <v>143</v>
      </c>
      <c r="G563" s="71">
        <f>SUM(G555:G562)</f>
        <v>0</v>
      </c>
      <c r="H563" s="63" t="s">
        <v>93</v>
      </c>
      <c r="I563" s="75">
        <f>IFERROR(G563/$AO$67,"-")</f>
        <v>0</v>
      </c>
      <c r="J563" s="209" t="s">
        <v>143</v>
      </c>
      <c r="K563" s="71">
        <f>SUM(K555:K562)</f>
        <v>9</v>
      </c>
      <c r="L563" s="210" t="s">
        <v>143</v>
      </c>
      <c r="M563" s="75">
        <f t="shared" si="497"/>
        <v>0.25</v>
      </c>
      <c r="N563" s="209" t="s">
        <v>143</v>
      </c>
      <c r="O563" s="71">
        <f>SUM(O555:O562)</f>
        <v>46</v>
      </c>
      <c r="P563" s="210" t="s">
        <v>143</v>
      </c>
      <c r="Q563" s="75">
        <f t="shared" si="498"/>
        <v>8.5232536594404291E-3</v>
      </c>
      <c r="R563" s="209" t="s">
        <v>143</v>
      </c>
      <c r="S563" s="71">
        <f>SUM(S555:S562)</f>
        <v>42</v>
      </c>
      <c r="T563" s="210" t="s">
        <v>143</v>
      </c>
      <c r="U563" s="75">
        <f t="shared" si="499"/>
        <v>8.8907705334462326E-3</v>
      </c>
      <c r="V563" s="209" t="s">
        <v>143</v>
      </c>
      <c r="W563" s="71">
        <f>SUM(W555:W562)</f>
        <v>21</v>
      </c>
      <c r="X563" s="210" t="s">
        <v>143</v>
      </c>
      <c r="Y563" s="75">
        <f t="shared" si="500"/>
        <v>7.1745814827468401E-3</v>
      </c>
      <c r="Z563" s="209" t="s">
        <v>143</v>
      </c>
      <c r="AA563" s="71">
        <f>SUM(AA555:AA562)</f>
        <v>2</v>
      </c>
      <c r="AB563" s="210" t="s">
        <v>143</v>
      </c>
      <c r="AC563" s="75">
        <f t="shared" si="501"/>
        <v>1.5220700152207001E-3</v>
      </c>
      <c r="AD563" s="209" t="s">
        <v>143</v>
      </c>
      <c r="AE563" s="71">
        <f>SUM(AE555:AE562)</f>
        <v>1</v>
      </c>
      <c r="AF563" s="210" t="s">
        <v>143</v>
      </c>
      <c r="AG563" s="75">
        <f t="shared" si="502"/>
        <v>1.9723865877712033E-3</v>
      </c>
      <c r="AH563" s="209" t="s">
        <v>143</v>
      </c>
      <c r="AI563" s="71">
        <f t="shared" si="464"/>
        <v>121</v>
      </c>
      <c r="AJ563" s="210" t="s">
        <v>143</v>
      </c>
      <c r="AK563" s="75">
        <f t="shared" si="503"/>
        <v>8.1137262790853624E-3</v>
      </c>
    </row>
    <row r="564" spans="2:37" ht="13.5" customHeight="1">
      <c r="B564" s="279">
        <v>63</v>
      </c>
      <c r="C564" s="282" t="s">
        <v>25</v>
      </c>
      <c r="D564" s="55" t="s">
        <v>85</v>
      </c>
      <c r="E564" s="128" t="s">
        <v>74</v>
      </c>
      <c r="F564" s="293">
        <f>AO68</f>
        <v>9</v>
      </c>
      <c r="G564" s="206">
        <v>0</v>
      </c>
      <c r="H564" s="56" t="str">
        <f>IFERROR(G564/G572,"-")</f>
        <v>-</v>
      </c>
      <c r="I564" s="72">
        <f>IFERROR(G564/$AO$68,"-")</f>
        <v>0</v>
      </c>
      <c r="J564" s="293">
        <f>AP68</f>
        <v>9</v>
      </c>
      <c r="K564" s="206">
        <v>0</v>
      </c>
      <c r="L564" s="56" t="str">
        <f>IFERROR(K564/K572,"-")</f>
        <v>-</v>
      </c>
      <c r="M564" s="72">
        <f t="shared" ref="M564:M572" si="505">IFERROR(K564/$AP$68,"-")</f>
        <v>0</v>
      </c>
      <c r="N564" s="293">
        <f>AQ68</f>
        <v>3948</v>
      </c>
      <c r="O564" s="206">
        <v>0</v>
      </c>
      <c r="P564" s="56">
        <f>IFERROR(O564/O572,"-")</f>
        <v>0</v>
      </c>
      <c r="Q564" s="72">
        <f t="shared" ref="Q564:Q572" si="506">IFERROR(O564/$AQ$68,"-")</f>
        <v>0</v>
      </c>
      <c r="R564" s="293">
        <f>AR68</f>
        <v>3275</v>
      </c>
      <c r="S564" s="206">
        <v>0</v>
      </c>
      <c r="T564" s="56">
        <f>IFERROR(S564/S572,"-")</f>
        <v>0</v>
      </c>
      <c r="U564" s="72">
        <f t="shared" ref="U564:U572" si="507">IFERROR(S564/$AR$68,"-")</f>
        <v>0</v>
      </c>
      <c r="V564" s="293">
        <f>AS68</f>
        <v>2089</v>
      </c>
      <c r="W564" s="206">
        <v>0</v>
      </c>
      <c r="X564" s="56">
        <f>IFERROR(W564/W572,"-")</f>
        <v>0</v>
      </c>
      <c r="Y564" s="72">
        <f t="shared" ref="Y564:Y572" si="508">IFERROR(W564/$AS$68,"-")</f>
        <v>0</v>
      </c>
      <c r="Z564" s="293">
        <f>AT68</f>
        <v>1179</v>
      </c>
      <c r="AA564" s="206">
        <v>0</v>
      </c>
      <c r="AB564" s="56">
        <f>IFERROR(AA564/AA572,"-")</f>
        <v>0</v>
      </c>
      <c r="AC564" s="72">
        <f t="shared" ref="AC564:AC572" si="509">IFERROR(AA564/$AT$68,"-")</f>
        <v>0</v>
      </c>
      <c r="AD564" s="293">
        <f>AU68</f>
        <v>485</v>
      </c>
      <c r="AE564" s="206">
        <v>0</v>
      </c>
      <c r="AF564" s="56" t="str">
        <f>IFERROR(AE564/AE572,"-")</f>
        <v>-</v>
      </c>
      <c r="AG564" s="72">
        <f t="shared" ref="AG564:AG572" si="510">IFERROR(AE564/$AU$68,"-")</f>
        <v>0</v>
      </c>
      <c r="AH564" s="293">
        <f>AV68</f>
        <v>10994</v>
      </c>
      <c r="AI564" s="92">
        <f t="shared" si="464"/>
        <v>0</v>
      </c>
      <c r="AJ564" s="56">
        <f>IFERROR(AI564/AI572,"-")</f>
        <v>0</v>
      </c>
      <c r="AK564" s="72">
        <f t="shared" ref="AK564:AK572" si="511">IFERROR(AI564/$AV$68,"-")</f>
        <v>0</v>
      </c>
    </row>
    <row r="565" spans="2:37" ht="13.5" customHeight="1">
      <c r="B565" s="280"/>
      <c r="C565" s="283"/>
      <c r="D565" s="57" t="s">
        <v>86</v>
      </c>
      <c r="E565" s="129" t="s">
        <v>75</v>
      </c>
      <c r="F565" s="286"/>
      <c r="G565" s="207">
        <v>0</v>
      </c>
      <c r="H565" s="58" t="str">
        <f>IFERROR(G565/G572,"-")</f>
        <v>-</v>
      </c>
      <c r="I565" s="72">
        <f t="shared" ref="I565:I571" si="512">IFERROR(G565/$AO$68,"-")</f>
        <v>0</v>
      </c>
      <c r="J565" s="286"/>
      <c r="K565" s="207">
        <v>0</v>
      </c>
      <c r="L565" s="58" t="str">
        <f>IFERROR(K565/K572,"-")</f>
        <v>-</v>
      </c>
      <c r="M565" s="82">
        <f t="shared" si="505"/>
        <v>0</v>
      </c>
      <c r="N565" s="286"/>
      <c r="O565" s="207">
        <v>21</v>
      </c>
      <c r="P565" s="58">
        <f>IFERROR(O565/O572,"-")</f>
        <v>0.65625</v>
      </c>
      <c r="Q565" s="82">
        <f t="shared" si="506"/>
        <v>5.3191489361702126E-3</v>
      </c>
      <c r="R565" s="286"/>
      <c r="S565" s="207">
        <v>19</v>
      </c>
      <c r="T565" s="58">
        <f>IFERROR(S565/S572,"-")</f>
        <v>0.61290322580645162</v>
      </c>
      <c r="U565" s="82">
        <f t="shared" si="507"/>
        <v>5.8015267175572519E-3</v>
      </c>
      <c r="V565" s="286"/>
      <c r="W565" s="207">
        <v>10</v>
      </c>
      <c r="X565" s="58">
        <f>IFERROR(W565/W572,"-")</f>
        <v>0.52631578947368418</v>
      </c>
      <c r="Y565" s="82">
        <f t="shared" si="508"/>
        <v>4.7869794159885112E-3</v>
      </c>
      <c r="Z565" s="286"/>
      <c r="AA565" s="207">
        <v>5</v>
      </c>
      <c r="AB565" s="58">
        <f>IFERROR(AA565/AA572,"-")</f>
        <v>0.625</v>
      </c>
      <c r="AC565" s="82">
        <f t="shared" si="509"/>
        <v>4.2408821034775231E-3</v>
      </c>
      <c r="AD565" s="286"/>
      <c r="AE565" s="207">
        <v>0</v>
      </c>
      <c r="AF565" s="58" t="str">
        <f>IFERROR(AE565/AE572,"-")</f>
        <v>-</v>
      </c>
      <c r="AG565" s="82">
        <f t="shared" si="510"/>
        <v>0</v>
      </c>
      <c r="AH565" s="286"/>
      <c r="AI565" s="93">
        <f t="shared" si="464"/>
        <v>55</v>
      </c>
      <c r="AJ565" s="58">
        <f>IFERROR(AI565/AI572,"-")</f>
        <v>0.61111111111111116</v>
      </c>
      <c r="AK565" s="82">
        <f t="shared" si="511"/>
        <v>5.0027287611424413E-3</v>
      </c>
    </row>
    <row r="566" spans="2:37" ht="13.5" customHeight="1">
      <c r="B566" s="280"/>
      <c r="C566" s="283"/>
      <c r="D566" s="57" t="s">
        <v>87</v>
      </c>
      <c r="E566" s="129" t="s">
        <v>76</v>
      </c>
      <c r="F566" s="286"/>
      <c r="G566" s="207">
        <v>0</v>
      </c>
      <c r="H566" s="58" t="str">
        <f>IFERROR(G566/G572,"-")</f>
        <v>-</v>
      </c>
      <c r="I566" s="72">
        <f t="shared" si="512"/>
        <v>0</v>
      </c>
      <c r="J566" s="286"/>
      <c r="K566" s="207">
        <v>0</v>
      </c>
      <c r="L566" s="58" t="str">
        <f>IFERROR(K566/K572,"-")</f>
        <v>-</v>
      </c>
      <c r="M566" s="82">
        <f t="shared" si="505"/>
        <v>0</v>
      </c>
      <c r="N566" s="286"/>
      <c r="O566" s="207">
        <v>0</v>
      </c>
      <c r="P566" s="58">
        <f>IFERROR(O566/O572,"-")</f>
        <v>0</v>
      </c>
      <c r="Q566" s="82">
        <f t="shared" si="506"/>
        <v>0</v>
      </c>
      <c r="R566" s="286"/>
      <c r="S566" s="207">
        <v>0</v>
      </c>
      <c r="T566" s="58">
        <f>IFERROR(S566/S572,"-")</f>
        <v>0</v>
      </c>
      <c r="U566" s="82">
        <f t="shared" si="507"/>
        <v>0</v>
      </c>
      <c r="V566" s="286"/>
      <c r="W566" s="207">
        <v>0</v>
      </c>
      <c r="X566" s="58">
        <f>IFERROR(W566/W572,"-")</f>
        <v>0</v>
      </c>
      <c r="Y566" s="82">
        <f t="shared" si="508"/>
        <v>0</v>
      </c>
      <c r="Z566" s="286"/>
      <c r="AA566" s="207">
        <v>0</v>
      </c>
      <c r="AB566" s="58">
        <f>IFERROR(AA566/AA572,"-")</f>
        <v>0</v>
      </c>
      <c r="AC566" s="82">
        <f t="shared" si="509"/>
        <v>0</v>
      </c>
      <c r="AD566" s="286"/>
      <c r="AE566" s="207">
        <v>0</v>
      </c>
      <c r="AF566" s="58" t="str">
        <f>IFERROR(AE566/AE572,"-")</f>
        <v>-</v>
      </c>
      <c r="AG566" s="82">
        <f t="shared" si="510"/>
        <v>0</v>
      </c>
      <c r="AH566" s="286"/>
      <c r="AI566" s="93">
        <f t="shared" si="464"/>
        <v>0</v>
      </c>
      <c r="AJ566" s="58">
        <f>IFERROR(AI566/AI572,"-")</f>
        <v>0</v>
      </c>
      <c r="AK566" s="82">
        <f t="shared" si="511"/>
        <v>0</v>
      </c>
    </row>
    <row r="567" spans="2:37" ht="13.5" customHeight="1">
      <c r="B567" s="280"/>
      <c r="C567" s="283"/>
      <c r="D567" s="57" t="s">
        <v>88</v>
      </c>
      <c r="E567" s="129" t="s">
        <v>77</v>
      </c>
      <c r="F567" s="286"/>
      <c r="G567" s="207">
        <v>0</v>
      </c>
      <c r="H567" s="58" t="str">
        <f>IFERROR(G567/G572,"-")</f>
        <v>-</v>
      </c>
      <c r="I567" s="72">
        <f t="shared" si="512"/>
        <v>0</v>
      </c>
      <c r="J567" s="286"/>
      <c r="K567" s="207">
        <v>0</v>
      </c>
      <c r="L567" s="58" t="str">
        <f>IFERROR(K567/K572,"-")</f>
        <v>-</v>
      </c>
      <c r="M567" s="82">
        <f t="shared" si="505"/>
        <v>0</v>
      </c>
      <c r="N567" s="286"/>
      <c r="O567" s="207">
        <v>2</v>
      </c>
      <c r="P567" s="58">
        <f>IFERROR(O567/O572,"-")</f>
        <v>6.25E-2</v>
      </c>
      <c r="Q567" s="82">
        <f t="shared" si="506"/>
        <v>5.0658561296859173E-4</v>
      </c>
      <c r="R567" s="286"/>
      <c r="S567" s="207">
        <v>0</v>
      </c>
      <c r="T567" s="58">
        <f>IFERROR(S567/S572,"-")</f>
        <v>0</v>
      </c>
      <c r="U567" s="82">
        <f t="shared" si="507"/>
        <v>0</v>
      </c>
      <c r="V567" s="286"/>
      <c r="W567" s="207">
        <v>0</v>
      </c>
      <c r="X567" s="58">
        <f>IFERROR(W567/W572,"-")</f>
        <v>0</v>
      </c>
      <c r="Y567" s="82">
        <f t="shared" si="508"/>
        <v>0</v>
      </c>
      <c r="Z567" s="286"/>
      <c r="AA567" s="207">
        <v>0</v>
      </c>
      <c r="AB567" s="58">
        <f>IFERROR(AA567/AA572,"-")</f>
        <v>0</v>
      </c>
      <c r="AC567" s="82">
        <f t="shared" si="509"/>
        <v>0</v>
      </c>
      <c r="AD567" s="286"/>
      <c r="AE567" s="207">
        <v>0</v>
      </c>
      <c r="AF567" s="58" t="str">
        <f>IFERROR(AE567/AE572,"-")</f>
        <v>-</v>
      </c>
      <c r="AG567" s="82">
        <f t="shared" si="510"/>
        <v>0</v>
      </c>
      <c r="AH567" s="286"/>
      <c r="AI567" s="93">
        <f t="shared" si="464"/>
        <v>2</v>
      </c>
      <c r="AJ567" s="58">
        <f>IFERROR(AI567/AI572,"-")</f>
        <v>2.2222222222222223E-2</v>
      </c>
      <c r="AK567" s="82">
        <f t="shared" si="511"/>
        <v>1.8191740949608878E-4</v>
      </c>
    </row>
    <row r="568" spans="2:37" ht="13.5" customHeight="1">
      <c r="B568" s="280"/>
      <c r="C568" s="283"/>
      <c r="D568" s="57" t="s">
        <v>89</v>
      </c>
      <c r="E568" s="129" t="s">
        <v>78</v>
      </c>
      <c r="F568" s="286"/>
      <c r="G568" s="207">
        <v>0</v>
      </c>
      <c r="H568" s="58" t="str">
        <f>IFERROR(G568/G572,"-")</f>
        <v>-</v>
      </c>
      <c r="I568" s="72">
        <f t="shared" si="512"/>
        <v>0</v>
      </c>
      <c r="J568" s="286"/>
      <c r="K568" s="207">
        <v>0</v>
      </c>
      <c r="L568" s="58" t="str">
        <f>IFERROR(K568/K572,"-")</f>
        <v>-</v>
      </c>
      <c r="M568" s="82">
        <f t="shared" si="505"/>
        <v>0</v>
      </c>
      <c r="N568" s="286"/>
      <c r="O568" s="207">
        <v>1</v>
      </c>
      <c r="P568" s="58">
        <f>IFERROR(O568/O572,"-")</f>
        <v>3.125E-2</v>
      </c>
      <c r="Q568" s="82">
        <f t="shared" si="506"/>
        <v>2.5329280648429586E-4</v>
      </c>
      <c r="R568" s="286"/>
      <c r="S568" s="207">
        <v>5</v>
      </c>
      <c r="T568" s="58">
        <f>IFERROR(S568/S572,"-")</f>
        <v>0.16129032258064516</v>
      </c>
      <c r="U568" s="82">
        <f t="shared" si="507"/>
        <v>1.5267175572519084E-3</v>
      </c>
      <c r="V568" s="286"/>
      <c r="W568" s="207">
        <v>3</v>
      </c>
      <c r="X568" s="58">
        <f>IFERROR(W568/W572,"-")</f>
        <v>0.15789473684210525</v>
      </c>
      <c r="Y568" s="82">
        <f t="shared" si="508"/>
        <v>1.4360938247965534E-3</v>
      </c>
      <c r="Z568" s="286"/>
      <c r="AA568" s="207">
        <v>1</v>
      </c>
      <c r="AB568" s="58">
        <f>IFERROR(AA568/AA572,"-")</f>
        <v>0.125</v>
      </c>
      <c r="AC568" s="82">
        <f t="shared" si="509"/>
        <v>8.4817642069550466E-4</v>
      </c>
      <c r="AD568" s="286"/>
      <c r="AE568" s="207">
        <v>0</v>
      </c>
      <c r="AF568" s="58" t="str">
        <f>IFERROR(AE568/AE572,"-")</f>
        <v>-</v>
      </c>
      <c r="AG568" s="82">
        <f t="shared" si="510"/>
        <v>0</v>
      </c>
      <c r="AH568" s="286"/>
      <c r="AI568" s="93">
        <f t="shared" si="464"/>
        <v>10</v>
      </c>
      <c r="AJ568" s="58">
        <f>IFERROR(AI568/AI572,"-")</f>
        <v>0.1111111111111111</v>
      </c>
      <c r="AK568" s="82">
        <f t="shared" si="511"/>
        <v>9.0958704748044384E-4</v>
      </c>
    </row>
    <row r="569" spans="2:37" ht="13.5" customHeight="1">
      <c r="B569" s="280"/>
      <c r="C569" s="283"/>
      <c r="D569" s="57" t="s">
        <v>90</v>
      </c>
      <c r="E569" s="129" t="s">
        <v>79</v>
      </c>
      <c r="F569" s="286"/>
      <c r="G569" s="207">
        <v>0</v>
      </c>
      <c r="H569" s="58" t="str">
        <f>IFERROR(G569/G572,"-")</f>
        <v>-</v>
      </c>
      <c r="I569" s="72">
        <f t="shared" si="512"/>
        <v>0</v>
      </c>
      <c r="J569" s="286"/>
      <c r="K569" s="207">
        <v>0</v>
      </c>
      <c r="L569" s="58" t="str">
        <f>IFERROR(K569/K572,"-")</f>
        <v>-</v>
      </c>
      <c r="M569" s="82">
        <f t="shared" si="505"/>
        <v>0</v>
      </c>
      <c r="N569" s="286"/>
      <c r="O569" s="207">
        <v>0</v>
      </c>
      <c r="P569" s="58">
        <f>IFERROR(O569/O572,"-")</f>
        <v>0</v>
      </c>
      <c r="Q569" s="82">
        <f t="shared" si="506"/>
        <v>0</v>
      </c>
      <c r="R569" s="286"/>
      <c r="S569" s="207">
        <v>0</v>
      </c>
      <c r="T569" s="58">
        <f>IFERROR(S569/S572,"-")</f>
        <v>0</v>
      </c>
      <c r="U569" s="82">
        <f t="shared" si="507"/>
        <v>0</v>
      </c>
      <c r="V569" s="286"/>
      <c r="W569" s="207">
        <v>0</v>
      </c>
      <c r="X569" s="58">
        <f>IFERROR(W569/W572,"-")</f>
        <v>0</v>
      </c>
      <c r="Y569" s="82">
        <f t="shared" si="508"/>
        <v>0</v>
      </c>
      <c r="Z569" s="286"/>
      <c r="AA569" s="207">
        <v>0</v>
      </c>
      <c r="AB569" s="58">
        <f>IFERROR(AA569/AA572,"-")</f>
        <v>0</v>
      </c>
      <c r="AC569" s="82">
        <f t="shared" si="509"/>
        <v>0</v>
      </c>
      <c r="AD569" s="286"/>
      <c r="AE569" s="207">
        <v>0</v>
      </c>
      <c r="AF569" s="58" t="str">
        <f>IFERROR(AE569/AE572,"-")</f>
        <v>-</v>
      </c>
      <c r="AG569" s="82">
        <f t="shared" si="510"/>
        <v>0</v>
      </c>
      <c r="AH569" s="286"/>
      <c r="AI569" s="93">
        <f t="shared" si="464"/>
        <v>0</v>
      </c>
      <c r="AJ569" s="58">
        <f>IFERROR(AI569/AI572,"-")</f>
        <v>0</v>
      </c>
      <c r="AK569" s="82">
        <f t="shared" si="511"/>
        <v>0</v>
      </c>
    </row>
    <row r="570" spans="2:37" ht="13.5" customHeight="1">
      <c r="B570" s="280"/>
      <c r="C570" s="283"/>
      <c r="D570" s="57" t="s">
        <v>91</v>
      </c>
      <c r="E570" s="129" t="s">
        <v>80</v>
      </c>
      <c r="F570" s="286"/>
      <c r="G570" s="207">
        <v>0</v>
      </c>
      <c r="H570" s="58" t="str">
        <f>IFERROR(G570/G572,"-")</f>
        <v>-</v>
      </c>
      <c r="I570" s="72">
        <f t="shared" si="512"/>
        <v>0</v>
      </c>
      <c r="J570" s="286"/>
      <c r="K570" s="207">
        <v>0</v>
      </c>
      <c r="L570" s="58" t="str">
        <f>IFERROR(K570/K572,"-")</f>
        <v>-</v>
      </c>
      <c r="M570" s="82">
        <f t="shared" si="505"/>
        <v>0</v>
      </c>
      <c r="N570" s="286"/>
      <c r="O570" s="207">
        <v>0</v>
      </c>
      <c r="P570" s="58">
        <f>IFERROR(O570/O572,"-")</f>
        <v>0</v>
      </c>
      <c r="Q570" s="82">
        <f t="shared" si="506"/>
        <v>0</v>
      </c>
      <c r="R570" s="286"/>
      <c r="S570" s="207">
        <v>0</v>
      </c>
      <c r="T570" s="58">
        <f>IFERROR(S570/S572,"-")</f>
        <v>0</v>
      </c>
      <c r="U570" s="82">
        <f t="shared" si="507"/>
        <v>0</v>
      </c>
      <c r="V570" s="286"/>
      <c r="W570" s="207">
        <v>0</v>
      </c>
      <c r="X570" s="58">
        <f>IFERROR(W570/W572,"-")</f>
        <v>0</v>
      </c>
      <c r="Y570" s="82">
        <f t="shared" si="508"/>
        <v>0</v>
      </c>
      <c r="Z570" s="286"/>
      <c r="AA570" s="207">
        <v>0</v>
      </c>
      <c r="AB570" s="58">
        <f>IFERROR(AA570/AA572,"-")</f>
        <v>0</v>
      </c>
      <c r="AC570" s="82">
        <f t="shared" si="509"/>
        <v>0</v>
      </c>
      <c r="AD570" s="286"/>
      <c r="AE570" s="207">
        <v>0</v>
      </c>
      <c r="AF570" s="58" t="str">
        <f>IFERROR(AE570/AE572,"-")</f>
        <v>-</v>
      </c>
      <c r="AG570" s="82">
        <f t="shared" si="510"/>
        <v>0</v>
      </c>
      <c r="AH570" s="286"/>
      <c r="AI570" s="93">
        <f t="shared" si="464"/>
        <v>0</v>
      </c>
      <c r="AJ570" s="58">
        <f>IFERROR(AI570/AI572,"-")</f>
        <v>0</v>
      </c>
      <c r="AK570" s="82">
        <f t="shared" si="511"/>
        <v>0</v>
      </c>
    </row>
    <row r="571" spans="2:37" ht="13.5" customHeight="1">
      <c r="B571" s="280"/>
      <c r="C571" s="283"/>
      <c r="D571" s="59" t="s">
        <v>92</v>
      </c>
      <c r="E571" s="130" t="s">
        <v>95</v>
      </c>
      <c r="F571" s="287"/>
      <c r="G571" s="208">
        <v>0</v>
      </c>
      <c r="H571" s="60" t="str">
        <f>IFERROR(G571/G572,"-")</f>
        <v>-</v>
      </c>
      <c r="I571" s="72">
        <f t="shared" si="512"/>
        <v>0</v>
      </c>
      <c r="J571" s="287"/>
      <c r="K571" s="208">
        <v>0</v>
      </c>
      <c r="L571" s="60" t="str">
        <f>IFERROR(K571/K572,"-")</f>
        <v>-</v>
      </c>
      <c r="M571" s="83">
        <f t="shared" si="505"/>
        <v>0</v>
      </c>
      <c r="N571" s="287"/>
      <c r="O571" s="208">
        <v>8</v>
      </c>
      <c r="P571" s="60">
        <f>IFERROR(O571/O572,"-")</f>
        <v>0.25</v>
      </c>
      <c r="Q571" s="83">
        <f t="shared" si="506"/>
        <v>2.0263424518743669E-3</v>
      </c>
      <c r="R571" s="287"/>
      <c r="S571" s="208">
        <v>7</v>
      </c>
      <c r="T571" s="60">
        <f>IFERROR(S571/S572,"-")</f>
        <v>0.22580645161290322</v>
      </c>
      <c r="U571" s="83">
        <f t="shared" si="507"/>
        <v>2.1374045801526719E-3</v>
      </c>
      <c r="V571" s="287"/>
      <c r="W571" s="208">
        <v>6</v>
      </c>
      <c r="X571" s="60">
        <f>IFERROR(W571/W572,"-")</f>
        <v>0.31578947368421051</v>
      </c>
      <c r="Y571" s="83">
        <f t="shared" si="508"/>
        <v>2.8721876495931067E-3</v>
      </c>
      <c r="Z571" s="287"/>
      <c r="AA571" s="208">
        <v>2</v>
      </c>
      <c r="AB571" s="60">
        <f>IFERROR(AA571/AA572,"-")</f>
        <v>0.25</v>
      </c>
      <c r="AC571" s="83">
        <f t="shared" si="509"/>
        <v>1.6963528413910093E-3</v>
      </c>
      <c r="AD571" s="287"/>
      <c r="AE571" s="208">
        <v>0</v>
      </c>
      <c r="AF571" s="60" t="str">
        <f>IFERROR(AE571/AE572,"-")</f>
        <v>-</v>
      </c>
      <c r="AG571" s="83">
        <f t="shared" si="510"/>
        <v>0</v>
      </c>
      <c r="AH571" s="287"/>
      <c r="AI571" s="94">
        <f t="shared" si="464"/>
        <v>23</v>
      </c>
      <c r="AJ571" s="60">
        <f>IFERROR(AI571/AI572,"-")</f>
        <v>0.25555555555555554</v>
      </c>
      <c r="AK571" s="83">
        <f t="shared" si="511"/>
        <v>2.0920502092050207E-3</v>
      </c>
    </row>
    <row r="572" spans="2:37" ht="13.5" customHeight="1">
      <c r="B572" s="281"/>
      <c r="C572" s="284"/>
      <c r="D572" s="61" t="s">
        <v>94</v>
      </c>
      <c r="E572" s="62"/>
      <c r="F572" s="209" t="s">
        <v>143</v>
      </c>
      <c r="G572" s="71">
        <f>SUM(G564:G571)</f>
        <v>0</v>
      </c>
      <c r="H572" s="63" t="s">
        <v>93</v>
      </c>
      <c r="I572" s="75">
        <f>IFERROR(G572/$AO$68,"-")</f>
        <v>0</v>
      </c>
      <c r="J572" s="209" t="s">
        <v>143</v>
      </c>
      <c r="K572" s="71">
        <f>SUM(K564:K571)</f>
        <v>0</v>
      </c>
      <c r="L572" s="210" t="s">
        <v>143</v>
      </c>
      <c r="M572" s="75">
        <f t="shared" si="505"/>
        <v>0</v>
      </c>
      <c r="N572" s="209" t="s">
        <v>143</v>
      </c>
      <c r="O572" s="71">
        <f>SUM(O564:O571)</f>
        <v>32</v>
      </c>
      <c r="P572" s="210" t="s">
        <v>143</v>
      </c>
      <c r="Q572" s="75">
        <f t="shared" si="506"/>
        <v>8.1053698074974676E-3</v>
      </c>
      <c r="R572" s="209" t="s">
        <v>143</v>
      </c>
      <c r="S572" s="71">
        <f>SUM(S564:S571)</f>
        <v>31</v>
      </c>
      <c r="T572" s="210" t="s">
        <v>143</v>
      </c>
      <c r="U572" s="75">
        <f t="shared" si="507"/>
        <v>9.4656488549618324E-3</v>
      </c>
      <c r="V572" s="209" t="s">
        <v>143</v>
      </c>
      <c r="W572" s="71">
        <f>SUM(W564:W571)</f>
        <v>19</v>
      </c>
      <c r="X572" s="210" t="s">
        <v>143</v>
      </c>
      <c r="Y572" s="75">
        <f t="shared" si="508"/>
        <v>9.0952608903781713E-3</v>
      </c>
      <c r="Z572" s="209" t="s">
        <v>143</v>
      </c>
      <c r="AA572" s="71">
        <f>SUM(AA564:AA571)</f>
        <v>8</v>
      </c>
      <c r="AB572" s="210" t="s">
        <v>143</v>
      </c>
      <c r="AC572" s="75">
        <f t="shared" si="509"/>
        <v>6.7854113655640372E-3</v>
      </c>
      <c r="AD572" s="209" t="s">
        <v>143</v>
      </c>
      <c r="AE572" s="71">
        <f>SUM(AE564:AE571)</f>
        <v>0</v>
      </c>
      <c r="AF572" s="210" t="s">
        <v>143</v>
      </c>
      <c r="AG572" s="75">
        <f t="shared" si="510"/>
        <v>0</v>
      </c>
      <c r="AH572" s="209" t="s">
        <v>143</v>
      </c>
      <c r="AI572" s="71">
        <f t="shared" si="464"/>
        <v>90</v>
      </c>
      <c r="AJ572" s="210" t="s">
        <v>143</v>
      </c>
      <c r="AK572" s="75">
        <f t="shared" si="511"/>
        <v>8.1862834273239947E-3</v>
      </c>
    </row>
    <row r="573" spans="2:37" ht="13.5" customHeight="1">
      <c r="B573" s="279">
        <v>64</v>
      </c>
      <c r="C573" s="282" t="s">
        <v>44</v>
      </c>
      <c r="D573" s="55" t="s">
        <v>85</v>
      </c>
      <c r="E573" s="128" t="s">
        <v>74</v>
      </c>
      <c r="F573" s="293">
        <f>AO69</f>
        <v>50</v>
      </c>
      <c r="G573" s="206">
        <v>0</v>
      </c>
      <c r="H573" s="56">
        <f>IFERROR(G573/G581,"-")</f>
        <v>0</v>
      </c>
      <c r="I573" s="72">
        <f>IFERROR(G573/$AO$69,"-")</f>
        <v>0</v>
      </c>
      <c r="J573" s="293">
        <f>AP69</f>
        <v>91</v>
      </c>
      <c r="K573" s="206">
        <v>0</v>
      </c>
      <c r="L573" s="56">
        <f>IFERROR(K573/K581,"-")</f>
        <v>0</v>
      </c>
      <c r="M573" s="72">
        <f t="shared" ref="M573:M581" si="513">IFERROR(K573/$AP$69,"-")</f>
        <v>0</v>
      </c>
      <c r="N573" s="293">
        <f>AQ69</f>
        <v>4272</v>
      </c>
      <c r="O573" s="206">
        <v>0</v>
      </c>
      <c r="P573" s="56">
        <f>IFERROR(O573/O581,"-")</f>
        <v>0</v>
      </c>
      <c r="Q573" s="72">
        <f t="shared" ref="Q573:Q581" si="514">IFERROR(O573/$AQ$69,"-")</f>
        <v>0</v>
      </c>
      <c r="R573" s="293">
        <f>AR69</f>
        <v>3571</v>
      </c>
      <c r="S573" s="206">
        <v>1</v>
      </c>
      <c r="T573" s="56">
        <f>IFERROR(S573/S581,"-")</f>
        <v>2.4390243902439025E-2</v>
      </c>
      <c r="U573" s="72">
        <f t="shared" ref="U573:U581" si="515">IFERROR(S573/$AR$69,"-")</f>
        <v>2.8003360403248392E-4</v>
      </c>
      <c r="V573" s="293">
        <f>AS69</f>
        <v>1999</v>
      </c>
      <c r="W573" s="206">
        <v>0</v>
      </c>
      <c r="X573" s="56">
        <f>IFERROR(W573/W581,"-")</f>
        <v>0</v>
      </c>
      <c r="Y573" s="72">
        <f t="shared" ref="Y573:Y581" si="516">IFERROR(W573/$AS$69,"-")</f>
        <v>0</v>
      </c>
      <c r="Z573" s="293">
        <f>AT69</f>
        <v>997</v>
      </c>
      <c r="AA573" s="206">
        <v>0</v>
      </c>
      <c r="AB573" s="56">
        <f>IFERROR(AA573/AA581,"-")</f>
        <v>0</v>
      </c>
      <c r="AC573" s="72">
        <f t="shared" ref="AC573:AC581" si="517">IFERROR(AA573/$AT$69,"-")</f>
        <v>0</v>
      </c>
      <c r="AD573" s="293">
        <f>AU69</f>
        <v>453</v>
      </c>
      <c r="AE573" s="206">
        <v>0</v>
      </c>
      <c r="AF573" s="56" t="str">
        <f>IFERROR(AE573/AE581,"-")</f>
        <v>-</v>
      </c>
      <c r="AG573" s="72">
        <f t="shared" ref="AG573:AG581" si="518">IFERROR(AE573/$AU$69,"-")</f>
        <v>0</v>
      </c>
      <c r="AH573" s="293">
        <f>AV69</f>
        <v>11433</v>
      </c>
      <c r="AI573" s="92">
        <f t="shared" si="464"/>
        <v>1</v>
      </c>
      <c r="AJ573" s="56">
        <f>IFERROR(AI573/AI581,"-")</f>
        <v>9.0090090090090089E-3</v>
      </c>
      <c r="AK573" s="72">
        <f t="shared" ref="AK573:AK581" si="519">IFERROR(AI573/$AV$69,"-")</f>
        <v>8.7466106883582611E-5</v>
      </c>
    </row>
    <row r="574" spans="2:37" ht="13.5" customHeight="1">
      <c r="B574" s="280"/>
      <c r="C574" s="283"/>
      <c r="D574" s="57" t="s">
        <v>86</v>
      </c>
      <c r="E574" s="129" t="s">
        <v>75</v>
      </c>
      <c r="F574" s="286"/>
      <c r="G574" s="207">
        <v>5</v>
      </c>
      <c r="H574" s="58">
        <f>IFERROR(G574/G581,"-")</f>
        <v>0.83333333333333337</v>
      </c>
      <c r="I574" s="72">
        <f t="shared" ref="I574:I580" si="520">IFERROR(G574/$AO$69,"-")</f>
        <v>0.1</v>
      </c>
      <c r="J574" s="286"/>
      <c r="K574" s="207">
        <v>8</v>
      </c>
      <c r="L574" s="58">
        <f>IFERROR(K574/K581,"-")</f>
        <v>0.72727272727272729</v>
      </c>
      <c r="M574" s="82">
        <f t="shared" si="513"/>
        <v>8.7912087912087919E-2</v>
      </c>
      <c r="N574" s="286"/>
      <c r="O574" s="207">
        <v>20</v>
      </c>
      <c r="P574" s="58">
        <f>IFERROR(O574/O581,"-")</f>
        <v>0.7407407407407407</v>
      </c>
      <c r="Q574" s="82">
        <f t="shared" si="514"/>
        <v>4.6816479400749065E-3</v>
      </c>
      <c r="R574" s="286"/>
      <c r="S574" s="207">
        <v>30</v>
      </c>
      <c r="T574" s="58">
        <f>IFERROR(S574/S581,"-")</f>
        <v>0.73170731707317072</v>
      </c>
      <c r="U574" s="82">
        <f t="shared" si="515"/>
        <v>8.4010081209745166E-3</v>
      </c>
      <c r="V574" s="286"/>
      <c r="W574" s="207">
        <v>13</v>
      </c>
      <c r="X574" s="58">
        <f>IFERROR(W574/W581,"-")</f>
        <v>0.76470588235294112</v>
      </c>
      <c r="Y574" s="82">
        <f t="shared" si="516"/>
        <v>6.5032516258129065E-3</v>
      </c>
      <c r="Z574" s="286"/>
      <c r="AA574" s="207">
        <v>7</v>
      </c>
      <c r="AB574" s="58">
        <f>IFERROR(AA574/AA581,"-")</f>
        <v>0.77777777777777779</v>
      </c>
      <c r="AC574" s="82">
        <f t="shared" si="517"/>
        <v>7.0210631895687063E-3</v>
      </c>
      <c r="AD574" s="286"/>
      <c r="AE574" s="207">
        <v>0</v>
      </c>
      <c r="AF574" s="58" t="str">
        <f>IFERROR(AE574/AE581,"-")</f>
        <v>-</v>
      </c>
      <c r="AG574" s="82">
        <f t="shared" si="518"/>
        <v>0</v>
      </c>
      <c r="AH574" s="286"/>
      <c r="AI574" s="93">
        <f t="shared" si="464"/>
        <v>83</v>
      </c>
      <c r="AJ574" s="58">
        <f>IFERROR(AI574/AI581,"-")</f>
        <v>0.74774774774774777</v>
      </c>
      <c r="AK574" s="82">
        <f t="shared" si="519"/>
        <v>7.2596868713373569E-3</v>
      </c>
    </row>
    <row r="575" spans="2:37" ht="13.5" customHeight="1">
      <c r="B575" s="280"/>
      <c r="C575" s="283"/>
      <c r="D575" s="57" t="s">
        <v>87</v>
      </c>
      <c r="E575" s="129" t="s">
        <v>76</v>
      </c>
      <c r="F575" s="286"/>
      <c r="G575" s="207">
        <v>0</v>
      </c>
      <c r="H575" s="58">
        <f>IFERROR(G575/G581,"-")</f>
        <v>0</v>
      </c>
      <c r="I575" s="72">
        <f t="shared" si="520"/>
        <v>0</v>
      </c>
      <c r="J575" s="286"/>
      <c r="K575" s="207">
        <v>0</v>
      </c>
      <c r="L575" s="58">
        <f>IFERROR(K575/K581,"-")</f>
        <v>0</v>
      </c>
      <c r="M575" s="82">
        <f t="shared" si="513"/>
        <v>0</v>
      </c>
      <c r="N575" s="286"/>
      <c r="O575" s="207">
        <v>0</v>
      </c>
      <c r="P575" s="58">
        <f>IFERROR(O575/O581,"-")</f>
        <v>0</v>
      </c>
      <c r="Q575" s="82">
        <f t="shared" si="514"/>
        <v>0</v>
      </c>
      <c r="R575" s="286"/>
      <c r="S575" s="207">
        <v>0</v>
      </c>
      <c r="T575" s="58">
        <f>IFERROR(S575/S581,"-")</f>
        <v>0</v>
      </c>
      <c r="U575" s="82">
        <f t="shared" si="515"/>
        <v>0</v>
      </c>
      <c r="V575" s="286"/>
      <c r="W575" s="207">
        <v>0</v>
      </c>
      <c r="X575" s="58">
        <f>IFERROR(W575/W581,"-")</f>
        <v>0</v>
      </c>
      <c r="Y575" s="82">
        <f t="shared" si="516"/>
        <v>0</v>
      </c>
      <c r="Z575" s="286"/>
      <c r="AA575" s="207">
        <v>0</v>
      </c>
      <c r="AB575" s="58">
        <f>IFERROR(AA575/AA581,"-")</f>
        <v>0</v>
      </c>
      <c r="AC575" s="82">
        <f t="shared" si="517"/>
        <v>0</v>
      </c>
      <c r="AD575" s="286"/>
      <c r="AE575" s="207">
        <v>0</v>
      </c>
      <c r="AF575" s="58" t="str">
        <f>IFERROR(AE575/AE581,"-")</f>
        <v>-</v>
      </c>
      <c r="AG575" s="82">
        <f t="shared" si="518"/>
        <v>0</v>
      </c>
      <c r="AH575" s="286"/>
      <c r="AI575" s="93">
        <f t="shared" si="464"/>
        <v>0</v>
      </c>
      <c r="AJ575" s="58">
        <f>IFERROR(AI575/AI581,"-")</f>
        <v>0</v>
      </c>
      <c r="AK575" s="82">
        <f t="shared" si="519"/>
        <v>0</v>
      </c>
    </row>
    <row r="576" spans="2:37" ht="13.5" customHeight="1">
      <c r="B576" s="280"/>
      <c r="C576" s="283"/>
      <c r="D576" s="57" t="s">
        <v>88</v>
      </c>
      <c r="E576" s="129" t="s">
        <v>77</v>
      </c>
      <c r="F576" s="286"/>
      <c r="G576" s="207">
        <v>1</v>
      </c>
      <c r="H576" s="58">
        <f>IFERROR(G576/G581,"-")</f>
        <v>0.16666666666666666</v>
      </c>
      <c r="I576" s="72">
        <f t="shared" si="520"/>
        <v>0.02</v>
      </c>
      <c r="J576" s="286"/>
      <c r="K576" s="207">
        <v>2</v>
      </c>
      <c r="L576" s="58">
        <f>IFERROR(K576/K581,"-")</f>
        <v>0.18181818181818182</v>
      </c>
      <c r="M576" s="82">
        <f t="shared" si="513"/>
        <v>2.197802197802198E-2</v>
      </c>
      <c r="N576" s="286"/>
      <c r="O576" s="207">
        <v>1</v>
      </c>
      <c r="P576" s="58">
        <f>IFERROR(O576/O581,"-")</f>
        <v>3.7037037037037035E-2</v>
      </c>
      <c r="Q576" s="82">
        <f t="shared" si="514"/>
        <v>2.3408239700374532E-4</v>
      </c>
      <c r="R576" s="286"/>
      <c r="S576" s="207">
        <v>2</v>
      </c>
      <c r="T576" s="58">
        <f>IFERROR(S576/S581,"-")</f>
        <v>4.878048780487805E-2</v>
      </c>
      <c r="U576" s="82">
        <f t="shared" si="515"/>
        <v>5.6006720806496785E-4</v>
      </c>
      <c r="V576" s="286"/>
      <c r="W576" s="207">
        <v>0</v>
      </c>
      <c r="X576" s="58">
        <f>IFERROR(W576/W581,"-")</f>
        <v>0</v>
      </c>
      <c r="Y576" s="82">
        <f t="shared" si="516"/>
        <v>0</v>
      </c>
      <c r="Z576" s="286"/>
      <c r="AA576" s="207">
        <v>0</v>
      </c>
      <c r="AB576" s="58">
        <f>IFERROR(AA576/AA581,"-")</f>
        <v>0</v>
      </c>
      <c r="AC576" s="82">
        <f t="shared" si="517"/>
        <v>0</v>
      </c>
      <c r="AD576" s="286"/>
      <c r="AE576" s="207">
        <v>0</v>
      </c>
      <c r="AF576" s="58" t="str">
        <f>IFERROR(AE576/AE581,"-")</f>
        <v>-</v>
      </c>
      <c r="AG576" s="82">
        <f t="shared" si="518"/>
        <v>0</v>
      </c>
      <c r="AH576" s="286"/>
      <c r="AI576" s="93">
        <f t="shared" si="464"/>
        <v>6</v>
      </c>
      <c r="AJ576" s="58">
        <f>IFERROR(AI576/AI581,"-")</f>
        <v>5.4054054054054057E-2</v>
      </c>
      <c r="AK576" s="82">
        <f t="shared" si="519"/>
        <v>5.2479664130149564E-4</v>
      </c>
    </row>
    <row r="577" spans="2:37" ht="13.5" customHeight="1">
      <c r="B577" s="280"/>
      <c r="C577" s="283"/>
      <c r="D577" s="57" t="s">
        <v>89</v>
      </c>
      <c r="E577" s="129" t="s">
        <v>78</v>
      </c>
      <c r="F577" s="286"/>
      <c r="G577" s="207">
        <v>0</v>
      </c>
      <c r="H577" s="58">
        <f>IFERROR(G577/G581,"-")</f>
        <v>0</v>
      </c>
      <c r="I577" s="72">
        <f t="shared" si="520"/>
        <v>0</v>
      </c>
      <c r="J577" s="286"/>
      <c r="K577" s="207">
        <v>0</v>
      </c>
      <c r="L577" s="58">
        <f>IFERROR(K577/K581,"-")</f>
        <v>0</v>
      </c>
      <c r="M577" s="82">
        <f t="shared" si="513"/>
        <v>0</v>
      </c>
      <c r="N577" s="286"/>
      <c r="O577" s="207">
        <v>1</v>
      </c>
      <c r="P577" s="58">
        <f>IFERROR(O577/O581,"-")</f>
        <v>3.7037037037037035E-2</v>
      </c>
      <c r="Q577" s="82">
        <f t="shared" si="514"/>
        <v>2.3408239700374532E-4</v>
      </c>
      <c r="R577" s="286"/>
      <c r="S577" s="207">
        <v>1</v>
      </c>
      <c r="T577" s="58">
        <f>IFERROR(S577/S581,"-")</f>
        <v>2.4390243902439025E-2</v>
      </c>
      <c r="U577" s="82">
        <f t="shared" si="515"/>
        <v>2.8003360403248392E-4</v>
      </c>
      <c r="V577" s="286"/>
      <c r="W577" s="207">
        <v>2</v>
      </c>
      <c r="X577" s="58">
        <f>IFERROR(W577/W581,"-")</f>
        <v>0.11764705882352941</v>
      </c>
      <c r="Y577" s="82">
        <f t="shared" si="516"/>
        <v>1.0005002501250625E-3</v>
      </c>
      <c r="Z577" s="286"/>
      <c r="AA577" s="207">
        <v>0</v>
      </c>
      <c r="AB577" s="58">
        <f>IFERROR(AA577/AA581,"-")</f>
        <v>0</v>
      </c>
      <c r="AC577" s="82">
        <f t="shared" si="517"/>
        <v>0</v>
      </c>
      <c r="AD577" s="286"/>
      <c r="AE577" s="207">
        <v>0</v>
      </c>
      <c r="AF577" s="58" t="str">
        <f>IFERROR(AE577/AE581,"-")</f>
        <v>-</v>
      </c>
      <c r="AG577" s="82">
        <f t="shared" si="518"/>
        <v>0</v>
      </c>
      <c r="AH577" s="286"/>
      <c r="AI577" s="93">
        <f t="shared" si="464"/>
        <v>4</v>
      </c>
      <c r="AJ577" s="58">
        <f>IFERROR(AI577/AI581,"-")</f>
        <v>3.6036036036036036E-2</v>
      </c>
      <c r="AK577" s="82">
        <f t="shared" si="519"/>
        <v>3.4986442753433044E-4</v>
      </c>
    </row>
    <row r="578" spans="2:37" ht="13.5" customHeight="1">
      <c r="B578" s="280"/>
      <c r="C578" s="283"/>
      <c r="D578" s="57" t="s">
        <v>90</v>
      </c>
      <c r="E578" s="129" t="s">
        <v>79</v>
      </c>
      <c r="F578" s="286"/>
      <c r="G578" s="207">
        <v>0</v>
      </c>
      <c r="H578" s="58">
        <f>IFERROR(G578/G581,"-")</f>
        <v>0</v>
      </c>
      <c r="I578" s="72">
        <f t="shared" si="520"/>
        <v>0</v>
      </c>
      <c r="J578" s="286"/>
      <c r="K578" s="207">
        <v>0</v>
      </c>
      <c r="L578" s="58">
        <f>IFERROR(K578/K581,"-")</f>
        <v>0</v>
      </c>
      <c r="M578" s="82">
        <f t="shared" si="513"/>
        <v>0</v>
      </c>
      <c r="N578" s="286"/>
      <c r="O578" s="207">
        <v>0</v>
      </c>
      <c r="P578" s="58">
        <f>IFERROR(O578/O581,"-")</f>
        <v>0</v>
      </c>
      <c r="Q578" s="82">
        <f t="shared" si="514"/>
        <v>0</v>
      </c>
      <c r="R578" s="286"/>
      <c r="S578" s="207">
        <v>0</v>
      </c>
      <c r="T578" s="58">
        <f>IFERROR(S578/S581,"-")</f>
        <v>0</v>
      </c>
      <c r="U578" s="82">
        <f t="shared" si="515"/>
        <v>0</v>
      </c>
      <c r="V578" s="286"/>
      <c r="W578" s="207">
        <v>0</v>
      </c>
      <c r="X578" s="58">
        <f>IFERROR(W578/W581,"-")</f>
        <v>0</v>
      </c>
      <c r="Y578" s="82">
        <f t="shared" si="516"/>
        <v>0</v>
      </c>
      <c r="Z578" s="286"/>
      <c r="AA578" s="207">
        <v>0</v>
      </c>
      <c r="AB578" s="58">
        <f>IFERROR(AA578/AA581,"-")</f>
        <v>0</v>
      </c>
      <c r="AC578" s="82">
        <f t="shared" si="517"/>
        <v>0</v>
      </c>
      <c r="AD578" s="286"/>
      <c r="AE578" s="207">
        <v>0</v>
      </c>
      <c r="AF578" s="58" t="str">
        <f>IFERROR(AE578/AE581,"-")</f>
        <v>-</v>
      </c>
      <c r="AG578" s="82">
        <f t="shared" si="518"/>
        <v>0</v>
      </c>
      <c r="AH578" s="286"/>
      <c r="AI578" s="93">
        <f t="shared" si="464"/>
        <v>0</v>
      </c>
      <c r="AJ578" s="58">
        <f>IFERROR(AI578/AI581,"-")</f>
        <v>0</v>
      </c>
      <c r="AK578" s="82">
        <f t="shared" si="519"/>
        <v>0</v>
      </c>
    </row>
    <row r="579" spans="2:37" ht="13.5" customHeight="1">
      <c r="B579" s="280"/>
      <c r="C579" s="283"/>
      <c r="D579" s="57" t="s">
        <v>91</v>
      </c>
      <c r="E579" s="129" t="s">
        <v>80</v>
      </c>
      <c r="F579" s="286"/>
      <c r="G579" s="207">
        <v>0</v>
      </c>
      <c r="H579" s="58">
        <f>IFERROR(G579/G581,"-")</f>
        <v>0</v>
      </c>
      <c r="I579" s="72">
        <f t="shared" si="520"/>
        <v>0</v>
      </c>
      <c r="J579" s="286"/>
      <c r="K579" s="207">
        <v>0</v>
      </c>
      <c r="L579" s="58">
        <f>IFERROR(K579/K581,"-")</f>
        <v>0</v>
      </c>
      <c r="M579" s="82">
        <f t="shared" si="513"/>
        <v>0</v>
      </c>
      <c r="N579" s="286"/>
      <c r="O579" s="207">
        <v>0</v>
      </c>
      <c r="P579" s="58">
        <f>IFERROR(O579/O581,"-")</f>
        <v>0</v>
      </c>
      <c r="Q579" s="82">
        <f t="shared" si="514"/>
        <v>0</v>
      </c>
      <c r="R579" s="286"/>
      <c r="S579" s="207">
        <v>0</v>
      </c>
      <c r="T579" s="58">
        <f>IFERROR(S579/S581,"-")</f>
        <v>0</v>
      </c>
      <c r="U579" s="82">
        <f t="shared" si="515"/>
        <v>0</v>
      </c>
      <c r="V579" s="286"/>
      <c r="W579" s="207">
        <v>0</v>
      </c>
      <c r="X579" s="58">
        <f>IFERROR(W579/W581,"-")</f>
        <v>0</v>
      </c>
      <c r="Y579" s="82">
        <f t="shared" si="516"/>
        <v>0</v>
      </c>
      <c r="Z579" s="286"/>
      <c r="AA579" s="207">
        <v>0</v>
      </c>
      <c r="AB579" s="58">
        <f>IFERROR(AA579/AA581,"-")</f>
        <v>0</v>
      </c>
      <c r="AC579" s="82">
        <f t="shared" si="517"/>
        <v>0</v>
      </c>
      <c r="AD579" s="286"/>
      <c r="AE579" s="207">
        <v>0</v>
      </c>
      <c r="AF579" s="58" t="str">
        <f>IFERROR(AE579/AE581,"-")</f>
        <v>-</v>
      </c>
      <c r="AG579" s="82">
        <f t="shared" si="518"/>
        <v>0</v>
      </c>
      <c r="AH579" s="286"/>
      <c r="AI579" s="93">
        <f t="shared" si="464"/>
        <v>0</v>
      </c>
      <c r="AJ579" s="58">
        <f>IFERROR(AI579/AI581,"-")</f>
        <v>0</v>
      </c>
      <c r="AK579" s="82">
        <f t="shared" si="519"/>
        <v>0</v>
      </c>
    </row>
    <row r="580" spans="2:37" ht="13.5" customHeight="1">
      <c r="B580" s="280"/>
      <c r="C580" s="283"/>
      <c r="D580" s="59" t="s">
        <v>92</v>
      </c>
      <c r="E580" s="130" t="s">
        <v>95</v>
      </c>
      <c r="F580" s="287"/>
      <c r="G580" s="208">
        <v>0</v>
      </c>
      <c r="H580" s="60">
        <f>IFERROR(G580/G581,"-")</f>
        <v>0</v>
      </c>
      <c r="I580" s="72">
        <f t="shared" si="520"/>
        <v>0</v>
      </c>
      <c r="J580" s="287"/>
      <c r="K580" s="208">
        <v>1</v>
      </c>
      <c r="L580" s="60">
        <f>IFERROR(K580/K581,"-")</f>
        <v>9.0909090909090912E-2</v>
      </c>
      <c r="M580" s="83">
        <f t="shared" si="513"/>
        <v>1.098901098901099E-2</v>
      </c>
      <c r="N580" s="287"/>
      <c r="O580" s="208">
        <v>5</v>
      </c>
      <c r="P580" s="60">
        <f>IFERROR(O580/O581,"-")</f>
        <v>0.18518518518518517</v>
      </c>
      <c r="Q580" s="83">
        <f t="shared" si="514"/>
        <v>1.1704119850187266E-3</v>
      </c>
      <c r="R580" s="287"/>
      <c r="S580" s="208">
        <v>7</v>
      </c>
      <c r="T580" s="60">
        <f>IFERROR(S580/S581,"-")</f>
        <v>0.17073170731707318</v>
      </c>
      <c r="U580" s="83">
        <f t="shared" si="515"/>
        <v>1.9602352282273874E-3</v>
      </c>
      <c r="V580" s="287"/>
      <c r="W580" s="208">
        <v>2</v>
      </c>
      <c r="X580" s="60">
        <f>IFERROR(W580/W581,"-")</f>
        <v>0.11764705882352941</v>
      </c>
      <c r="Y580" s="83">
        <f t="shared" si="516"/>
        <v>1.0005002501250625E-3</v>
      </c>
      <c r="Z580" s="287"/>
      <c r="AA580" s="208">
        <v>2</v>
      </c>
      <c r="AB580" s="60">
        <f>IFERROR(AA580/AA581,"-")</f>
        <v>0.22222222222222221</v>
      </c>
      <c r="AC580" s="83">
        <f t="shared" si="517"/>
        <v>2.0060180541624875E-3</v>
      </c>
      <c r="AD580" s="287"/>
      <c r="AE580" s="208">
        <v>0</v>
      </c>
      <c r="AF580" s="60" t="str">
        <f>IFERROR(AE580/AE581,"-")</f>
        <v>-</v>
      </c>
      <c r="AG580" s="83">
        <f t="shared" si="518"/>
        <v>0</v>
      </c>
      <c r="AH580" s="287"/>
      <c r="AI580" s="94">
        <f t="shared" si="464"/>
        <v>17</v>
      </c>
      <c r="AJ580" s="60">
        <f>IFERROR(AI580/AI581,"-")</f>
        <v>0.15315315315315314</v>
      </c>
      <c r="AK580" s="83">
        <f t="shared" si="519"/>
        <v>1.4869238170209043E-3</v>
      </c>
    </row>
    <row r="581" spans="2:37" ht="13.5" customHeight="1">
      <c r="B581" s="281"/>
      <c r="C581" s="284"/>
      <c r="D581" s="61" t="s">
        <v>94</v>
      </c>
      <c r="E581" s="62"/>
      <c r="F581" s="209" t="s">
        <v>143</v>
      </c>
      <c r="G581" s="71">
        <f>SUM(G573:G580)</f>
        <v>6</v>
      </c>
      <c r="H581" s="63" t="s">
        <v>93</v>
      </c>
      <c r="I581" s="75">
        <f>IFERROR(G581/$AO$69,"-")</f>
        <v>0.12</v>
      </c>
      <c r="J581" s="209" t="s">
        <v>143</v>
      </c>
      <c r="K581" s="71">
        <f>SUM(K573:K580)</f>
        <v>11</v>
      </c>
      <c r="L581" s="210" t="s">
        <v>143</v>
      </c>
      <c r="M581" s="75">
        <f t="shared" si="513"/>
        <v>0.12087912087912088</v>
      </c>
      <c r="N581" s="209" t="s">
        <v>143</v>
      </c>
      <c r="O581" s="71">
        <f>SUM(O573:O580)</f>
        <v>27</v>
      </c>
      <c r="P581" s="210" t="s">
        <v>143</v>
      </c>
      <c r="Q581" s="75">
        <f t="shared" si="514"/>
        <v>6.3202247191011234E-3</v>
      </c>
      <c r="R581" s="209" t="s">
        <v>143</v>
      </c>
      <c r="S581" s="71">
        <f>SUM(S573:S580)</f>
        <v>41</v>
      </c>
      <c r="T581" s="210" t="s">
        <v>143</v>
      </c>
      <c r="U581" s="75">
        <f t="shared" si="515"/>
        <v>1.1481377765331841E-2</v>
      </c>
      <c r="V581" s="209" t="s">
        <v>143</v>
      </c>
      <c r="W581" s="71">
        <f>SUM(W573:W580)</f>
        <v>17</v>
      </c>
      <c r="X581" s="210" t="s">
        <v>143</v>
      </c>
      <c r="Y581" s="75">
        <f t="shared" si="516"/>
        <v>8.5042521260630319E-3</v>
      </c>
      <c r="Z581" s="209" t="s">
        <v>143</v>
      </c>
      <c r="AA581" s="71">
        <f>SUM(AA573:AA580)</f>
        <v>9</v>
      </c>
      <c r="AB581" s="210" t="s">
        <v>143</v>
      </c>
      <c r="AC581" s="75">
        <f t="shared" si="517"/>
        <v>9.0270812437311942E-3</v>
      </c>
      <c r="AD581" s="209" t="s">
        <v>143</v>
      </c>
      <c r="AE581" s="71">
        <f>SUM(AE573:AE580)</f>
        <v>0</v>
      </c>
      <c r="AF581" s="210" t="s">
        <v>143</v>
      </c>
      <c r="AG581" s="75">
        <f t="shared" si="518"/>
        <v>0</v>
      </c>
      <c r="AH581" s="209" t="s">
        <v>143</v>
      </c>
      <c r="AI581" s="71">
        <f t="shared" si="464"/>
        <v>111</v>
      </c>
      <c r="AJ581" s="210" t="s">
        <v>143</v>
      </c>
      <c r="AK581" s="75">
        <f t="shared" si="519"/>
        <v>9.7087378640776691E-3</v>
      </c>
    </row>
    <row r="582" spans="2:37" ht="13.5" customHeight="1">
      <c r="B582" s="279">
        <v>65</v>
      </c>
      <c r="C582" s="282" t="s">
        <v>9</v>
      </c>
      <c r="D582" s="55" t="s">
        <v>85</v>
      </c>
      <c r="E582" s="128" t="s">
        <v>74</v>
      </c>
      <c r="F582" s="293">
        <f>AO70</f>
        <v>7</v>
      </c>
      <c r="G582" s="206">
        <v>0</v>
      </c>
      <c r="H582" s="56" t="str">
        <f>IFERROR(G582/G590,"-")</f>
        <v>-</v>
      </c>
      <c r="I582" s="72">
        <f>IFERROR(G582/$AO$70,"-")</f>
        <v>0</v>
      </c>
      <c r="J582" s="293">
        <f>AP70</f>
        <v>17</v>
      </c>
      <c r="K582" s="206">
        <v>0</v>
      </c>
      <c r="L582" s="56">
        <f>IFERROR(K582/K590,"-")</f>
        <v>0</v>
      </c>
      <c r="M582" s="72">
        <f t="shared" ref="M582:M590" si="521">IFERROR(K582/$AP$70,"-")</f>
        <v>0</v>
      </c>
      <c r="N582" s="293">
        <f>AQ70</f>
        <v>2238</v>
      </c>
      <c r="O582" s="206">
        <v>0</v>
      </c>
      <c r="P582" s="56">
        <f>IFERROR(O582/O590,"-")</f>
        <v>0</v>
      </c>
      <c r="Q582" s="72">
        <f t="shared" ref="Q582:Q590" si="522">IFERROR(O582/$AQ$70,"-")</f>
        <v>0</v>
      </c>
      <c r="R582" s="293">
        <f>AR70</f>
        <v>1693</v>
      </c>
      <c r="S582" s="206">
        <v>0</v>
      </c>
      <c r="T582" s="56">
        <f>IFERROR(S582/S590,"-")</f>
        <v>0</v>
      </c>
      <c r="U582" s="72">
        <f t="shared" ref="U582:U590" si="523">IFERROR(S582/$AR$70,"-")</f>
        <v>0</v>
      </c>
      <c r="V582" s="293">
        <f>AS70</f>
        <v>1043</v>
      </c>
      <c r="W582" s="206">
        <v>0</v>
      </c>
      <c r="X582" s="56">
        <f>IFERROR(W582/W590,"-")</f>
        <v>0</v>
      </c>
      <c r="Y582" s="72">
        <f t="shared" ref="Y582:Y590" si="524">IFERROR(W582/$AS$70,"-")</f>
        <v>0</v>
      </c>
      <c r="Z582" s="293">
        <f>AT70</f>
        <v>535</v>
      </c>
      <c r="AA582" s="206">
        <v>0</v>
      </c>
      <c r="AB582" s="56">
        <f>IFERROR(AA582/AA590,"-")</f>
        <v>0</v>
      </c>
      <c r="AC582" s="72">
        <f t="shared" ref="AC582:AC590" si="525">IFERROR(AA582/$AT$70,"-")</f>
        <v>0</v>
      </c>
      <c r="AD582" s="293">
        <f>AU70</f>
        <v>269</v>
      </c>
      <c r="AE582" s="206">
        <v>0</v>
      </c>
      <c r="AF582" s="56" t="str">
        <f>IFERROR(AE582/AE590,"-")</f>
        <v>-</v>
      </c>
      <c r="AG582" s="72">
        <f t="shared" ref="AG582:AG590" si="526">IFERROR(AE582/$AU$70,"-")</f>
        <v>0</v>
      </c>
      <c r="AH582" s="293">
        <f>AV70</f>
        <v>5802</v>
      </c>
      <c r="AI582" s="92">
        <f t="shared" ref="AI582:AI645" si="527">SUM(G582,K582,O582,S582,W582,AA582,AE582)</f>
        <v>0</v>
      </c>
      <c r="AJ582" s="56">
        <f>IFERROR(AI582/AI590,"-")</f>
        <v>0</v>
      </c>
      <c r="AK582" s="72">
        <f t="shared" ref="AK582:AK590" si="528">IFERROR(AI582/$AV$70,"-")</f>
        <v>0</v>
      </c>
    </row>
    <row r="583" spans="2:37" ht="13.5" customHeight="1">
      <c r="B583" s="280"/>
      <c r="C583" s="283"/>
      <c r="D583" s="57" t="s">
        <v>86</v>
      </c>
      <c r="E583" s="129" t="s">
        <v>75</v>
      </c>
      <c r="F583" s="286"/>
      <c r="G583" s="207">
        <v>0</v>
      </c>
      <c r="H583" s="58" t="str">
        <f>IFERROR(G583/G590,"-")</f>
        <v>-</v>
      </c>
      <c r="I583" s="72">
        <f t="shared" ref="I583:I589" si="529">IFERROR(G583/$AO$70,"-")</f>
        <v>0</v>
      </c>
      <c r="J583" s="286"/>
      <c r="K583" s="207">
        <v>2</v>
      </c>
      <c r="L583" s="58">
        <f>IFERROR(K583/K590,"-")</f>
        <v>1</v>
      </c>
      <c r="M583" s="82">
        <f t="shared" si="521"/>
        <v>0.11764705882352941</v>
      </c>
      <c r="N583" s="286"/>
      <c r="O583" s="207">
        <v>5</v>
      </c>
      <c r="P583" s="58">
        <f>IFERROR(O583/O590,"-")</f>
        <v>0.55555555555555558</v>
      </c>
      <c r="Q583" s="82">
        <f t="shared" si="522"/>
        <v>2.2341376228775692E-3</v>
      </c>
      <c r="R583" s="286"/>
      <c r="S583" s="207">
        <v>8</v>
      </c>
      <c r="T583" s="58">
        <f>IFERROR(S583/S590,"-")</f>
        <v>0.5714285714285714</v>
      </c>
      <c r="U583" s="82">
        <f t="shared" si="523"/>
        <v>4.7253396337861783E-3</v>
      </c>
      <c r="V583" s="286"/>
      <c r="W583" s="207">
        <v>5</v>
      </c>
      <c r="X583" s="58">
        <f>IFERROR(W583/W590,"-")</f>
        <v>0.5</v>
      </c>
      <c r="Y583" s="82">
        <f t="shared" si="524"/>
        <v>4.7938638542665392E-3</v>
      </c>
      <c r="Z583" s="286"/>
      <c r="AA583" s="207">
        <v>2</v>
      </c>
      <c r="AB583" s="58">
        <f>IFERROR(AA583/AA590,"-")</f>
        <v>0.4</v>
      </c>
      <c r="AC583" s="82">
        <f t="shared" si="525"/>
        <v>3.7383177570093459E-3</v>
      </c>
      <c r="AD583" s="286"/>
      <c r="AE583" s="207">
        <v>0</v>
      </c>
      <c r="AF583" s="58" t="str">
        <f>IFERROR(AE583/AE590,"-")</f>
        <v>-</v>
      </c>
      <c r="AG583" s="82">
        <f t="shared" si="526"/>
        <v>0</v>
      </c>
      <c r="AH583" s="286"/>
      <c r="AI583" s="93">
        <f t="shared" si="527"/>
        <v>22</v>
      </c>
      <c r="AJ583" s="58">
        <f>IFERROR(AI583/AI590,"-")</f>
        <v>0.55000000000000004</v>
      </c>
      <c r="AK583" s="82">
        <f t="shared" si="528"/>
        <v>3.7917959324370908E-3</v>
      </c>
    </row>
    <row r="584" spans="2:37" ht="13.5" customHeight="1">
      <c r="B584" s="280"/>
      <c r="C584" s="283"/>
      <c r="D584" s="57" t="s">
        <v>87</v>
      </c>
      <c r="E584" s="129" t="s">
        <v>76</v>
      </c>
      <c r="F584" s="286"/>
      <c r="G584" s="207">
        <v>0</v>
      </c>
      <c r="H584" s="58" t="str">
        <f>IFERROR(G584/G590,"-")</f>
        <v>-</v>
      </c>
      <c r="I584" s="72">
        <f t="shared" si="529"/>
        <v>0</v>
      </c>
      <c r="J584" s="286"/>
      <c r="K584" s="207">
        <v>0</v>
      </c>
      <c r="L584" s="58">
        <f>IFERROR(K584/K590,"-")</f>
        <v>0</v>
      </c>
      <c r="M584" s="82">
        <f t="shared" si="521"/>
        <v>0</v>
      </c>
      <c r="N584" s="286"/>
      <c r="O584" s="207">
        <v>0</v>
      </c>
      <c r="P584" s="58">
        <f>IFERROR(O584/O590,"-")</f>
        <v>0</v>
      </c>
      <c r="Q584" s="82">
        <f t="shared" si="522"/>
        <v>0</v>
      </c>
      <c r="R584" s="286"/>
      <c r="S584" s="207">
        <v>0</v>
      </c>
      <c r="T584" s="58">
        <f>IFERROR(S584/S590,"-")</f>
        <v>0</v>
      </c>
      <c r="U584" s="82">
        <f t="shared" si="523"/>
        <v>0</v>
      </c>
      <c r="V584" s="286"/>
      <c r="W584" s="207">
        <v>0</v>
      </c>
      <c r="X584" s="58">
        <f>IFERROR(W584/W590,"-")</f>
        <v>0</v>
      </c>
      <c r="Y584" s="82">
        <f t="shared" si="524"/>
        <v>0</v>
      </c>
      <c r="Z584" s="286"/>
      <c r="AA584" s="207">
        <v>0</v>
      </c>
      <c r="AB584" s="58">
        <f>IFERROR(AA584/AA590,"-")</f>
        <v>0</v>
      </c>
      <c r="AC584" s="82">
        <f t="shared" si="525"/>
        <v>0</v>
      </c>
      <c r="AD584" s="286"/>
      <c r="AE584" s="207">
        <v>0</v>
      </c>
      <c r="AF584" s="58" t="str">
        <f>IFERROR(AE584/AE590,"-")</f>
        <v>-</v>
      </c>
      <c r="AG584" s="82">
        <f t="shared" si="526"/>
        <v>0</v>
      </c>
      <c r="AH584" s="286"/>
      <c r="AI584" s="93">
        <f t="shared" si="527"/>
        <v>0</v>
      </c>
      <c r="AJ584" s="58">
        <f>IFERROR(AI584/AI590,"-")</f>
        <v>0</v>
      </c>
      <c r="AK584" s="82">
        <f t="shared" si="528"/>
        <v>0</v>
      </c>
    </row>
    <row r="585" spans="2:37" ht="13.5" customHeight="1">
      <c r="B585" s="280"/>
      <c r="C585" s="283"/>
      <c r="D585" s="57" t="s">
        <v>88</v>
      </c>
      <c r="E585" s="129" t="s">
        <v>77</v>
      </c>
      <c r="F585" s="286"/>
      <c r="G585" s="207">
        <v>0</v>
      </c>
      <c r="H585" s="58" t="str">
        <f>IFERROR(G585/G590,"-")</f>
        <v>-</v>
      </c>
      <c r="I585" s="72">
        <f t="shared" si="529"/>
        <v>0</v>
      </c>
      <c r="J585" s="286"/>
      <c r="K585" s="207">
        <v>0</v>
      </c>
      <c r="L585" s="58">
        <f>IFERROR(K585/K590,"-")</f>
        <v>0</v>
      </c>
      <c r="M585" s="82">
        <f t="shared" si="521"/>
        <v>0</v>
      </c>
      <c r="N585" s="286"/>
      <c r="O585" s="207">
        <v>0</v>
      </c>
      <c r="P585" s="58">
        <f>IFERROR(O585/O590,"-")</f>
        <v>0</v>
      </c>
      <c r="Q585" s="82">
        <f t="shared" si="522"/>
        <v>0</v>
      </c>
      <c r="R585" s="286"/>
      <c r="S585" s="207">
        <v>0</v>
      </c>
      <c r="T585" s="58">
        <f>IFERROR(S585/S590,"-")</f>
        <v>0</v>
      </c>
      <c r="U585" s="82">
        <f t="shared" si="523"/>
        <v>0</v>
      </c>
      <c r="V585" s="286"/>
      <c r="W585" s="207">
        <v>0</v>
      </c>
      <c r="X585" s="58">
        <f>IFERROR(W585/W590,"-")</f>
        <v>0</v>
      </c>
      <c r="Y585" s="82">
        <f t="shared" si="524"/>
        <v>0</v>
      </c>
      <c r="Z585" s="286"/>
      <c r="AA585" s="207">
        <v>1</v>
      </c>
      <c r="AB585" s="58">
        <f>IFERROR(AA585/AA590,"-")</f>
        <v>0.2</v>
      </c>
      <c r="AC585" s="82">
        <f t="shared" si="525"/>
        <v>1.869158878504673E-3</v>
      </c>
      <c r="AD585" s="286"/>
      <c r="AE585" s="207">
        <v>0</v>
      </c>
      <c r="AF585" s="58" t="str">
        <f>IFERROR(AE585/AE590,"-")</f>
        <v>-</v>
      </c>
      <c r="AG585" s="82">
        <f t="shared" si="526"/>
        <v>0</v>
      </c>
      <c r="AH585" s="286"/>
      <c r="AI585" s="93">
        <f t="shared" si="527"/>
        <v>1</v>
      </c>
      <c r="AJ585" s="58">
        <f>IFERROR(AI585/AI590,"-")</f>
        <v>2.5000000000000001E-2</v>
      </c>
      <c r="AK585" s="82">
        <f t="shared" si="528"/>
        <v>1.7235436056532231E-4</v>
      </c>
    </row>
    <row r="586" spans="2:37" ht="13.5" customHeight="1">
      <c r="B586" s="280"/>
      <c r="C586" s="283"/>
      <c r="D586" s="57" t="s">
        <v>89</v>
      </c>
      <c r="E586" s="129" t="s">
        <v>78</v>
      </c>
      <c r="F586" s="286"/>
      <c r="G586" s="207">
        <v>0</v>
      </c>
      <c r="H586" s="58" t="str">
        <f>IFERROR(G586/G590,"-")</f>
        <v>-</v>
      </c>
      <c r="I586" s="72">
        <f t="shared" si="529"/>
        <v>0</v>
      </c>
      <c r="J586" s="286"/>
      <c r="K586" s="207">
        <v>0</v>
      </c>
      <c r="L586" s="58">
        <f>IFERROR(K586/K590,"-")</f>
        <v>0</v>
      </c>
      <c r="M586" s="82">
        <f t="shared" si="521"/>
        <v>0</v>
      </c>
      <c r="N586" s="286"/>
      <c r="O586" s="207">
        <v>0</v>
      </c>
      <c r="P586" s="58">
        <f>IFERROR(O586/O590,"-")</f>
        <v>0</v>
      </c>
      <c r="Q586" s="82">
        <f t="shared" si="522"/>
        <v>0</v>
      </c>
      <c r="R586" s="286"/>
      <c r="S586" s="207">
        <v>1</v>
      </c>
      <c r="T586" s="58">
        <f>IFERROR(S586/S590,"-")</f>
        <v>7.1428571428571425E-2</v>
      </c>
      <c r="U586" s="82">
        <f t="shared" si="523"/>
        <v>5.9066745422327229E-4</v>
      </c>
      <c r="V586" s="286"/>
      <c r="W586" s="207">
        <v>1</v>
      </c>
      <c r="X586" s="58">
        <f>IFERROR(W586/W590,"-")</f>
        <v>0.1</v>
      </c>
      <c r="Y586" s="82">
        <f t="shared" si="524"/>
        <v>9.5877277085330771E-4</v>
      </c>
      <c r="Z586" s="286"/>
      <c r="AA586" s="207">
        <v>0</v>
      </c>
      <c r="AB586" s="58">
        <f>IFERROR(AA586/AA590,"-")</f>
        <v>0</v>
      </c>
      <c r="AC586" s="82">
        <f t="shared" si="525"/>
        <v>0</v>
      </c>
      <c r="AD586" s="286"/>
      <c r="AE586" s="207">
        <v>0</v>
      </c>
      <c r="AF586" s="58" t="str">
        <f>IFERROR(AE586/AE590,"-")</f>
        <v>-</v>
      </c>
      <c r="AG586" s="82">
        <f t="shared" si="526"/>
        <v>0</v>
      </c>
      <c r="AH586" s="286"/>
      <c r="AI586" s="93">
        <f t="shared" si="527"/>
        <v>2</v>
      </c>
      <c r="AJ586" s="58">
        <f>IFERROR(AI586/AI590,"-")</f>
        <v>0.05</v>
      </c>
      <c r="AK586" s="82">
        <f t="shared" si="528"/>
        <v>3.4470872113064461E-4</v>
      </c>
    </row>
    <row r="587" spans="2:37" ht="13.5" customHeight="1">
      <c r="B587" s="280"/>
      <c r="C587" s="283"/>
      <c r="D587" s="57" t="s">
        <v>90</v>
      </c>
      <c r="E587" s="129" t="s">
        <v>79</v>
      </c>
      <c r="F587" s="286"/>
      <c r="G587" s="207">
        <v>0</v>
      </c>
      <c r="H587" s="58" t="str">
        <f>IFERROR(G587/G590,"-")</f>
        <v>-</v>
      </c>
      <c r="I587" s="72">
        <f t="shared" si="529"/>
        <v>0</v>
      </c>
      <c r="J587" s="286"/>
      <c r="K587" s="207">
        <v>0</v>
      </c>
      <c r="L587" s="58">
        <f>IFERROR(K587/K590,"-")</f>
        <v>0</v>
      </c>
      <c r="M587" s="82">
        <f t="shared" si="521"/>
        <v>0</v>
      </c>
      <c r="N587" s="286"/>
      <c r="O587" s="207">
        <v>0</v>
      </c>
      <c r="P587" s="58">
        <f>IFERROR(O587/O590,"-")</f>
        <v>0</v>
      </c>
      <c r="Q587" s="82">
        <f t="shared" si="522"/>
        <v>0</v>
      </c>
      <c r="R587" s="286"/>
      <c r="S587" s="207">
        <v>0</v>
      </c>
      <c r="T587" s="58">
        <f>IFERROR(S587/S590,"-")</f>
        <v>0</v>
      </c>
      <c r="U587" s="82">
        <f t="shared" si="523"/>
        <v>0</v>
      </c>
      <c r="V587" s="286"/>
      <c r="W587" s="207">
        <v>0</v>
      </c>
      <c r="X587" s="58">
        <f>IFERROR(W587/W590,"-")</f>
        <v>0</v>
      </c>
      <c r="Y587" s="82">
        <f t="shared" si="524"/>
        <v>0</v>
      </c>
      <c r="Z587" s="286"/>
      <c r="AA587" s="207">
        <v>0</v>
      </c>
      <c r="AB587" s="58">
        <f>IFERROR(AA587/AA590,"-")</f>
        <v>0</v>
      </c>
      <c r="AC587" s="82">
        <f t="shared" si="525"/>
        <v>0</v>
      </c>
      <c r="AD587" s="286"/>
      <c r="AE587" s="207">
        <v>0</v>
      </c>
      <c r="AF587" s="58" t="str">
        <f>IFERROR(AE587/AE590,"-")</f>
        <v>-</v>
      </c>
      <c r="AG587" s="82">
        <f t="shared" si="526"/>
        <v>0</v>
      </c>
      <c r="AH587" s="286"/>
      <c r="AI587" s="93">
        <f t="shared" si="527"/>
        <v>0</v>
      </c>
      <c r="AJ587" s="58">
        <f>IFERROR(AI587/AI590,"-")</f>
        <v>0</v>
      </c>
      <c r="AK587" s="82">
        <f t="shared" si="528"/>
        <v>0</v>
      </c>
    </row>
    <row r="588" spans="2:37" ht="13.5" customHeight="1">
      <c r="B588" s="280"/>
      <c r="C588" s="283"/>
      <c r="D588" s="57" t="s">
        <v>91</v>
      </c>
      <c r="E588" s="129" t="s">
        <v>80</v>
      </c>
      <c r="F588" s="286"/>
      <c r="G588" s="207">
        <v>0</v>
      </c>
      <c r="H588" s="58" t="str">
        <f>IFERROR(G588/G590,"-")</f>
        <v>-</v>
      </c>
      <c r="I588" s="72">
        <f t="shared" si="529"/>
        <v>0</v>
      </c>
      <c r="J588" s="286"/>
      <c r="K588" s="207">
        <v>0</v>
      </c>
      <c r="L588" s="58">
        <f>IFERROR(K588/K590,"-")</f>
        <v>0</v>
      </c>
      <c r="M588" s="82">
        <f t="shared" si="521"/>
        <v>0</v>
      </c>
      <c r="N588" s="286"/>
      <c r="O588" s="207">
        <v>0</v>
      </c>
      <c r="P588" s="58">
        <f>IFERROR(O588/O590,"-")</f>
        <v>0</v>
      </c>
      <c r="Q588" s="82">
        <f t="shared" si="522"/>
        <v>0</v>
      </c>
      <c r="R588" s="286"/>
      <c r="S588" s="207">
        <v>0</v>
      </c>
      <c r="T588" s="58">
        <f>IFERROR(S588/S590,"-")</f>
        <v>0</v>
      </c>
      <c r="U588" s="82">
        <f t="shared" si="523"/>
        <v>0</v>
      </c>
      <c r="V588" s="286"/>
      <c r="W588" s="207">
        <v>0</v>
      </c>
      <c r="X588" s="58">
        <f>IFERROR(W588/W590,"-")</f>
        <v>0</v>
      </c>
      <c r="Y588" s="82">
        <f t="shared" si="524"/>
        <v>0</v>
      </c>
      <c r="Z588" s="286"/>
      <c r="AA588" s="207">
        <v>0</v>
      </c>
      <c r="AB588" s="58">
        <f>IFERROR(AA588/AA590,"-")</f>
        <v>0</v>
      </c>
      <c r="AC588" s="82">
        <f t="shared" si="525"/>
        <v>0</v>
      </c>
      <c r="AD588" s="286"/>
      <c r="AE588" s="207">
        <v>0</v>
      </c>
      <c r="AF588" s="58" t="str">
        <f>IFERROR(AE588/AE590,"-")</f>
        <v>-</v>
      </c>
      <c r="AG588" s="82">
        <f t="shared" si="526"/>
        <v>0</v>
      </c>
      <c r="AH588" s="286"/>
      <c r="AI588" s="93">
        <f t="shared" si="527"/>
        <v>0</v>
      </c>
      <c r="AJ588" s="58">
        <f>IFERROR(AI588/AI590,"-")</f>
        <v>0</v>
      </c>
      <c r="AK588" s="82">
        <f t="shared" si="528"/>
        <v>0</v>
      </c>
    </row>
    <row r="589" spans="2:37" ht="13.5" customHeight="1">
      <c r="B589" s="280"/>
      <c r="C589" s="283"/>
      <c r="D589" s="59" t="s">
        <v>92</v>
      </c>
      <c r="E589" s="130" t="s">
        <v>95</v>
      </c>
      <c r="F589" s="287"/>
      <c r="G589" s="208">
        <v>0</v>
      </c>
      <c r="H589" s="60" t="str">
        <f>IFERROR(G589/G590,"-")</f>
        <v>-</v>
      </c>
      <c r="I589" s="72">
        <f t="shared" si="529"/>
        <v>0</v>
      </c>
      <c r="J589" s="287"/>
      <c r="K589" s="208">
        <v>0</v>
      </c>
      <c r="L589" s="60">
        <f>IFERROR(K589/K590,"-")</f>
        <v>0</v>
      </c>
      <c r="M589" s="83">
        <f t="shared" si="521"/>
        <v>0</v>
      </c>
      <c r="N589" s="287"/>
      <c r="O589" s="208">
        <v>4</v>
      </c>
      <c r="P589" s="60">
        <f>IFERROR(O589/O590,"-")</f>
        <v>0.44444444444444442</v>
      </c>
      <c r="Q589" s="83">
        <f t="shared" si="522"/>
        <v>1.7873100983020554E-3</v>
      </c>
      <c r="R589" s="287"/>
      <c r="S589" s="208">
        <v>5</v>
      </c>
      <c r="T589" s="60">
        <f>IFERROR(S589/S590,"-")</f>
        <v>0.35714285714285715</v>
      </c>
      <c r="U589" s="83">
        <f t="shared" si="523"/>
        <v>2.9533372711163615E-3</v>
      </c>
      <c r="V589" s="287"/>
      <c r="W589" s="208">
        <v>4</v>
      </c>
      <c r="X589" s="60">
        <f>IFERROR(W589/W590,"-")</f>
        <v>0.4</v>
      </c>
      <c r="Y589" s="83">
        <f t="shared" si="524"/>
        <v>3.8350910834132309E-3</v>
      </c>
      <c r="Z589" s="287"/>
      <c r="AA589" s="208">
        <v>2</v>
      </c>
      <c r="AB589" s="60">
        <f>IFERROR(AA589/AA590,"-")</f>
        <v>0.4</v>
      </c>
      <c r="AC589" s="83">
        <f t="shared" si="525"/>
        <v>3.7383177570093459E-3</v>
      </c>
      <c r="AD589" s="287"/>
      <c r="AE589" s="208">
        <v>0</v>
      </c>
      <c r="AF589" s="60" t="str">
        <f>IFERROR(AE589/AE590,"-")</f>
        <v>-</v>
      </c>
      <c r="AG589" s="83">
        <f t="shared" si="526"/>
        <v>0</v>
      </c>
      <c r="AH589" s="287"/>
      <c r="AI589" s="94">
        <f t="shared" si="527"/>
        <v>15</v>
      </c>
      <c r="AJ589" s="60">
        <f>IFERROR(AI589/AI590,"-")</f>
        <v>0.375</v>
      </c>
      <c r="AK589" s="83">
        <f t="shared" si="528"/>
        <v>2.5853154084798345E-3</v>
      </c>
    </row>
    <row r="590" spans="2:37" ht="13.5" customHeight="1">
      <c r="B590" s="281"/>
      <c r="C590" s="284"/>
      <c r="D590" s="61" t="s">
        <v>94</v>
      </c>
      <c r="E590" s="62"/>
      <c r="F590" s="209" t="s">
        <v>143</v>
      </c>
      <c r="G590" s="71">
        <f>SUM(G582:G589)</f>
        <v>0</v>
      </c>
      <c r="H590" s="63" t="s">
        <v>93</v>
      </c>
      <c r="I590" s="75">
        <f>IFERROR(G590/$AO$70,"-")</f>
        <v>0</v>
      </c>
      <c r="J590" s="209" t="s">
        <v>143</v>
      </c>
      <c r="K590" s="71">
        <f>SUM(K582:K589)</f>
        <v>2</v>
      </c>
      <c r="L590" s="210" t="s">
        <v>143</v>
      </c>
      <c r="M590" s="75">
        <f t="shared" si="521"/>
        <v>0.11764705882352941</v>
      </c>
      <c r="N590" s="209" t="s">
        <v>143</v>
      </c>
      <c r="O590" s="71">
        <f>SUM(O582:O589)</f>
        <v>9</v>
      </c>
      <c r="P590" s="210" t="s">
        <v>143</v>
      </c>
      <c r="Q590" s="75">
        <f t="shared" si="522"/>
        <v>4.0214477211796247E-3</v>
      </c>
      <c r="R590" s="209" t="s">
        <v>143</v>
      </c>
      <c r="S590" s="71">
        <f>SUM(S582:S589)</f>
        <v>14</v>
      </c>
      <c r="T590" s="210" t="s">
        <v>143</v>
      </c>
      <c r="U590" s="75">
        <f t="shared" si="523"/>
        <v>8.2693443591258121E-3</v>
      </c>
      <c r="V590" s="209" t="s">
        <v>143</v>
      </c>
      <c r="W590" s="71">
        <f>SUM(W582:W589)</f>
        <v>10</v>
      </c>
      <c r="X590" s="210" t="s">
        <v>143</v>
      </c>
      <c r="Y590" s="75">
        <f t="shared" si="524"/>
        <v>9.5877277085330784E-3</v>
      </c>
      <c r="Z590" s="209" t="s">
        <v>143</v>
      </c>
      <c r="AA590" s="71">
        <f>SUM(AA582:AA589)</f>
        <v>5</v>
      </c>
      <c r="AB590" s="210" t="s">
        <v>143</v>
      </c>
      <c r="AC590" s="75">
        <f t="shared" si="525"/>
        <v>9.3457943925233638E-3</v>
      </c>
      <c r="AD590" s="209" t="s">
        <v>143</v>
      </c>
      <c r="AE590" s="71">
        <f>SUM(AE582:AE589)</f>
        <v>0</v>
      </c>
      <c r="AF590" s="210" t="s">
        <v>143</v>
      </c>
      <c r="AG590" s="75">
        <f t="shared" si="526"/>
        <v>0</v>
      </c>
      <c r="AH590" s="209" t="s">
        <v>143</v>
      </c>
      <c r="AI590" s="71">
        <f t="shared" si="527"/>
        <v>40</v>
      </c>
      <c r="AJ590" s="210" t="s">
        <v>143</v>
      </c>
      <c r="AK590" s="75">
        <f t="shared" si="528"/>
        <v>6.894174422612892E-3</v>
      </c>
    </row>
    <row r="591" spans="2:37" ht="13.5" customHeight="1">
      <c r="B591" s="279">
        <v>66</v>
      </c>
      <c r="C591" s="282" t="s">
        <v>4</v>
      </c>
      <c r="D591" s="55" t="s">
        <v>85</v>
      </c>
      <c r="E591" s="128" t="s">
        <v>74</v>
      </c>
      <c r="F591" s="293">
        <f>AO71</f>
        <v>4</v>
      </c>
      <c r="G591" s="206">
        <v>0</v>
      </c>
      <c r="H591" s="56" t="str">
        <f>IFERROR(G591/G599,"-")</f>
        <v>-</v>
      </c>
      <c r="I591" s="72">
        <f>IFERROR(G591/$AO$71,"-")</f>
        <v>0</v>
      </c>
      <c r="J591" s="293">
        <f>AP71</f>
        <v>9</v>
      </c>
      <c r="K591" s="206">
        <v>0</v>
      </c>
      <c r="L591" s="56" t="str">
        <f>IFERROR(K591/K599,"-")</f>
        <v>-</v>
      </c>
      <c r="M591" s="72">
        <f t="shared" ref="M591:M599" si="530">IFERROR(K591/$AP$71,"-")</f>
        <v>0</v>
      </c>
      <c r="N591" s="293">
        <f>AQ71</f>
        <v>2345</v>
      </c>
      <c r="O591" s="206">
        <v>0</v>
      </c>
      <c r="P591" s="56">
        <f>IFERROR(O591/O599,"-")</f>
        <v>0</v>
      </c>
      <c r="Q591" s="72">
        <f t="shared" ref="Q591:Q599" si="531">IFERROR(O591/$AQ$71,"-")</f>
        <v>0</v>
      </c>
      <c r="R591" s="293">
        <f>AR71</f>
        <v>1805</v>
      </c>
      <c r="S591" s="206">
        <v>0</v>
      </c>
      <c r="T591" s="56">
        <f>IFERROR(S591/S599,"-")</f>
        <v>0</v>
      </c>
      <c r="U591" s="72">
        <f t="shared" ref="U591:U599" si="532">IFERROR(S591/$AR$71,"-")</f>
        <v>0</v>
      </c>
      <c r="V591" s="293">
        <f>AS71</f>
        <v>1053</v>
      </c>
      <c r="W591" s="206">
        <v>0</v>
      </c>
      <c r="X591" s="56">
        <f>IFERROR(W591/W599,"-")</f>
        <v>0</v>
      </c>
      <c r="Y591" s="72">
        <f t="shared" ref="Y591:Y599" si="533">IFERROR(W591/$AS$71,"-")</f>
        <v>0</v>
      </c>
      <c r="Z591" s="293">
        <f>AT71</f>
        <v>519</v>
      </c>
      <c r="AA591" s="206">
        <v>0</v>
      </c>
      <c r="AB591" s="56" t="str">
        <f>IFERROR(AA591/AA599,"-")</f>
        <v>-</v>
      </c>
      <c r="AC591" s="72">
        <f t="shared" ref="AC591:AC599" si="534">IFERROR(AA591/$AT$71,"-")</f>
        <v>0</v>
      </c>
      <c r="AD591" s="293">
        <f>AU71</f>
        <v>246</v>
      </c>
      <c r="AE591" s="206">
        <v>0</v>
      </c>
      <c r="AF591" s="56">
        <f>IFERROR(AE591/AE599,"-")</f>
        <v>0</v>
      </c>
      <c r="AG591" s="72">
        <f t="shared" ref="AG591:AG599" si="535">IFERROR(AE591/$AU$71,"-")</f>
        <v>0</v>
      </c>
      <c r="AH591" s="293">
        <f>AV71</f>
        <v>5981</v>
      </c>
      <c r="AI591" s="92">
        <f t="shared" si="527"/>
        <v>0</v>
      </c>
      <c r="AJ591" s="56">
        <f>IFERROR(AI591/AI599,"-")</f>
        <v>0</v>
      </c>
      <c r="AK591" s="72">
        <f t="shared" ref="AK591:AK599" si="536">IFERROR(AI591/$AV$71,"-")</f>
        <v>0</v>
      </c>
    </row>
    <row r="592" spans="2:37" ht="13.5" customHeight="1">
      <c r="B592" s="280"/>
      <c r="C592" s="283"/>
      <c r="D592" s="57" t="s">
        <v>86</v>
      </c>
      <c r="E592" s="129" t="s">
        <v>75</v>
      </c>
      <c r="F592" s="286"/>
      <c r="G592" s="207">
        <v>0</v>
      </c>
      <c r="H592" s="58" t="str">
        <f>IFERROR(G592/G599,"-")</f>
        <v>-</v>
      </c>
      <c r="I592" s="72">
        <f t="shared" ref="I592:I598" si="537">IFERROR(G592/$AO$71,"-")</f>
        <v>0</v>
      </c>
      <c r="J592" s="286"/>
      <c r="K592" s="207">
        <v>0</v>
      </c>
      <c r="L592" s="58" t="str">
        <f>IFERROR(K592/K599,"-")</f>
        <v>-</v>
      </c>
      <c r="M592" s="82">
        <f t="shared" si="530"/>
        <v>0</v>
      </c>
      <c r="N592" s="286"/>
      <c r="O592" s="207">
        <v>12</v>
      </c>
      <c r="P592" s="58">
        <f>IFERROR(O592/O599,"-")</f>
        <v>0.70588235294117652</v>
      </c>
      <c r="Q592" s="82">
        <f t="shared" si="531"/>
        <v>5.1172707889125804E-3</v>
      </c>
      <c r="R592" s="286"/>
      <c r="S592" s="207">
        <v>9</v>
      </c>
      <c r="T592" s="58">
        <f>IFERROR(S592/S599,"-")</f>
        <v>0.5625</v>
      </c>
      <c r="U592" s="82">
        <f t="shared" si="532"/>
        <v>4.9861495844875344E-3</v>
      </c>
      <c r="V592" s="286"/>
      <c r="W592" s="207">
        <v>3</v>
      </c>
      <c r="X592" s="58">
        <f>IFERROR(W592/W599,"-")</f>
        <v>0.75</v>
      </c>
      <c r="Y592" s="82">
        <f t="shared" si="533"/>
        <v>2.8490028490028491E-3</v>
      </c>
      <c r="Z592" s="286"/>
      <c r="AA592" s="207">
        <v>0</v>
      </c>
      <c r="AB592" s="58" t="str">
        <f>IFERROR(AA592/AA599,"-")</f>
        <v>-</v>
      </c>
      <c r="AC592" s="82">
        <f t="shared" si="534"/>
        <v>0</v>
      </c>
      <c r="AD592" s="286"/>
      <c r="AE592" s="207">
        <v>1</v>
      </c>
      <c r="AF592" s="58">
        <f>IFERROR(AE592/AE599,"-")</f>
        <v>1</v>
      </c>
      <c r="AG592" s="82">
        <f t="shared" si="535"/>
        <v>4.0650406504065045E-3</v>
      </c>
      <c r="AH592" s="286"/>
      <c r="AI592" s="93">
        <f t="shared" si="527"/>
        <v>25</v>
      </c>
      <c r="AJ592" s="58">
        <f>IFERROR(AI592/AI599,"-")</f>
        <v>0.65789473684210531</v>
      </c>
      <c r="AK592" s="82">
        <f t="shared" si="536"/>
        <v>4.179903026249791E-3</v>
      </c>
    </row>
    <row r="593" spans="2:37" ht="13.5" customHeight="1">
      <c r="B593" s="280"/>
      <c r="C593" s="283"/>
      <c r="D593" s="57" t="s">
        <v>87</v>
      </c>
      <c r="E593" s="129" t="s">
        <v>76</v>
      </c>
      <c r="F593" s="286"/>
      <c r="G593" s="207">
        <v>0</v>
      </c>
      <c r="H593" s="58" t="str">
        <f>IFERROR(G593/G599,"-")</f>
        <v>-</v>
      </c>
      <c r="I593" s="72">
        <f t="shared" si="537"/>
        <v>0</v>
      </c>
      <c r="J593" s="286"/>
      <c r="K593" s="207">
        <v>0</v>
      </c>
      <c r="L593" s="58" t="str">
        <f>IFERROR(K593/K599,"-")</f>
        <v>-</v>
      </c>
      <c r="M593" s="82">
        <f t="shared" si="530"/>
        <v>0</v>
      </c>
      <c r="N593" s="286"/>
      <c r="O593" s="207">
        <v>0</v>
      </c>
      <c r="P593" s="58">
        <f>IFERROR(O593/O599,"-")</f>
        <v>0</v>
      </c>
      <c r="Q593" s="82">
        <f t="shared" si="531"/>
        <v>0</v>
      </c>
      <c r="R593" s="286"/>
      <c r="S593" s="207">
        <v>0</v>
      </c>
      <c r="T593" s="58">
        <f>IFERROR(S593/S599,"-")</f>
        <v>0</v>
      </c>
      <c r="U593" s="82">
        <f t="shared" si="532"/>
        <v>0</v>
      </c>
      <c r="V593" s="286"/>
      <c r="W593" s="207">
        <v>0</v>
      </c>
      <c r="X593" s="58">
        <f>IFERROR(W593/W599,"-")</f>
        <v>0</v>
      </c>
      <c r="Y593" s="82">
        <f t="shared" si="533"/>
        <v>0</v>
      </c>
      <c r="Z593" s="286"/>
      <c r="AA593" s="207">
        <v>0</v>
      </c>
      <c r="AB593" s="58" t="str">
        <f>IFERROR(AA593/AA599,"-")</f>
        <v>-</v>
      </c>
      <c r="AC593" s="82">
        <f t="shared" si="534"/>
        <v>0</v>
      </c>
      <c r="AD593" s="286"/>
      <c r="AE593" s="207">
        <v>0</v>
      </c>
      <c r="AF593" s="58">
        <f>IFERROR(AE593/AE599,"-")</f>
        <v>0</v>
      </c>
      <c r="AG593" s="82">
        <f t="shared" si="535"/>
        <v>0</v>
      </c>
      <c r="AH593" s="286"/>
      <c r="AI593" s="93">
        <f t="shared" si="527"/>
        <v>0</v>
      </c>
      <c r="AJ593" s="58">
        <f>IFERROR(AI593/AI599,"-")</f>
        <v>0</v>
      </c>
      <c r="AK593" s="82">
        <f t="shared" si="536"/>
        <v>0</v>
      </c>
    </row>
    <row r="594" spans="2:37" ht="13.5" customHeight="1">
      <c r="B594" s="280"/>
      <c r="C594" s="283"/>
      <c r="D594" s="57" t="s">
        <v>88</v>
      </c>
      <c r="E594" s="129" t="s">
        <v>77</v>
      </c>
      <c r="F594" s="286"/>
      <c r="G594" s="207">
        <v>0</v>
      </c>
      <c r="H594" s="58" t="str">
        <f>IFERROR(G594/G599,"-")</f>
        <v>-</v>
      </c>
      <c r="I594" s="72">
        <f t="shared" si="537"/>
        <v>0</v>
      </c>
      <c r="J594" s="286"/>
      <c r="K594" s="207">
        <v>0</v>
      </c>
      <c r="L594" s="58" t="str">
        <f>IFERROR(K594/K599,"-")</f>
        <v>-</v>
      </c>
      <c r="M594" s="82">
        <f t="shared" si="530"/>
        <v>0</v>
      </c>
      <c r="N594" s="286"/>
      <c r="O594" s="207">
        <v>1</v>
      </c>
      <c r="P594" s="58">
        <f>IFERROR(O594/O599,"-")</f>
        <v>5.8823529411764705E-2</v>
      </c>
      <c r="Q594" s="82">
        <f t="shared" si="531"/>
        <v>4.2643923240938164E-4</v>
      </c>
      <c r="R594" s="286"/>
      <c r="S594" s="207">
        <v>0</v>
      </c>
      <c r="T594" s="58">
        <f>IFERROR(S594/S599,"-")</f>
        <v>0</v>
      </c>
      <c r="U594" s="82">
        <f t="shared" si="532"/>
        <v>0</v>
      </c>
      <c r="V594" s="286"/>
      <c r="W594" s="207">
        <v>0</v>
      </c>
      <c r="X594" s="58">
        <f>IFERROR(W594/W599,"-")</f>
        <v>0</v>
      </c>
      <c r="Y594" s="82">
        <f t="shared" si="533"/>
        <v>0</v>
      </c>
      <c r="Z594" s="286"/>
      <c r="AA594" s="207">
        <v>0</v>
      </c>
      <c r="AB594" s="58" t="str">
        <f>IFERROR(AA594/AA599,"-")</f>
        <v>-</v>
      </c>
      <c r="AC594" s="82">
        <f t="shared" si="534"/>
        <v>0</v>
      </c>
      <c r="AD594" s="286"/>
      <c r="AE594" s="207">
        <v>0</v>
      </c>
      <c r="AF594" s="58">
        <f>IFERROR(AE594/AE599,"-")</f>
        <v>0</v>
      </c>
      <c r="AG594" s="82">
        <f t="shared" si="535"/>
        <v>0</v>
      </c>
      <c r="AH594" s="286"/>
      <c r="AI594" s="93">
        <f t="shared" si="527"/>
        <v>1</v>
      </c>
      <c r="AJ594" s="58">
        <f>IFERROR(AI594/AI599,"-")</f>
        <v>2.6315789473684209E-2</v>
      </c>
      <c r="AK594" s="82">
        <f t="shared" si="536"/>
        <v>1.6719612104999163E-4</v>
      </c>
    </row>
    <row r="595" spans="2:37" ht="13.5" customHeight="1">
      <c r="B595" s="280"/>
      <c r="C595" s="283"/>
      <c r="D595" s="57" t="s">
        <v>89</v>
      </c>
      <c r="E595" s="129" t="s">
        <v>78</v>
      </c>
      <c r="F595" s="286"/>
      <c r="G595" s="207">
        <v>0</v>
      </c>
      <c r="H595" s="58" t="str">
        <f>IFERROR(G595/G599,"-")</f>
        <v>-</v>
      </c>
      <c r="I595" s="72">
        <f t="shared" si="537"/>
        <v>0</v>
      </c>
      <c r="J595" s="286"/>
      <c r="K595" s="207">
        <v>0</v>
      </c>
      <c r="L595" s="58" t="str">
        <f>IFERROR(K595/K599,"-")</f>
        <v>-</v>
      </c>
      <c r="M595" s="82">
        <f t="shared" si="530"/>
        <v>0</v>
      </c>
      <c r="N595" s="286"/>
      <c r="O595" s="207">
        <v>0</v>
      </c>
      <c r="P595" s="58">
        <f>IFERROR(O595/O599,"-")</f>
        <v>0</v>
      </c>
      <c r="Q595" s="82">
        <f t="shared" si="531"/>
        <v>0</v>
      </c>
      <c r="R595" s="286"/>
      <c r="S595" s="207">
        <v>2</v>
      </c>
      <c r="T595" s="58">
        <f>IFERROR(S595/S599,"-")</f>
        <v>0.125</v>
      </c>
      <c r="U595" s="82">
        <f t="shared" si="532"/>
        <v>1.10803324099723E-3</v>
      </c>
      <c r="V595" s="286"/>
      <c r="W595" s="207">
        <v>1</v>
      </c>
      <c r="X595" s="58">
        <f>IFERROR(W595/W599,"-")</f>
        <v>0.25</v>
      </c>
      <c r="Y595" s="82">
        <f t="shared" si="533"/>
        <v>9.4966761633428305E-4</v>
      </c>
      <c r="Z595" s="286"/>
      <c r="AA595" s="207">
        <v>0</v>
      </c>
      <c r="AB595" s="58" t="str">
        <f>IFERROR(AA595/AA599,"-")</f>
        <v>-</v>
      </c>
      <c r="AC595" s="82">
        <f t="shared" si="534"/>
        <v>0</v>
      </c>
      <c r="AD595" s="286"/>
      <c r="AE595" s="207">
        <v>0</v>
      </c>
      <c r="AF595" s="58">
        <f>IFERROR(AE595/AE599,"-")</f>
        <v>0</v>
      </c>
      <c r="AG595" s="82">
        <f t="shared" si="535"/>
        <v>0</v>
      </c>
      <c r="AH595" s="286"/>
      <c r="AI595" s="93">
        <f t="shared" si="527"/>
        <v>3</v>
      </c>
      <c r="AJ595" s="58">
        <f>IFERROR(AI595/AI599,"-")</f>
        <v>7.8947368421052627E-2</v>
      </c>
      <c r="AK595" s="82">
        <f t="shared" si="536"/>
        <v>5.015883631499749E-4</v>
      </c>
    </row>
    <row r="596" spans="2:37" ht="13.5" customHeight="1">
      <c r="B596" s="280"/>
      <c r="C596" s="283"/>
      <c r="D596" s="57" t="s">
        <v>90</v>
      </c>
      <c r="E596" s="129" t="s">
        <v>79</v>
      </c>
      <c r="F596" s="286"/>
      <c r="G596" s="207">
        <v>0</v>
      </c>
      <c r="H596" s="58" t="str">
        <f>IFERROR(G596/G599,"-")</f>
        <v>-</v>
      </c>
      <c r="I596" s="72">
        <f t="shared" si="537"/>
        <v>0</v>
      </c>
      <c r="J596" s="286"/>
      <c r="K596" s="207">
        <v>0</v>
      </c>
      <c r="L596" s="58" t="str">
        <f>IFERROR(K596/K599,"-")</f>
        <v>-</v>
      </c>
      <c r="M596" s="82">
        <f t="shared" si="530"/>
        <v>0</v>
      </c>
      <c r="N596" s="286"/>
      <c r="O596" s="207">
        <v>0</v>
      </c>
      <c r="P596" s="58">
        <f>IFERROR(O596/O599,"-")</f>
        <v>0</v>
      </c>
      <c r="Q596" s="82">
        <f t="shared" si="531"/>
        <v>0</v>
      </c>
      <c r="R596" s="286"/>
      <c r="S596" s="207">
        <v>0</v>
      </c>
      <c r="T596" s="58">
        <f>IFERROR(S596/S599,"-")</f>
        <v>0</v>
      </c>
      <c r="U596" s="82">
        <f t="shared" si="532"/>
        <v>0</v>
      </c>
      <c r="V596" s="286"/>
      <c r="W596" s="207">
        <v>0</v>
      </c>
      <c r="X596" s="58">
        <f>IFERROR(W596/W599,"-")</f>
        <v>0</v>
      </c>
      <c r="Y596" s="82">
        <f t="shared" si="533"/>
        <v>0</v>
      </c>
      <c r="Z596" s="286"/>
      <c r="AA596" s="207">
        <v>0</v>
      </c>
      <c r="AB596" s="58" t="str">
        <f>IFERROR(AA596/AA599,"-")</f>
        <v>-</v>
      </c>
      <c r="AC596" s="82">
        <f t="shared" si="534"/>
        <v>0</v>
      </c>
      <c r="AD596" s="286"/>
      <c r="AE596" s="207">
        <v>0</v>
      </c>
      <c r="AF596" s="58">
        <f>IFERROR(AE596/AE599,"-")</f>
        <v>0</v>
      </c>
      <c r="AG596" s="82">
        <f t="shared" si="535"/>
        <v>0</v>
      </c>
      <c r="AH596" s="286"/>
      <c r="AI596" s="93">
        <f t="shared" si="527"/>
        <v>0</v>
      </c>
      <c r="AJ596" s="58">
        <f>IFERROR(AI596/AI599,"-")</f>
        <v>0</v>
      </c>
      <c r="AK596" s="82">
        <f t="shared" si="536"/>
        <v>0</v>
      </c>
    </row>
    <row r="597" spans="2:37" ht="13.5" customHeight="1">
      <c r="B597" s="280"/>
      <c r="C597" s="283"/>
      <c r="D597" s="57" t="s">
        <v>91</v>
      </c>
      <c r="E597" s="129" t="s">
        <v>80</v>
      </c>
      <c r="F597" s="286"/>
      <c r="G597" s="207">
        <v>0</v>
      </c>
      <c r="H597" s="58" t="str">
        <f>IFERROR(G597/G599,"-")</f>
        <v>-</v>
      </c>
      <c r="I597" s="72">
        <f t="shared" si="537"/>
        <v>0</v>
      </c>
      <c r="J597" s="286"/>
      <c r="K597" s="207">
        <v>0</v>
      </c>
      <c r="L597" s="58" t="str">
        <f>IFERROR(K597/K599,"-")</f>
        <v>-</v>
      </c>
      <c r="M597" s="82">
        <f t="shared" si="530"/>
        <v>0</v>
      </c>
      <c r="N597" s="286"/>
      <c r="O597" s="207">
        <v>0</v>
      </c>
      <c r="P597" s="58">
        <f>IFERROR(O597/O599,"-")</f>
        <v>0</v>
      </c>
      <c r="Q597" s="82">
        <f t="shared" si="531"/>
        <v>0</v>
      </c>
      <c r="R597" s="286"/>
      <c r="S597" s="207">
        <v>0</v>
      </c>
      <c r="T597" s="58">
        <f>IFERROR(S597/S599,"-")</f>
        <v>0</v>
      </c>
      <c r="U597" s="82">
        <f t="shared" si="532"/>
        <v>0</v>
      </c>
      <c r="V597" s="286"/>
      <c r="W597" s="207">
        <v>0</v>
      </c>
      <c r="X597" s="58">
        <f>IFERROR(W597/W599,"-")</f>
        <v>0</v>
      </c>
      <c r="Y597" s="82">
        <f t="shared" si="533"/>
        <v>0</v>
      </c>
      <c r="Z597" s="286"/>
      <c r="AA597" s="207">
        <v>0</v>
      </c>
      <c r="AB597" s="58" t="str">
        <f>IFERROR(AA597/AA599,"-")</f>
        <v>-</v>
      </c>
      <c r="AC597" s="82">
        <f t="shared" si="534"/>
        <v>0</v>
      </c>
      <c r="AD597" s="286"/>
      <c r="AE597" s="207">
        <v>0</v>
      </c>
      <c r="AF597" s="58">
        <f>IFERROR(AE597/AE599,"-")</f>
        <v>0</v>
      </c>
      <c r="AG597" s="82">
        <f t="shared" si="535"/>
        <v>0</v>
      </c>
      <c r="AH597" s="286"/>
      <c r="AI597" s="93">
        <f t="shared" si="527"/>
        <v>0</v>
      </c>
      <c r="AJ597" s="58">
        <f>IFERROR(AI597/AI599,"-")</f>
        <v>0</v>
      </c>
      <c r="AK597" s="82">
        <f t="shared" si="536"/>
        <v>0</v>
      </c>
    </row>
    <row r="598" spans="2:37" ht="13.5" customHeight="1">
      <c r="B598" s="280"/>
      <c r="C598" s="283"/>
      <c r="D598" s="59" t="s">
        <v>92</v>
      </c>
      <c r="E598" s="130" t="s">
        <v>95</v>
      </c>
      <c r="F598" s="287"/>
      <c r="G598" s="208">
        <v>0</v>
      </c>
      <c r="H598" s="60" t="str">
        <f>IFERROR(G598/G599,"-")</f>
        <v>-</v>
      </c>
      <c r="I598" s="72">
        <f t="shared" si="537"/>
        <v>0</v>
      </c>
      <c r="J598" s="287"/>
      <c r="K598" s="208">
        <v>0</v>
      </c>
      <c r="L598" s="60" t="str">
        <f>IFERROR(K598/K599,"-")</f>
        <v>-</v>
      </c>
      <c r="M598" s="83">
        <f t="shared" si="530"/>
        <v>0</v>
      </c>
      <c r="N598" s="287"/>
      <c r="O598" s="208">
        <v>4</v>
      </c>
      <c r="P598" s="60">
        <f>IFERROR(O598/O599,"-")</f>
        <v>0.23529411764705882</v>
      </c>
      <c r="Q598" s="83">
        <f t="shared" si="531"/>
        <v>1.7057569296375266E-3</v>
      </c>
      <c r="R598" s="287"/>
      <c r="S598" s="208">
        <v>5</v>
      </c>
      <c r="T598" s="60">
        <f>IFERROR(S598/S599,"-")</f>
        <v>0.3125</v>
      </c>
      <c r="U598" s="83">
        <f t="shared" si="532"/>
        <v>2.7700831024930748E-3</v>
      </c>
      <c r="V598" s="287"/>
      <c r="W598" s="208">
        <v>0</v>
      </c>
      <c r="X598" s="60">
        <f>IFERROR(W598/W599,"-")</f>
        <v>0</v>
      </c>
      <c r="Y598" s="83">
        <f t="shared" si="533"/>
        <v>0</v>
      </c>
      <c r="Z598" s="287"/>
      <c r="AA598" s="208">
        <v>0</v>
      </c>
      <c r="AB598" s="60" t="str">
        <f>IFERROR(AA598/AA599,"-")</f>
        <v>-</v>
      </c>
      <c r="AC598" s="83">
        <f t="shared" si="534"/>
        <v>0</v>
      </c>
      <c r="AD598" s="287"/>
      <c r="AE598" s="208">
        <v>0</v>
      </c>
      <c r="AF598" s="60">
        <f>IFERROR(AE598/AE599,"-")</f>
        <v>0</v>
      </c>
      <c r="AG598" s="83">
        <f t="shared" si="535"/>
        <v>0</v>
      </c>
      <c r="AH598" s="287"/>
      <c r="AI598" s="94">
        <f t="shared" si="527"/>
        <v>9</v>
      </c>
      <c r="AJ598" s="60">
        <f>IFERROR(AI598/AI599,"-")</f>
        <v>0.23684210526315788</v>
      </c>
      <c r="AK598" s="83">
        <f t="shared" si="536"/>
        <v>1.5047650894499248E-3</v>
      </c>
    </row>
    <row r="599" spans="2:37" ht="13.5" customHeight="1">
      <c r="B599" s="281"/>
      <c r="C599" s="284"/>
      <c r="D599" s="61" t="s">
        <v>94</v>
      </c>
      <c r="E599" s="62"/>
      <c r="F599" s="209" t="s">
        <v>143</v>
      </c>
      <c r="G599" s="71">
        <f>SUM(G591:G598)</f>
        <v>0</v>
      </c>
      <c r="H599" s="63" t="s">
        <v>93</v>
      </c>
      <c r="I599" s="75">
        <f>IFERROR(G599/$AO$71,"-")</f>
        <v>0</v>
      </c>
      <c r="J599" s="209" t="s">
        <v>143</v>
      </c>
      <c r="K599" s="71">
        <f>SUM(K591:K598)</f>
        <v>0</v>
      </c>
      <c r="L599" s="210" t="s">
        <v>143</v>
      </c>
      <c r="M599" s="75">
        <f t="shared" si="530"/>
        <v>0</v>
      </c>
      <c r="N599" s="209" t="s">
        <v>143</v>
      </c>
      <c r="O599" s="71">
        <f>SUM(O591:O598)</f>
        <v>17</v>
      </c>
      <c r="P599" s="210" t="s">
        <v>143</v>
      </c>
      <c r="Q599" s="75">
        <f t="shared" si="531"/>
        <v>7.2494669509594887E-3</v>
      </c>
      <c r="R599" s="209" t="s">
        <v>143</v>
      </c>
      <c r="S599" s="71">
        <f>SUM(S591:S598)</f>
        <v>16</v>
      </c>
      <c r="T599" s="210" t="s">
        <v>143</v>
      </c>
      <c r="U599" s="75">
        <f t="shared" si="532"/>
        <v>8.86426592797784E-3</v>
      </c>
      <c r="V599" s="209" t="s">
        <v>143</v>
      </c>
      <c r="W599" s="71">
        <f>SUM(W591:W598)</f>
        <v>4</v>
      </c>
      <c r="X599" s="210" t="s">
        <v>143</v>
      </c>
      <c r="Y599" s="75">
        <f t="shared" si="533"/>
        <v>3.7986704653371322E-3</v>
      </c>
      <c r="Z599" s="209" t="s">
        <v>143</v>
      </c>
      <c r="AA599" s="71">
        <f>SUM(AA591:AA598)</f>
        <v>0</v>
      </c>
      <c r="AB599" s="210" t="s">
        <v>143</v>
      </c>
      <c r="AC599" s="75">
        <f t="shared" si="534"/>
        <v>0</v>
      </c>
      <c r="AD599" s="209" t="s">
        <v>143</v>
      </c>
      <c r="AE599" s="71">
        <f>SUM(AE591:AE598)</f>
        <v>1</v>
      </c>
      <c r="AF599" s="210" t="s">
        <v>143</v>
      </c>
      <c r="AG599" s="75">
        <f t="shared" si="535"/>
        <v>4.0650406504065045E-3</v>
      </c>
      <c r="AH599" s="209" t="s">
        <v>143</v>
      </c>
      <c r="AI599" s="71">
        <f t="shared" si="527"/>
        <v>38</v>
      </c>
      <c r="AJ599" s="210" t="s">
        <v>143</v>
      </c>
      <c r="AK599" s="75">
        <f t="shared" si="536"/>
        <v>6.3534525998996819E-3</v>
      </c>
    </row>
    <row r="600" spans="2:37" ht="13.5" customHeight="1">
      <c r="B600" s="279">
        <v>67</v>
      </c>
      <c r="C600" s="282" t="s">
        <v>5</v>
      </c>
      <c r="D600" s="55" t="s">
        <v>85</v>
      </c>
      <c r="E600" s="128" t="s">
        <v>74</v>
      </c>
      <c r="F600" s="293">
        <f>AO72</f>
        <v>6</v>
      </c>
      <c r="G600" s="206">
        <v>0</v>
      </c>
      <c r="H600" s="56">
        <f>IFERROR(G600/G608,"-")</f>
        <v>0</v>
      </c>
      <c r="I600" s="72">
        <f>IFERROR(G600/$AO$72,"-")</f>
        <v>0</v>
      </c>
      <c r="J600" s="293">
        <f>AP72</f>
        <v>25</v>
      </c>
      <c r="K600" s="206">
        <v>0</v>
      </c>
      <c r="L600" s="56">
        <f>IFERROR(K600/K608,"-")</f>
        <v>0</v>
      </c>
      <c r="M600" s="72">
        <f t="shared" ref="M600:M608" si="538">IFERROR(K600/$AP$72,"-")</f>
        <v>0</v>
      </c>
      <c r="N600" s="293">
        <f>AQ72</f>
        <v>1011</v>
      </c>
      <c r="O600" s="206">
        <v>0</v>
      </c>
      <c r="P600" s="56">
        <f>IFERROR(O600/O608,"-")</f>
        <v>0</v>
      </c>
      <c r="Q600" s="72">
        <f t="shared" ref="Q600:Q608" si="539">IFERROR(O600/$AQ$72,"-")</f>
        <v>0</v>
      </c>
      <c r="R600" s="293">
        <f>AR72</f>
        <v>657</v>
      </c>
      <c r="S600" s="206">
        <v>0</v>
      </c>
      <c r="T600" s="56">
        <f>IFERROR(S600/S608,"-")</f>
        <v>0</v>
      </c>
      <c r="U600" s="72">
        <f t="shared" ref="U600:U608" si="540">IFERROR(S600/$AR$72,"-")</f>
        <v>0</v>
      </c>
      <c r="V600" s="293">
        <f>AS72</f>
        <v>429</v>
      </c>
      <c r="W600" s="206">
        <v>0</v>
      </c>
      <c r="X600" s="56">
        <f>IFERROR(W600/W608,"-")</f>
        <v>0</v>
      </c>
      <c r="Y600" s="72">
        <f t="shared" ref="Y600:Y608" si="541">IFERROR(W600/$AS$72,"-")</f>
        <v>0</v>
      </c>
      <c r="Z600" s="293">
        <f>AT72</f>
        <v>272</v>
      </c>
      <c r="AA600" s="206">
        <v>0</v>
      </c>
      <c r="AB600" s="56">
        <f>IFERROR(AA600/AA608,"-")</f>
        <v>0</v>
      </c>
      <c r="AC600" s="72">
        <f t="shared" ref="AC600:AC608" si="542">IFERROR(AA600/$AT$72,"-")</f>
        <v>0</v>
      </c>
      <c r="AD600" s="293">
        <f>AU72</f>
        <v>138</v>
      </c>
      <c r="AE600" s="206">
        <v>0</v>
      </c>
      <c r="AF600" s="56">
        <f>IFERROR(AE600/AE608,"-")</f>
        <v>0</v>
      </c>
      <c r="AG600" s="72">
        <f t="shared" ref="AG600:AG608" si="543">IFERROR(AE600/$AU$72,"-")</f>
        <v>0</v>
      </c>
      <c r="AH600" s="293">
        <f>AV72</f>
        <v>2538</v>
      </c>
      <c r="AI600" s="92">
        <f t="shared" si="527"/>
        <v>0</v>
      </c>
      <c r="AJ600" s="56">
        <f>IFERROR(AI600/AI608,"-")</f>
        <v>0</v>
      </c>
      <c r="AK600" s="72">
        <f t="shared" ref="AK600:AK608" si="544">IFERROR(AI600/$AV$72,"-")</f>
        <v>0</v>
      </c>
    </row>
    <row r="601" spans="2:37" ht="13.5" customHeight="1">
      <c r="B601" s="280"/>
      <c r="C601" s="283"/>
      <c r="D601" s="57" t="s">
        <v>86</v>
      </c>
      <c r="E601" s="129" t="s">
        <v>75</v>
      </c>
      <c r="F601" s="286"/>
      <c r="G601" s="207">
        <v>1</v>
      </c>
      <c r="H601" s="58">
        <f>IFERROR(G601/G608,"-")</f>
        <v>1</v>
      </c>
      <c r="I601" s="72">
        <f t="shared" ref="I601:I607" si="545">IFERROR(G601/$AO$72,"-")</f>
        <v>0.16666666666666666</v>
      </c>
      <c r="J601" s="286"/>
      <c r="K601" s="207">
        <v>3</v>
      </c>
      <c r="L601" s="58">
        <f>IFERROR(K601/K608,"-")</f>
        <v>1</v>
      </c>
      <c r="M601" s="82">
        <f t="shared" si="538"/>
        <v>0.12</v>
      </c>
      <c r="N601" s="286"/>
      <c r="O601" s="207">
        <v>8</v>
      </c>
      <c r="P601" s="58">
        <f>IFERROR(O601/O608,"-")</f>
        <v>0.72727272727272729</v>
      </c>
      <c r="Q601" s="82">
        <f t="shared" si="539"/>
        <v>7.91295746785361E-3</v>
      </c>
      <c r="R601" s="286"/>
      <c r="S601" s="207">
        <v>5</v>
      </c>
      <c r="T601" s="58">
        <f>IFERROR(S601/S608,"-")</f>
        <v>0.7142857142857143</v>
      </c>
      <c r="U601" s="82">
        <f t="shared" si="540"/>
        <v>7.6103500761035003E-3</v>
      </c>
      <c r="V601" s="286"/>
      <c r="W601" s="207">
        <v>0</v>
      </c>
      <c r="X601" s="58">
        <f>IFERROR(W601/W608,"-")</f>
        <v>0</v>
      </c>
      <c r="Y601" s="82">
        <f t="shared" si="541"/>
        <v>0</v>
      </c>
      <c r="Z601" s="286"/>
      <c r="AA601" s="207">
        <v>1</v>
      </c>
      <c r="AB601" s="58">
        <f>IFERROR(AA601/AA608,"-")</f>
        <v>0.5</v>
      </c>
      <c r="AC601" s="82">
        <f t="shared" si="542"/>
        <v>3.6764705882352941E-3</v>
      </c>
      <c r="AD601" s="286"/>
      <c r="AE601" s="207">
        <v>0</v>
      </c>
      <c r="AF601" s="58">
        <f>IFERROR(AE601/AE608,"-")</f>
        <v>0</v>
      </c>
      <c r="AG601" s="82">
        <f t="shared" si="543"/>
        <v>0</v>
      </c>
      <c r="AH601" s="286"/>
      <c r="AI601" s="93">
        <f t="shared" si="527"/>
        <v>18</v>
      </c>
      <c r="AJ601" s="58">
        <f>IFERROR(AI601/AI608,"-")</f>
        <v>0.66666666666666663</v>
      </c>
      <c r="AK601" s="82">
        <f t="shared" si="544"/>
        <v>7.0921985815602835E-3</v>
      </c>
    </row>
    <row r="602" spans="2:37" ht="13.5" customHeight="1">
      <c r="B602" s="280"/>
      <c r="C602" s="283"/>
      <c r="D602" s="57" t="s">
        <v>87</v>
      </c>
      <c r="E602" s="129" t="s">
        <v>76</v>
      </c>
      <c r="F602" s="286"/>
      <c r="G602" s="207">
        <v>0</v>
      </c>
      <c r="H602" s="58">
        <f>IFERROR(G602/G608,"-")</f>
        <v>0</v>
      </c>
      <c r="I602" s="72">
        <f t="shared" si="545"/>
        <v>0</v>
      </c>
      <c r="J602" s="286"/>
      <c r="K602" s="207">
        <v>0</v>
      </c>
      <c r="L602" s="58">
        <f>IFERROR(K602/K608,"-")</f>
        <v>0</v>
      </c>
      <c r="M602" s="82">
        <f t="shared" si="538"/>
        <v>0</v>
      </c>
      <c r="N602" s="286"/>
      <c r="O602" s="207">
        <v>0</v>
      </c>
      <c r="P602" s="58">
        <f>IFERROR(O602/O608,"-")</f>
        <v>0</v>
      </c>
      <c r="Q602" s="82">
        <f t="shared" si="539"/>
        <v>0</v>
      </c>
      <c r="R602" s="286"/>
      <c r="S602" s="207">
        <v>0</v>
      </c>
      <c r="T602" s="58">
        <f>IFERROR(S602/S608,"-")</f>
        <v>0</v>
      </c>
      <c r="U602" s="82">
        <f t="shared" si="540"/>
        <v>0</v>
      </c>
      <c r="V602" s="286"/>
      <c r="W602" s="207">
        <v>0</v>
      </c>
      <c r="X602" s="58">
        <f>IFERROR(W602/W608,"-")</f>
        <v>0</v>
      </c>
      <c r="Y602" s="82">
        <f t="shared" si="541"/>
        <v>0</v>
      </c>
      <c r="Z602" s="286"/>
      <c r="AA602" s="207">
        <v>0</v>
      </c>
      <c r="AB602" s="58">
        <f>IFERROR(AA602/AA608,"-")</f>
        <v>0</v>
      </c>
      <c r="AC602" s="82">
        <f t="shared" si="542"/>
        <v>0</v>
      </c>
      <c r="AD602" s="286"/>
      <c r="AE602" s="207">
        <v>0</v>
      </c>
      <c r="AF602" s="58">
        <f>IFERROR(AE602/AE608,"-")</f>
        <v>0</v>
      </c>
      <c r="AG602" s="82">
        <f t="shared" si="543"/>
        <v>0</v>
      </c>
      <c r="AH602" s="286"/>
      <c r="AI602" s="93">
        <f t="shared" si="527"/>
        <v>0</v>
      </c>
      <c r="AJ602" s="58">
        <f>IFERROR(AI602/AI608,"-")</f>
        <v>0</v>
      </c>
      <c r="AK602" s="82">
        <f t="shared" si="544"/>
        <v>0</v>
      </c>
    </row>
    <row r="603" spans="2:37" ht="13.5" customHeight="1">
      <c r="B603" s="280"/>
      <c r="C603" s="283"/>
      <c r="D603" s="57" t="s">
        <v>88</v>
      </c>
      <c r="E603" s="129" t="s">
        <v>77</v>
      </c>
      <c r="F603" s="286"/>
      <c r="G603" s="207">
        <v>0</v>
      </c>
      <c r="H603" s="58">
        <f>IFERROR(G603/G608,"-")</f>
        <v>0</v>
      </c>
      <c r="I603" s="72">
        <f t="shared" si="545"/>
        <v>0</v>
      </c>
      <c r="J603" s="286"/>
      <c r="K603" s="207">
        <v>0</v>
      </c>
      <c r="L603" s="58">
        <f>IFERROR(K603/K608,"-")</f>
        <v>0</v>
      </c>
      <c r="M603" s="82">
        <f t="shared" si="538"/>
        <v>0</v>
      </c>
      <c r="N603" s="286"/>
      <c r="O603" s="207">
        <v>2</v>
      </c>
      <c r="P603" s="58">
        <f>IFERROR(O603/O608,"-")</f>
        <v>0.18181818181818182</v>
      </c>
      <c r="Q603" s="82">
        <f t="shared" si="539"/>
        <v>1.9782393669634025E-3</v>
      </c>
      <c r="R603" s="286"/>
      <c r="S603" s="207">
        <v>0</v>
      </c>
      <c r="T603" s="58">
        <f>IFERROR(S603/S608,"-")</f>
        <v>0</v>
      </c>
      <c r="U603" s="82">
        <f t="shared" si="540"/>
        <v>0</v>
      </c>
      <c r="V603" s="286"/>
      <c r="W603" s="207">
        <v>0</v>
      </c>
      <c r="X603" s="58">
        <f>IFERROR(W603/W608,"-")</f>
        <v>0</v>
      </c>
      <c r="Y603" s="82">
        <f t="shared" si="541"/>
        <v>0</v>
      </c>
      <c r="Z603" s="286"/>
      <c r="AA603" s="207">
        <v>0</v>
      </c>
      <c r="AB603" s="58">
        <f>IFERROR(AA603/AA608,"-")</f>
        <v>0</v>
      </c>
      <c r="AC603" s="82">
        <f t="shared" si="542"/>
        <v>0</v>
      </c>
      <c r="AD603" s="286"/>
      <c r="AE603" s="207">
        <v>0</v>
      </c>
      <c r="AF603" s="58">
        <f>IFERROR(AE603/AE608,"-")</f>
        <v>0</v>
      </c>
      <c r="AG603" s="82">
        <f t="shared" si="543"/>
        <v>0</v>
      </c>
      <c r="AH603" s="286"/>
      <c r="AI603" s="93">
        <f t="shared" si="527"/>
        <v>2</v>
      </c>
      <c r="AJ603" s="58">
        <f>IFERROR(AI603/AI608,"-")</f>
        <v>7.407407407407407E-2</v>
      </c>
      <c r="AK603" s="82">
        <f t="shared" si="544"/>
        <v>7.8802206461780935E-4</v>
      </c>
    </row>
    <row r="604" spans="2:37" ht="13.5" customHeight="1">
      <c r="B604" s="280"/>
      <c r="C604" s="283"/>
      <c r="D604" s="57" t="s">
        <v>89</v>
      </c>
      <c r="E604" s="129" t="s">
        <v>78</v>
      </c>
      <c r="F604" s="286"/>
      <c r="G604" s="207">
        <v>0</v>
      </c>
      <c r="H604" s="58">
        <f>IFERROR(G604/G608,"-")</f>
        <v>0</v>
      </c>
      <c r="I604" s="72">
        <f t="shared" si="545"/>
        <v>0</v>
      </c>
      <c r="J604" s="286"/>
      <c r="K604" s="207">
        <v>0</v>
      </c>
      <c r="L604" s="58">
        <f>IFERROR(K604/K608,"-")</f>
        <v>0</v>
      </c>
      <c r="M604" s="82">
        <f t="shared" si="538"/>
        <v>0</v>
      </c>
      <c r="N604" s="286"/>
      <c r="O604" s="207">
        <v>0</v>
      </c>
      <c r="P604" s="58">
        <f>IFERROR(O604/O608,"-")</f>
        <v>0</v>
      </c>
      <c r="Q604" s="82">
        <f t="shared" si="539"/>
        <v>0</v>
      </c>
      <c r="R604" s="286"/>
      <c r="S604" s="207">
        <v>0</v>
      </c>
      <c r="T604" s="58">
        <f>IFERROR(S604/S608,"-")</f>
        <v>0</v>
      </c>
      <c r="U604" s="82">
        <f t="shared" si="540"/>
        <v>0</v>
      </c>
      <c r="V604" s="286"/>
      <c r="W604" s="207">
        <v>0</v>
      </c>
      <c r="X604" s="58">
        <f>IFERROR(W604/W608,"-")</f>
        <v>0</v>
      </c>
      <c r="Y604" s="82">
        <f t="shared" si="541"/>
        <v>0</v>
      </c>
      <c r="Z604" s="286"/>
      <c r="AA604" s="207">
        <v>0</v>
      </c>
      <c r="AB604" s="58">
        <f>IFERROR(AA604/AA608,"-")</f>
        <v>0</v>
      </c>
      <c r="AC604" s="82">
        <f t="shared" si="542"/>
        <v>0</v>
      </c>
      <c r="AD604" s="286"/>
      <c r="AE604" s="207">
        <v>0</v>
      </c>
      <c r="AF604" s="58">
        <f>IFERROR(AE604/AE608,"-")</f>
        <v>0</v>
      </c>
      <c r="AG604" s="82">
        <f t="shared" si="543"/>
        <v>0</v>
      </c>
      <c r="AH604" s="286"/>
      <c r="AI604" s="93">
        <f t="shared" si="527"/>
        <v>0</v>
      </c>
      <c r="AJ604" s="58">
        <f>IFERROR(AI604/AI608,"-")</f>
        <v>0</v>
      </c>
      <c r="AK604" s="82">
        <f t="shared" si="544"/>
        <v>0</v>
      </c>
    </row>
    <row r="605" spans="2:37" ht="13.5" customHeight="1">
      <c r="B605" s="280"/>
      <c r="C605" s="283"/>
      <c r="D605" s="57" t="s">
        <v>90</v>
      </c>
      <c r="E605" s="129" t="s">
        <v>79</v>
      </c>
      <c r="F605" s="286"/>
      <c r="G605" s="207">
        <v>0</v>
      </c>
      <c r="H605" s="58">
        <f>IFERROR(G605/G608,"-")</f>
        <v>0</v>
      </c>
      <c r="I605" s="72">
        <f t="shared" si="545"/>
        <v>0</v>
      </c>
      <c r="J605" s="286"/>
      <c r="K605" s="207">
        <v>0</v>
      </c>
      <c r="L605" s="58">
        <f>IFERROR(K605/K608,"-")</f>
        <v>0</v>
      </c>
      <c r="M605" s="82">
        <f t="shared" si="538"/>
        <v>0</v>
      </c>
      <c r="N605" s="286"/>
      <c r="O605" s="207">
        <v>0</v>
      </c>
      <c r="P605" s="58">
        <f>IFERROR(O605/O608,"-")</f>
        <v>0</v>
      </c>
      <c r="Q605" s="82">
        <f t="shared" si="539"/>
        <v>0</v>
      </c>
      <c r="R605" s="286"/>
      <c r="S605" s="207">
        <v>0</v>
      </c>
      <c r="T605" s="58">
        <f>IFERROR(S605/S608,"-")</f>
        <v>0</v>
      </c>
      <c r="U605" s="82">
        <f t="shared" si="540"/>
        <v>0</v>
      </c>
      <c r="V605" s="286"/>
      <c r="W605" s="207">
        <v>0</v>
      </c>
      <c r="X605" s="58">
        <f>IFERROR(W605/W608,"-")</f>
        <v>0</v>
      </c>
      <c r="Y605" s="82">
        <f t="shared" si="541"/>
        <v>0</v>
      </c>
      <c r="Z605" s="286"/>
      <c r="AA605" s="207">
        <v>0</v>
      </c>
      <c r="AB605" s="58">
        <f>IFERROR(AA605/AA608,"-")</f>
        <v>0</v>
      </c>
      <c r="AC605" s="82">
        <f t="shared" si="542"/>
        <v>0</v>
      </c>
      <c r="AD605" s="286"/>
      <c r="AE605" s="207">
        <v>0</v>
      </c>
      <c r="AF605" s="58">
        <f>IFERROR(AE605/AE608,"-")</f>
        <v>0</v>
      </c>
      <c r="AG605" s="82">
        <f t="shared" si="543"/>
        <v>0</v>
      </c>
      <c r="AH605" s="286"/>
      <c r="AI605" s="93">
        <f t="shared" si="527"/>
        <v>0</v>
      </c>
      <c r="AJ605" s="58">
        <f>IFERROR(AI605/AI608,"-")</f>
        <v>0</v>
      </c>
      <c r="AK605" s="82">
        <f t="shared" si="544"/>
        <v>0</v>
      </c>
    </row>
    <row r="606" spans="2:37" ht="13.5" customHeight="1">
      <c r="B606" s="280"/>
      <c r="C606" s="283"/>
      <c r="D606" s="57" t="s">
        <v>91</v>
      </c>
      <c r="E606" s="129" t="s">
        <v>80</v>
      </c>
      <c r="F606" s="286"/>
      <c r="G606" s="207">
        <v>0</v>
      </c>
      <c r="H606" s="58">
        <f>IFERROR(G606/G608,"-")</f>
        <v>0</v>
      </c>
      <c r="I606" s="72">
        <f t="shared" si="545"/>
        <v>0</v>
      </c>
      <c r="J606" s="286"/>
      <c r="K606" s="207">
        <v>0</v>
      </c>
      <c r="L606" s="58">
        <f>IFERROR(K606/K608,"-")</f>
        <v>0</v>
      </c>
      <c r="M606" s="82">
        <f t="shared" si="538"/>
        <v>0</v>
      </c>
      <c r="N606" s="286"/>
      <c r="O606" s="207">
        <v>0</v>
      </c>
      <c r="P606" s="58">
        <f>IFERROR(O606/O608,"-")</f>
        <v>0</v>
      </c>
      <c r="Q606" s="82">
        <f t="shared" si="539"/>
        <v>0</v>
      </c>
      <c r="R606" s="286"/>
      <c r="S606" s="207">
        <v>0</v>
      </c>
      <c r="T606" s="58">
        <f>IFERROR(S606/S608,"-")</f>
        <v>0</v>
      </c>
      <c r="U606" s="82">
        <f t="shared" si="540"/>
        <v>0</v>
      </c>
      <c r="V606" s="286"/>
      <c r="W606" s="207">
        <v>0</v>
      </c>
      <c r="X606" s="58">
        <f>IFERROR(W606/W608,"-")</f>
        <v>0</v>
      </c>
      <c r="Y606" s="82">
        <f t="shared" si="541"/>
        <v>0</v>
      </c>
      <c r="Z606" s="286"/>
      <c r="AA606" s="207">
        <v>0</v>
      </c>
      <c r="AB606" s="58">
        <f>IFERROR(AA606/AA608,"-")</f>
        <v>0</v>
      </c>
      <c r="AC606" s="82">
        <f t="shared" si="542"/>
        <v>0</v>
      </c>
      <c r="AD606" s="286"/>
      <c r="AE606" s="207">
        <v>0</v>
      </c>
      <c r="AF606" s="58">
        <f>IFERROR(AE606/AE608,"-")</f>
        <v>0</v>
      </c>
      <c r="AG606" s="82">
        <f t="shared" si="543"/>
        <v>0</v>
      </c>
      <c r="AH606" s="286"/>
      <c r="AI606" s="93">
        <f t="shared" si="527"/>
        <v>0</v>
      </c>
      <c r="AJ606" s="58">
        <f>IFERROR(AI606/AI608,"-")</f>
        <v>0</v>
      </c>
      <c r="AK606" s="82">
        <f t="shared" si="544"/>
        <v>0</v>
      </c>
    </row>
    <row r="607" spans="2:37" ht="13.5" customHeight="1">
      <c r="B607" s="280"/>
      <c r="C607" s="283"/>
      <c r="D607" s="59" t="s">
        <v>92</v>
      </c>
      <c r="E607" s="130" t="s">
        <v>95</v>
      </c>
      <c r="F607" s="287"/>
      <c r="G607" s="208">
        <v>0</v>
      </c>
      <c r="H607" s="60">
        <f>IFERROR(G607/G608,"-")</f>
        <v>0</v>
      </c>
      <c r="I607" s="72">
        <f t="shared" si="545"/>
        <v>0</v>
      </c>
      <c r="J607" s="287"/>
      <c r="K607" s="208">
        <v>0</v>
      </c>
      <c r="L607" s="60">
        <f>IFERROR(K607/K608,"-")</f>
        <v>0</v>
      </c>
      <c r="M607" s="83">
        <f t="shared" si="538"/>
        <v>0</v>
      </c>
      <c r="N607" s="287"/>
      <c r="O607" s="208">
        <v>1</v>
      </c>
      <c r="P607" s="60">
        <f>IFERROR(O607/O608,"-")</f>
        <v>9.0909090909090912E-2</v>
      </c>
      <c r="Q607" s="83">
        <f t="shared" si="539"/>
        <v>9.8911968348170125E-4</v>
      </c>
      <c r="R607" s="287"/>
      <c r="S607" s="208">
        <v>2</v>
      </c>
      <c r="T607" s="60">
        <f>IFERROR(S607/S608,"-")</f>
        <v>0.2857142857142857</v>
      </c>
      <c r="U607" s="83">
        <f t="shared" si="540"/>
        <v>3.0441400304414001E-3</v>
      </c>
      <c r="V607" s="287"/>
      <c r="W607" s="208">
        <v>2</v>
      </c>
      <c r="X607" s="60">
        <f>IFERROR(W607/W608,"-")</f>
        <v>1</v>
      </c>
      <c r="Y607" s="83">
        <f t="shared" si="541"/>
        <v>4.662004662004662E-3</v>
      </c>
      <c r="Z607" s="287"/>
      <c r="AA607" s="208">
        <v>1</v>
      </c>
      <c r="AB607" s="60">
        <f>IFERROR(AA607/AA608,"-")</f>
        <v>0.5</v>
      </c>
      <c r="AC607" s="83">
        <f t="shared" si="542"/>
        <v>3.6764705882352941E-3</v>
      </c>
      <c r="AD607" s="287"/>
      <c r="AE607" s="208">
        <v>1</v>
      </c>
      <c r="AF607" s="60">
        <f>IFERROR(AE607/AE608,"-")</f>
        <v>1</v>
      </c>
      <c r="AG607" s="83">
        <f t="shared" si="543"/>
        <v>7.246376811594203E-3</v>
      </c>
      <c r="AH607" s="287"/>
      <c r="AI607" s="94">
        <f t="shared" si="527"/>
        <v>7</v>
      </c>
      <c r="AJ607" s="60">
        <f>IFERROR(AI607/AI608,"-")</f>
        <v>0.25925925925925924</v>
      </c>
      <c r="AK607" s="83">
        <f t="shared" si="544"/>
        <v>2.7580772261623326E-3</v>
      </c>
    </row>
    <row r="608" spans="2:37" ht="13.5" customHeight="1">
      <c r="B608" s="281"/>
      <c r="C608" s="284"/>
      <c r="D608" s="61" t="s">
        <v>94</v>
      </c>
      <c r="E608" s="62"/>
      <c r="F608" s="209" t="s">
        <v>143</v>
      </c>
      <c r="G608" s="71">
        <f>SUM(G600:G607)</f>
        <v>1</v>
      </c>
      <c r="H608" s="63" t="s">
        <v>93</v>
      </c>
      <c r="I608" s="75">
        <f>IFERROR(G608/$AO$72,"-")</f>
        <v>0.16666666666666666</v>
      </c>
      <c r="J608" s="209" t="s">
        <v>143</v>
      </c>
      <c r="K608" s="71">
        <f>SUM(K600:K607)</f>
        <v>3</v>
      </c>
      <c r="L608" s="210" t="s">
        <v>143</v>
      </c>
      <c r="M608" s="75">
        <f t="shared" si="538"/>
        <v>0.12</v>
      </c>
      <c r="N608" s="209" t="s">
        <v>143</v>
      </c>
      <c r="O608" s="71">
        <f>SUM(O600:O607)</f>
        <v>11</v>
      </c>
      <c r="P608" s="210" t="s">
        <v>143</v>
      </c>
      <c r="Q608" s="75">
        <f t="shared" si="539"/>
        <v>1.0880316518298714E-2</v>
      </c>
      <c r="R608" s="209" t="s">
        <v>143</v>
      </c>
      <c r="S608" s="71">
        <f>SUM(S600:S607)</f>
        <v>7</v>
      </c>
      <c r="T608" s="210" t="s">
        <v>143</v>
      </c>
      <c r="U608" s="75">
        <f t="shared" si="540"/>
        <v>1.06544901065449E-2</v>
      </c>
      <c r="V608" s="209" t="s">
        <v>143</v>
      </c>
      <c r="W608" s="71">
        <f>SUM(W600:W607)</f>
        <v>2</v>
      </c>
      <c r="X608" s="210" t="s">
        <v>143</v>
      </c>
      <c r="Y608" s="75">
        <f t="shared" si="541"/>
        <v>4.662004662004662E-3</v>
      </c>
      <c r="Z608" s="209" t="s">
        <v>143</v>
      </c>
      <c r="AA608" s="71">
        <f>SUM(AA600:AA607)</f>
        <v>2</v>
      </c>
      <c r="AB608" s="210" t="s">
        <v>143</v>
      </c>
      <c r="AC608" s="75">
        <f t="shared" si="542"/>
        <v>7.3529411764705881E-3</v>
      </c>
      <c r="AD608" s="209" t="s">
        <v>143</v>
      </c>
      <c r="AE608" s="71">
        <f>SUM(AE600:AE607)</f>
        <v>1</v>
      </c>
      <c r="AF608" s="210" t="s">
        <v>143</v>
      </c>
      <c r="AG608" s="75">
        <f t="shared" si="543"/>
        <v>7.246376811594203E-3</v>
      </c>
      <c r="AH608" s="209" t="s">
        <v>143</v>
      </c>
      <c r="AI608" s="71">
        <f t="shared" si="527"/>
        <v>27</v>
      </c>
      <c r="AJ608" s="210" t="s">
        <v>143</v>
      </c>
      <c r="AK608" s="75">
        <f t="shared" si="544"/>
        <v>1.0638297872340425E-2</v>
      </c>
    </row>
    <row r="609" spans="2:37" ht="13.5" customHeight="1">
      <c r="B609" s="279">
        <v>68</v>
      </c>
      <c r="C609" s="282" t="s">
        <v>45</v>
      </c>
      <c r="D609" s="55" t="s">
        <v>85</v>
      </c>
      <c r="E609" s="128" t="s">
        <v>74</v>
      </c>
      <c r="F609" s="293">
        <f>AO73</f>
        <v>9</v>
      </c>
      <c r="G609" s="206">
        <v>0</v>
      </c>
      <c r="H609" s="56" t="str">
        <f>IFERROR(G609/G617,"-")</f>
        <v>-</v>
      </c>
      <c r="I609" s="72">
        <f>IFERROR(G609/$AO$73,"-")</f>
        <v>0</v>
      </c>
      <c r="J609" s="293">
        <f>AP73</f>
        <v>17</v>
      </c>
      <c r="K609" s="206">
        <v>0</v>
      </c>
      <c r="L609" s="56">
        <f>IFERROR(K609/K617,"-")</f>
        <v>0</v>
      </c>
      <c r="M609" s="72">
        <f t="shared" ref="M609:M617" si="546">IFERROR(K609/$AP$73,"-")</f>
        <v>0</v>
      </c>
      <c r="N609" s="293">
        <f>AQ73</f>
        <v>1114</v>
      </c>
      <c r="O609" s="206">
        <v>1</v>
      </c>
      <c r="P609" s="56">
        <f>IFERROR(O609/O617,"-")</f>
        <v>7.1428571428571425E-2</v>
      </c>
      <c r="Q609" s="72">
        <f t="shared" ref="Q609:Q617" si="547">IFERROR(O609/$AQ$73,"-")</f>
        <v>8.9766606822262122E-4</v>
      </c>
      <c r="R609" s="293">
        <f>AR73</f>
        <v>919</v>
      </c>
      <c r="S609" s="206">
        <v>0</v>
      </c>
      <c r="T609" s="56">
        <f>IFERROR(S609/S617,"-")</f>
        <v>0</v>
      </c>
      <c r="U609" s="72">
        <f t="shared" ref="U609:U617" si="548">IFERROR(S609/$AR$73,"-")</f>
        <v>0</v>
      </c>
      <c r="V609" s="293">
        <f>AS73</f>
        <v>675</v>
      </c>
      <c r="W609" s="206">
        <v>0</v>
      </c>
      <c r="X609" s="56">
        <f>IFERROR(W609/W617,"-")</f>
        <v>0</v>
      </c>
      <c r="Y609" s="72">
        <f t="shared" ref="Y609:Y617" si="549">IFERROR(W609/$AS$73,"-")</f>
        <v>0</v>
      </c>
      <c r="Z609" s="293">
        <f>AT73</f>
        <v>335</v>
      </c>
      <c r="AA609" s="206">
        <v>0</v>
      </c>
      <c r="AB609" s="56">
        <f>IFERROR(AA609/AA617,"-")</f>
        <v>0</v>
      </c>
      <c r="AC609" s="72">
        <f t="shared" ref="AC609:AC617" si="550">IFERROR(AA609/$AT$73,"-")</f>
        <v>0</v>
      </c>
      <c r="AD609" s="293">
        <f>AU73</f>
        <v>198</v>
      </c>
      <c r="AE609" s="206">
        <v>0</v>
      </c>
      <c r="AF609" s="56" t="str">
        <f>IFERROR(AE609/AE617,"-")</f>
        <v>-</v>
      </c>
      <c r="AG609" s="72">
        <f t="shared" ref="AG609:AG617" si="551">IFERROR(AE609/$AU$73,"-")</f>
        <v>0</v>
      </c>
      <c r="AH609" s="293">
        <f>AV73</f>
        <v>3267</v>
      </c>
      <c r="AI609" s="92">
        <f t="shared" si="527"/>
        <v>1</v>
      </c>
      <c r="AJ609" s="56">
        <f>IFERROR(AI609/AI617,"-")</f>
        <v>3.4482758620689655E-2</v>
      </c>
      <c r="AK609" s="72">
        <f t="shared" ref="AK609:AK617" si="552">IFERROR(AI609/$AV$73,"-")</f>
        <v>3.0609121518212427E-4</v>
      </c>
    </row>
    <row r="610" spans="2:37" ht="13.5" customHeight="1">
      <c r="B610" s="280"/>
      <c r="C610" s="283"/>
      <c r="D610" s="57" t="s">
        <v>86</v>
      </c>
      <c r="E610" s="129" t="s">
        <v>75</v>
      </c>
      <c r="F610" s="286"/>
      <c r="G610" s="207">
        <v>0</v>
      </c>
      <c r="H610" s="58" t="str">
        <f>IFERROR(G610/G617,"-")</f>
        <v>-</v>
      </c>
      <c r="I610" s="72">
        <f t="shared" ref="I610:I616" si="553">IFERROR(G610/$AO$73,"-")</f>
        <v>0</v>
      </c>
      <c r="J610" s="286"/>
      <c r="K610" s="207">
        <v>2</v>
      </c>
      <c r="L610" s="58">
        <f>IFERROR(K610/K617,"-")</f>
        <v>1</v>
      </c>
      <c r="M610" s="82">
        <f t="shared" si="546"/>
        <v>0.11764705882352941</v>
      </c>
      <c r="N610" s="286"/>
      <c r="O610" s="207">
        <v>5</v>
      </c>
      <c r="P610" s="58">
        <f>IFERROR(O610/O617,"-")</f>
        <v>0.35714285714285715</v>
      </c>
      <c r="Q610" s="82">
        <f t="shared" si="547"/>
        <v>4.4883303411131061E-3</v>
      </c>
      <c r="R610" s="286"/>
      <c r="S610" s="207">
        <v>1</v>
      </c>
      <c r="T610" s="58">
        <f>IFERROR(S610/S617,"-")</f>
        <v>0.14285714285714285</v>
      </c>
      <c r="U610" s="82">
        <f t="shared" si="548"/>
        <v>1.088139281828074E-3</v>
      </c>
      <c r="V610" s="286"/>
      <c r="W610" s="207">
        <v>3</v>
      </c>
      <c r="X610" s="58">
        <f>IFERROR(W610/W617,"-")</f>
        <v>1</v>
      </c>
      <c r="Y610" s="82">
        <f t="shared" si="549"/>
        <v>4.4444444444444444E-3</v>
      </c>
      <c r="Z610" s="286"/>
      <c r="AA610" s="207">
        <v>2</v>
      </c>
      <c r="AB610" s="58">
        <f>IFERROR(AA610/AA617,"-")</f>
        <v>0.66666666666666663</v>
      </c>
      <c r="AC610" s="82">
        <f t="shared" si="550"/>
        <v>5.9701492537313433E-3</v>
      </c>
      <c r="AD610" s="286"/>
      <c r="AE610" s="207">
        <v>0</v>
      </c>
      <c r="AF610" s="58" t="str">
        <f>IFERROR(AE610/AE617,"-")</f>
        <v>-</v>
      </c>
      <c r="AG610" s="82">
        <f t="shared" si="551"/>
        <v>0</v>
      </c>
      <c r="AH610" s="286"/>
      <c r="AI610" s="93">
        <f t="shared" si="527"/>
        <v>13</v>
      </c>
      <c r="AJ610" s="58">
        <f>IFERROR(AI610/AI617,"-")</f>
        <v>0.44827586206896552</v>
      </c>
      <c r="AK610" s="82">
        <f t="shared" si="552"/>
        <v>3.9791857973676152E-3</v>
      </c>
    </row>
    <row r="611" spans="2:37" ht="13.5" customHeight="1">
      <c r="B611" s="280"/>
      <c r="C611" s="283"/>
      <c r="D611" s="57" t="s">
        <v>87</v>
      </c>
      <c r="E611" s="129" t="s">
        <v>76</v>
      </c>
      <c r="F611" s="286"/>
      <c r="G611" s="207">
        <v>0</v>
      </c>
      <c r="H611" s="58" t="str">
        <f>IFERROR(G611/G617,"-")</f>
        <v>-</v>
      </c>
      <c r="I611" s="72">
        <f t="shared" si="553"/>
        <v>0</v>
      </c>
      <c r="J611" s="286"/>
      <c r="K611" s="207">
        <v>0</v>
      </c>
      <c r="L611" s="58">
        <f>IFERROR(K611/K617,"-")</f>
        <v>0</v>
      </c>
      <c r="M611" s="82">
        <f t="shared" si="546"/>
        <v>0</v>
      </c>
      <c r="N611" s="286"/>
      <c r="O611" s="207">
        <v>0</v>
      </c>
      <c r="P611" s="58">
        <f>IFERROR(O611/O617,"-")</f>
        <v>0</v>
      </c>
      <c r="Q611" s="82">
        <f t="shared" si="547"/>
        <v>0</v>
      </c>
      <c r="R611" s="286"/>
      <c r="S611" s="207">
        <v>0</v>
      </c>
      <c r="T611" s="58">
        <f>IFERROR(S611/S617,"-")</f>
        <v>0</v>
      </c>
      <c r="U611" s="82">
        <f t="shared" si="548"/>
        <v>0</v>
      </c>
      <c r="V611" s="286"/>
      <c r="W611" s="207">
        <v>0</v>
      </c>
      <c r="X611" s="58">
        <f>IFERROR(W611/W617,"-")</f>
        <v>0</v>
      </c>
      <c r="Y611" s="82">
        <f t="shared" si="549"/>
        <v>0</v>
      </c>
      <c r="Z611" s="286"/>
      <c r="AA611" s="207">
        <v>0</v>
      </c>
      <c r="AB611" s="58">
        <f>IFERROR(AA611/AA617,"-")</f>
        <v>0</v>
      </c>
      <c r="AC611" s="82">
        <f t="shared" si="550"/>
        <v>0</v>
      </c>
      <c r="AD611" s="286"/>
      <c r="AE611" s="207">
        <v>0</v>
      </c>
      <c r="AF611" s="58" t="str">
        <f>IFERROR(AE611/AE617,"-")</f>
        <v>-</v>
      </c>
      <c r="AG611" s="82">
        <f t="shared" si="551"/>
        <v>0</v>
      </c>
      <c r="AH611" s="286"/>
      <c r="AI611" s="93">
        <f t="shared" si="527"/>
        <v>0</v>
      </c>
      <c r="AJ611" s="58">
        <f>IFERROR(AI611/AI617,"-")</f>
        <v>0</v>
      </c>
      <c r="AK611" s="82">
        <f t="shared" si="552"/>
        <v>0</v>
      </c>
    </row>
    <row r="612" spans="2:37" ht="13.5" customHeight="1">
      <c r="B612" s="280"/>
      <c r="C612" s="283"/>
      <c r="D612" s="57" t="s">
        <v>88</v>
      </c>
      <c r="E612" s="129" t="s">
        <v>77</v>
      </c>
      <c r="F612" s="286"/>
      <c r="G612" s="207">
        <v>0</v>
      </c>
      <c r="H612" s="58" t="str">
        <f>IFERROR(G612/G617,"-")</f>
        <v>-</v>
      </c>
      <c r="I612" s="72">
        <f t="shared" si="553"/>
        <v>0</v>
      </c>
      <c r="J612" s="286"/>
      <c r="K612" s="207">
        <v>0</v>
      </c>
      <c r="L612" s="58">
        <f>IFERROR(K612/K617,"-")</f>
        <v>0</v>
      </c>
      <c r="M612" s="82">
        <f t="shared" si="546"/>
        <v>0</v>
      </c>
      <c r="N612" s="286"/>
      <c r="O612" s="207">
        <v>0</v>
      </c>
      <c r="P612" s="58">
        <f>IFERROR(O612/O617,"-")</f>
        <v>0</v>
      </c>
      <c r="Q612" s="82">
        <f t="shared" si="547"/>
        <v>0</v>
      </c>
      <c r="R612" s="286"/>
      <c r="S612" s="207">
        <v>2</v>
      </c>
      <c r="T612" s="58">
        <f>IFERROR(S612/S617,"-")</f>
        <v>0.2857142857142857</v>
      </c>
      <c r="U612" s="82">
        <f t="shared" si="548"/>
        <v>2.176278563656148E-3</v>
      </c>
      <c r="V612" s="286"/>
      <c r="W612" s="207">
        <v>0</v>
      </c>
      <c r="X612" s="58">
        <f>IFERROR(W612/W617,"-")</f>
        <v>0</v>
      </c>
      <c r="Y612" s="82">
        <f t="shared" si="549"/>
        <v>0</v>
      </c>
      <c r="Z612" s="286"/>
      <c r="AA612" s="207">
        <v>0</v>
      </c>
      <c r="AB612" s="58">
        <f>IFERROR(AA612/AA617,"-")</f>
        <v>0</v>
      </c>
      <c r="AC612" s="82">
        <f t="shared" si="550"/>
        <v>0</v>
      </c>
      <c r="AD612" s="286"/>
      <c r="AE612" s="207">
        <v>0</v>
      </c>
      <c r="AF612" s="58" t="str">
        <f>IFERROR(AE612/AE617,"-")</f>
        <v>-</v>
      </c>
      <c r="AG612" s="82">
        <f t="shared" si="551"/>
        <v>0</v>
      </c>
      <c r="AH612" s="286"/>
      <c r="AI612" s="93">
        <f t="shared" si="527"/>
        <v>2</v>
      </c>
      <c r="AJ612" s="58">
        <f>IFERROR(AI612/AI617,"-")</f>
        <v>6.8965517241379309E-2</v>
      </c>
      <c r="AK612" s="82">
        <f t="shared" si="552"/>
        <v>6.1218243036424854E-4</v>
      </c>
    </row>
    <row r="613" spans="2:37" ht="13.5" customHeight="1">
      <c r="B613" s="280"/>
      <c r="C613" s="283"/>
      <c r="D613" s="57" t="s">
        <v>89</v>
      </c>
      <c r="E613" s="129" t="s">
        <v>78</v>
      </c>
      <c r="F613" s="286"/>
      <c r="G613" s="207">
        <v>0</v>
      </c>
      <c r="H613" s="58" t="str">
        <f>IFERROR(G613/G617,"-")</f>
        <v>-</v>
      </c>
      <c r="I613" s="72">
        <f t="shared" si="553"/>
        <v>0</v>
      </c>
      <c r="J613" s="286"/>
      <c r="K613" s="207">
        <v>0</v>
      </c>
      <c r="L613" s="58">
        <f>IFERROR(K613/K617,"-")</f>
        <v>0</v>
      </c>
      <c r="M613" s="82">
        <f t="shared" si="546"/>
        <v>0</v>
      </c>
      <c r="N613" s="286"/>
      <c r="O613" s="207">
        <v>0</v>
      </c>
      <c r="P613" s="58">
        <f>IFERROR(O613/O617,"-")</f>
        <v>0</v>
      </c>
      <c r="Q613" s="82">
        <f t="shared" si="547"/>
        <v>0</v>
      </c>
      <c r="R613" s="286"/>
      <c r="S613" s="207">
        <v>1</v>
      </c>
      <c r="T613" s="58">
        <f>IFERROR(S613/S617,"-")</f>
        <v>0.14285714285714285</v>
      </c>
      <c r="U613" s="82">
        <f t="shared" si="548"/>
        <v>1.088139281828074E-3</v>
      </c>
      <c r="V613" s="286"/>
      <c r="W613" s="207">
        <v>0</v>
      </c>
      <c r="X613" s="58">
        <f>IFERROR(W613/W617,"-")</f>
        <v>0</v>
      </c>
      <c r="Y613" s="82">
        <f t="shared" si="549"/>
        <v>0</v>
      </c>
      <c r="Z613" s="286"/>
      <c r="AA613" s="207">
        <v>0</v>
      </c>
      <c r="AB613" s="58">
        <f>IFERROR(AA613/AA617,"-")</f>
        <v>0</v>
      </c>
      <c r="AC613" s="82">
        <f t="shared" si="550"/>
        <v>0</v>
      </c>
      <c r="AD613" s="286"/>
      <c r="AE613" s="207">
        <v>0</v>
      </c>
      <c r="AF613" s="58" t="str">
        <f>IFERROR(AE613/AE617,"-")</f>
        <v>-</v>
      </c>
      <c r="AG613" s="82">
        <f t="shared" si="551"/>
        <v>0</v>
      </c>
      <c r="AH613" s="286"/>
      <c r="AI613" s="93">
        <f t="shared" si="527"/>
        <v>1</v>
      </c>
      <c r="AJ613" s="58">
        <f>IFERROR(AI613/AI617,"-")</f>
        <v>3.4482758620689655E-2</v>
      </c>
      <c r="AK613" s="82">
        <f t="shared" si="552"/>
        <v>3.0609121518212427E-4</v>
      </c>
    </row>
    <row r="614" spans="2:37" ht="13.5" customHeight="1">
      <c r="B614" s="280"/>
      <c r="C614" s="283"/>
      <c r="D614" s="57" t="s">
        <v>90</v>
      </c>
      <c r="E614" s="129" t="s">
        <v>79</v>
      </c>
      <c r="F614" s="286"/>
      <c r="G614" s="207">
        <v>0</v>
      </c>
      <c r="H614" s="58" t="str">
        <f>IFERROR(G614/G617,"-")</f>
        <v>-</v>
      </c>
      <c r="I614" s="72">
        <f t="shared" si="553"/>
        <v>0</v>
      </c>
      <c r="J614" s="286"/>
      <c r="K614" s="207">
        <v>0</v>
      </c>
      <c r="L614" s="58">
        <f>IFERROR(K614/K617,"-")</f>
        <v>0</v>
      </c>
      <c r="M614" s="82">
        <f t="shared" si="546"/>
        <v>0</v>
      </c>
      <c r="N614" s="286"/>
      <c r="O614" s="207">
        <v>0</v>
      </c>
      <c r="P614" s="58">
        <f>IFERROR(O614/O617,"-")</f>
        <v>0</v>
      </c>
      <c r="Q614" s="82">
        <f t="shared" si="547"/>
        <v>0</v>
      </c>
      <c r="R614" s="286"/>
      <c r="S614" s="207">
        <v>0</v>
      </c>
      <c r="T614" s="58">
        <f>IFERROR(S614/S617,"-")</f>
        <v>0</v>
      </c>
      <c r="U614" s="82">
        <f t="shared" si="548"/>
        <v>0</v>
      </c>
      <c r="V614" s="286"/>
      <c r="W614" s="207">
        <v>0</v>
      </c>
      <c r="X614" s="58">
        <f>IFERROR(W614/W617,"-")</f>
        <v>0</v>
      </c>
      <c r="Y614" s="82">
        <f t="shared" si="549"/>
        <v>0</v>
      </c>
      <c r="Z614" s="286"/>
      <c r="AA614" s="207">
        <v>0</v>
      </c>
      <c r="AB614" s="58">
        <f>IFERROR(AA614/AA617,"-")</f>
        <v>0</v>
      </c>
      <c r="AC614" s="82">
        <f t="shared" si="550"/>
        <v>0</v>
      </c>
      <c r="AD614" s="286"/>
      <c r="AE614" s="207">
        <v>0</v>
      </c>
      <c r="AF614" s="58" t="str">
        <f>IFERROR(AE614/AE617,"-")</f>
        <v>-</v>
      </c>
      <c r="AG614" s="82">
        <f t="shared" si="551"/>
        <v>0</v>
      </c>
      <c r="AH614" s="286"/>
      <c r="AI614" s="93">
        <f t="shared" si="527"/>
        <v>0</v>
      </c>
      <c r="AJ614" s="58">
        <f>IFERROR(AI614/AI617,"-")</f>
        <v>0</v>
      </c>
      <c r="AK614" s="82">
        <f t="shared" si="552"/>
        <v>0</v>
      </c>
    </row>
    <row r="615" spans="2:37" ht="13.5" customHeight="1">
      <c r="B615" s="280"/>
      <c r="C615" s="283"/>
      <c r="D615" s="57" t="s">
        <v>91</v>
      </c>
      <c r="E615" s="129" t="s">
        <v>80</v>
      </c>
      <c r="F615" s="286"/>
      <c r="G615" s="207">
        <v>0</v>
      </c>
      <c r="H615" s="58" t="str">
        <f>IFERROR(G615/G617,"-")</f>
        <v>-</v>
      </c>
      <c r="I615" s="72">
        <f t="shared" si="553"/>
        <v>0</v>
      </c>
      <c r="J615" s="286"/>
      <c r="K615" s="207">
        <v>0</v>
      </c>
      <c r="L615" s="58">
        <f>IFERROR(K615/K617,"-")</f>
        <v>0</v>
      </c>
      <c r="M615" s="82">
        <f t="shared" si="546"/>
        <v>0</v>
      </c>
      <c r="N615" s="286"/>
      <c r="O615" s="207">
        <v>0</v>
      </c>
      <c r="P615" s="58">
        <f>IFERROR(O615/O617,"-")</f>
        <v>0</v>
      </c>
      <c r="Q615" s="82">
        <f t="shared" si="547"/>
        <v>0</v>
      </c>
      <c r="R615" s="286"/>
      <c r="S615" s="207">
        <v>0</v>
      </c>
      <c r="T615" s="58">
        <f>IFERROR(S615/S617,"-")</f>
        <v>0</v>
      </c>
      <c r="U615" s="82">
        <f t="shared" si="548"/>
        <v>0</v>
      </c>
      <c r="V615" s="286"/>
      <c r="W615" s="207">
        <v>0</v>
      </c>
      <c r="X615" s="58">
        <f>IFERROR(W615/W617,"-")</f>
        <v>0</v>
      </c>
      <c r="Y615" s="82">
        <f t="shared" si="549"/>
        <v>0</v>
      </c>
      <c r="Z615" s="286"/>
      <c r="AA615" s="207">
        <v>0</v>
      </c>
      <c r="AB615" s="58">
        <f>IFERROR(AA615/AA617,"-")</f>
        <v>0</v>
      </c>
      <c r="AC615" s="82">
        <f t="shared" si="550"/>
        <v>0</v>
      </c>
      <c r="AD615" s="286"/>
      <c r="AE615" s="207">
        <v>0</v>
      </c>
      <c r="AF615" s="58" t="str">
        <f>IFERROR(AE615/AE617,"-")</f>
        <v>-</v>
      </c>
      <c r="AG615" s="82">
        <f t="shared" si="551"/>
        <v>0</v>
      </c>
      <c r="AH615" s="286"/>
      <c r="AI615" s="93">
        <f t="shared" si="527"/>
        <v>0</v>
      </c>
      <c r="AJ615" s="58">
        <f>IFERROR(AI615/AI617,"-")</f>
        <v>0</v>
      </c>
      <c r="AK615" s="82">
        <f t="shared" si="552"/>
        <v>0</v>
      </c>
    </row>
    <row r="616" spans="2:37" ht="13.5" customHeight="1">
      <c r="B616" s="280"/>
      <c r="C616" s="283"/>
      <c r="D616" s="59" t="s">
        <v>92</v>
      </c>
      <c r="E616" s="130" t="s">
        <v>95</v>
      </c>
      <c r="F616" s="287"/>
      <c r="G616" s="208">
        <v>0</v>
      </c>
      <c r="H616" s="60" t="str">
        <f>IFERROR(G616/G617,"-")</f>
        <v>-</v>
      </c>
      <c r="I616" s="72">
        <f t="shared" si="553"/>
        <v>0</v>
      </c>
      <c r="J616" s="287"/>
      <c r="K616" s="208">
        <v>0</v>
      </c>
      <c r="L616" s="60">
        <f>IFERROR(K616/K617,"-")</f>
        <v>0</v>
      </c>
      <c r="M616" s="83">
        <f t="shared" si="546"/>
        <v>0</v>
      </c>
      <c r="N616" s="287"/>
      <c r="O616" s="208">
        <v>8</v>
      </c>
      <c r="P616" s="60">
        <f>IFERROR(O616/O617,"-")</f>
        <v>0.5714285714285714</v>
      </c>
      <c r="Q616" s="83">
        <f t="shared" si="547"/>
        <v>7.1813285457809697E-3</v>
      </c>
      <c r="R616" s="287"/>
      <c r="S616" s="208">
        <v>3</v>
      </c>
      <c r="T616" s="60">
        <f>IFERROR(S616/S617,"-")</f>
        <v>0.42857142857142855</v>
      </c>
      <c r="U616" s="83">
        <f t="shared" si="548"/>
        <v>3.2644178454842221E-3</v>
      </c>
      <c r="V616" s="287"/>
      <c r="W616" s="208">
        <v>0</v>
      </c>
      <c r="X616" s="60">
        <f>IFERROR(W616/W617,"-")</f>
        <v>0</v>
      </c>
      <c r="Y616" s="83">
        <f t="shared" si="549"/>
        <v>0</v>
      </c>
      <c r="Z616" s="287"/>
      <c r="AA616" s="208">
        <v>1</v>
      </c>
      <c r="AB616" s="60">
        <f>IFERROR(AA616/AA617,"-")</f>
        <v>0.33333333333333331</v>
      </c>
      <c r="AC616" s="83">
        <f t="shared" si="550"/>
        <v>2.9850746268656717E-3</v>
      </c>
      <c r="AD616" s="287"/>
      <c r="AE616" s="208">
        <v>0</v>
      </c>
      <c r="AF616" s="60" t="str">
        <f>IFERROR(AE616/AE617,"-")</f>
        <v>-</v>
      </c>
      <c r="AG616" s="83">
        <f t="shared" si="551"/>
        <v>0</v>
      </c>
      <c r="AH616" s="287"/>
      <c r="AI616" s="94">
        <f t="shared" si="527"/>
        <v>12</v>
      </c>
      <c r="AJ616" s="60">
        <f>IFERROR(AI616/AI617,"-")</f>
        <v>0.41379310344827586</v>
      </c>
      <c r="AK616" s="83">
        <f t="shared" si="552"/>
        <v>3.6730945821854912E-3</v>
      </c>
    </row>
    <row r="617" spans="2:37" ht="13.5" customHeight="1">
      <c r="B617" s="281"/>
      <c r="C617" s="284"/>
      <c r="D617" s="61" t="s">
        <v>94</v>
      </c>
      <c r="E617" s="62"/>
      <c r="F617" s="209" t="s">
        <v>143</v>
      </c>
      <c r="G617" s="71">
        <f>SUM(G609:G616)</f>
        <v>0</v>
      </c>
      <c r="H617" s="63" t="s">
        <v>93</v>
      </c>
      <c r="I617" s="75">
        <f>IFERROR(G617/$AO$73,"-")</f>
        <v>0</v>
      </c>
      <c r="J617" s="209" t="s">
        <v>143</v>
      </c>
      <c r="K617" s="71">
        <f>SUM(K609:K616)</f>
        <v>2</v>
      </c>
      <c r="L617" s="210" t="s">
        <v>143</v>
      </c>
      <c r="M617" s="75">
        <f t="shared" si="546"/>
        <v>0.11764705882352941</v>
      </c>
      <c r="N617" s="209" t="s">
        <v>143</v>
      </c>
      <c r="O617" s="71">
        <f>SUM(O609:O616)</f>
        <v>14</v>
      </c>
      <c r="P617" s="210" t="s">
        <v>143</v>
      </c>
      <c r="Q617" s="75">
        <f t="shared" si="547"/>
        <v>1.2567324955116697E-2</v>
      </c>
      <c r="R617" s="209" t="s">
        <v>143</v>
      </c>
      <c r="S617" s="71">
        <f>SUM(S609:S616)</f>
        <v>7</v>
      </c>
      <c r="T617" s="210" t="s">
        <v>143</v>
      </c>
      <c r="U617" s="75">
        <f t="shared" si="548"/>
        <v>7.6169749727965181E-3</v>
      </c>
      <c r="V617" s="209" t="s">
        <v>143</v>
      </c>
      <c r="W617" s="71">
        <f>SUM(W609:W616)</f>
        <v>3</v>
      </c>
      <c r="X617" s="210" t="s">
        <v>143</v>
      </c>
      <c r="Y617" s="75">
        <f t="shared" si="549"/>
        <v>4.4444444444444444E-3</v>
      </c>
      <c r="Z617" s="209" t="s">
        <v>143</v>
      </c>
      <c r="AA617" s="71">
        <f>SUM(AA609:AA616)</f>
        <v>3</v>
      </c>
      <c r="AB617" s="210" t="s">
        <v>143</v>
      </c>
      <c r="AC617" s="75">
        <f t="shared" si="550"/>
        <v>8.9552238805970154E-3</v>
      </c>
      <c r="AD617" s="209" t="s">
        <v>143</v>
      </c>
      <c r="AE617" s="71">
        <f>SUM(AE609:AE616)</f>
        <v>0</v>
      </c>
      <c r="AF617" s="210" t="s">
        <v>143</v>
      </c>
      <c r="AG617" s="75">
        <f t="shared" si="551"/>
        <v>0</v>
      </c>
      <c r="AH617" s="209" t="s">
        <v>143</v>
      </c>
      <c r="AI617" s="71">
        <f t="shared" si="527"/>
        <v>29</v>
      </c>
      <c r="AJ617" s="210" t="s">
        <v>143</v>
      </c>
      <c r="AK617" s="75">
        <f t="shared" si="552"/>
        <v>8.8766452402816044E-3</v>
      </c>
    </row>
    <row r="618" spans="2:37" ht="13.5" customHeight="1">
      <c r="B618" s="279">
        <v>69</v>
      </c>
      <c r="C618" s="282" t="s">
        <v>46</v>
      </c>
      <c r="D618" s="55" t="s">
        <v>85</v>
      </c>
      <c r="E618" s="128" t="s">
        <v>74</v>
      </c>
      <c r="F618" s="293">
        <f>AO74</f>
        <v>12</v>
      </c>
      <c r="G618" s="206">
        <v>0</v>
      </c>
      <c r="H618" s="56" t="str">
        <f>IFERROR(G618/G626,"-")</f>
        <v>-</v>
      </c>
      <c r="I618" s="72">
        <f>IFERROR(G618/$AO$74,"-")</f>
        <v>0</v>
      </c>
      <c r="J618" s="293">
        <f>AP74</f>
        <v>36</v>
      </c>
      <c r="K618" s="206">
        <v>0</v>
      </c>
      <c r="L618" s="56">
        <f>IFERROR(K618/K626,"-")</f>
        <v>0</v>
      </c>
      <c r="M618" s="72">
        <f t="shared" ref="M618:M626" si="554">IFERROR(K618/$AP$74,"-")</f>
        <v>0</v>
      </c>
      <c r="N618" s="293">
        <f>AQ74</f>
        <v>3328</v>
      </c>
      <c r="O618" s="206">
        <v>1</v>
      </c>
      <c r="P618" s="56">
        <f>IFERROR(O618/O626,"-")</f>
        <v>4.5454545454545456E-2</v>
      </c>
      <c r="Q618" s="72">
        <f t="shared" ref="Q618:Q626" si="555">IFERROR(O618/$AQ$74,"-")</f>
        <v>3.0048076923076925E-4</v>
      </c>
      <c r="R618" s="293">
        <f>AR74</f>
        <v>2476</v>
      </c>
      <c r="S618" s="206">
        <v>0</v>
      </c>
      <c r="T618" s="56">
        <f>IFERROR(S618/S626,"-")</f>
        <v>0</v>
      </c>
      <c r="U618" s="72">
        <f t="shared" ref="U618:U626" si="556">IFERROR(S618/$AR$74,"-")</f>
        <v>0</v>
      </c>
      <c r="V618" s="293">
        <f>AS74</f>
        <v>1416</v>
      </c>
      <c r="W618" s="206">
        <v>0</v>
      </c>
      <c r="X618" s="56">
        <f>IFERROR(W618/W626,"-")</f>
        <v>0</v>
      </c>
      <c r="Y618" s="72">
        <f t="shared" ref="Y618:Y626" si="557">IFERROR(W618/$AS$74,"-")</f>
        <v>0</v>
      </c>
      <c r="Z618" s="293">
        <f>AT74</f>
        <v>684</v>
      </c>
      <c r="AA618" s="206">
        <v>0</v>
      </c>
      <c r="AB618" s="56">
        <f>IFERROR(AA618/AA626,"-")</f>
        <v>0</v>
      </c>
      <c r="AC618" s="72">
        <f t="shared" ref="AC618:AC626" si="558">IFERROR(AA618/$AT$74,"-")</f>
        <v>0</v>
      </c>
      <c r="AD618" s="293">
        <f>AU74</f>
        <v>333</v>
      </c>
      <c r="AE618" s="206">
        <v>0</v>
      </c>
      <c r="AF618" s="56">
        <f>IFERROR(AE618/AE626,"-")</f>
        <v>0</v>
      </c>
      <c r="AG618" s="72">
        <f t="shared" ref="AG618:AG626" si="559">IFERROR(AE618/$AU$74,"-")</f>
        <v>0</v>
      </c>
      <c r="AH618" s="293">
        <f>AV74</f>
        <v>8285</v>
      </c>
      <c r="AI618" s="92">
        <f t="shared" si="527"/>
        <v>1</v>
      </c>
      <c r="AJ618" s="56">
        <f>IFERROR(AI618/AI626,"-")</f>
        <v>1.7543859649122806E-2</v>
      </c>
      <c r="AK618" s="72">
        <f t="shared" ref="AK618:AK626" si="560">IFERROR(AI618/$AV$74,"-")</f>
        <v>1.2070006035003017E-4</v>
      </c>
    </row>
    <row r="619" spans="2:37" ht="13.5" customHeight="1">
      <c r="B619" s="280"/>
      <c r="C619" s="283"/>
      <c r="D619" s="57" t="s">
        <v>86</v>
      </c>
      <c r="E619" s="129" t="s">
        <v>75</v>
      </c>
      <c r="F619" s="286"/>
      <c r="G619" s="207">
        <v>0</v>
      </c>
      <c r="H619" s="58" t="str">
        <f>IFERROR(G619/G626,"-")</f>
        <v>-</v>
      </c>
      <c r="I619" s="72">
        <f t="shared" ref="I619:I625" si="561">IFERROR(G619/$AO$74,"-")</f>
        <v>0</v>
      </c>
      <c r="J619" s="286"/>
      <c r="K619" s="207">
        <v>2</v>
      </c>
      <c r="L619" s="58">
        <f>IFERROR(K619/K626,"-")</f>
        <v>1</v>
      </c>
      <c r="M619" s="82">
        <f t="shared" si="554"/>
        <v>5.5555555555555552E-2</v>
      </c>
      <c r="N619" s="286"/>
      <c r="O619" s="207">
        <v>13</v>
      </c>
      <c r="P619" s="58">
        <f>IFERROR(O619/O626,"-")</f>
        <v>0.59090909090909094</v>
      </c>
      <c r="Q619" s="82">
        <f t="shared" si="555"/>
        <v>3.90625E-3</v>
      </c>
      <c r="R619" s="286"/>
      <c r="S619" s="207">
        <v>12</v>
      </c>
      <c r="T619" s="58">
        <f>IFERROR(S619/S626,"-")</f>
        <v>0.66666666666666663</v>
      </c>
      <c r="U619" s="82">
        <f t="shared" si="556"/>
        <v>4.8465266558966073E-3</v>
      </c>
      <c r="V619" s="286"/>
      <c r="W619" s="207">
        <v>8</v>
      </c>
      <c r="X619" s="58">
        <f>IFERROR(W619/W626,"-")</f>
        <v>0.8</v>
      </c>
      <c r="Y619" s="82">
        <f t="shared" si="557"/>
        <v>5.6497175141242938E-3</v>
      </c>
      <c r="Z619" s="286"/>
      <c r="AA619" s="207">
        <v>4</v>
      </c>
      <c r="AB619" s="58">
        <f>IFERROR(AA619/AA626,"-")</f>
        <v>1</v>
      </c>
      <c r="AC619" s="82">
        <f t="shared" si="558"/>
        <v>5.8479532163742687E-3</v>
      </c>
      <c r="AD619" s="286"/>
      <c r="AE619" s="207">
        <v>0</v>
      </c>
      <c r="AF619" s="58">
        <f>IFERROR(AE619/AE626,"-")</f>
        <v>0</v>
      </c>
      <c r="AG619" s="82">
        <f t="shared" si="559"/>
        <v>0</v>
      </c>
      <c r="AH619" s="286"/>
      <c r="AI619" s="93">
        <f t="shared" si="527"/>
        <v>39</v>
      </c>
      <c r="AJ619" s="58">
        <f>IFERROR(AI619/AI626,"-")</f>
        <v>0.68421052631578949</v>
      </c>
      <c r="AK619" s="82">
        <f t="shared" si="560"/>
        <v>4.7073023536511769E-3</v>
      </c>
    </row>
    <row r="620" spans="2:37" ht="13.5" customHeight="1">
      <c r="B620" s="280"/>
      <c r="C620" s="283"/>
      <c r="D620" s="57" t="s">
        <v>87</v>
      </c>
      <c r="E620" s="129" t="s">
        <v>76</v>
      </c>
      <c r="F620" s="286"/>
      <c r="G620" s="207">
        <v>0</v>
      </c>
      <c r="H620" s="58" t="str">
        <f>IFERROR(G620/G626,"-")</f>
        <v>-</v>
      </c>
      <c r="I620" s="72">
        <f t="shared" si="561"/>
        <v>0</v>
      </c>
      <c r="J620" s="286"/>
      <c r="K620" s="207">
        <v>0</v>
      </c>
      <c r="L620" s="58">
        <f>IFERROR(K620/K626,"-")</f>
        <v>0</v>
      </c>
      <c r="M620" s="82">
        <f t="shared" si="554"/>
        <v>0</v>
      </c>
      <c r="N620" s="286"/>
      <c r="O620" s="207">
        <v>0</v>
      </c>
      <c r="P620" s="58">
        <f>IFERROR(O620/O626,"-")</f>
        <v>0</v>
      </c>
      <c r="Q620" s="82">
        <f t="shared" si="555"/>
        <v>0</v>
      </c>
      <c r="R620" s="286"/>
      <c r="S620" s="207">
        <v>0</v>
      </c>
      <c r="T620" s="58">
        <f>IFERROR(S620/S626,"-")</f>
        <v>0</v>
      </c>
      <c r="U620" s="82">
        <f t="shared" si="556"/>
        <v>0</v>
      </c>
      <c r="V620" s="286"/>
      <c r="W620" s="207">
        <v>0</v>
      </c>
      <c r="X620" s="58">
        <f>IFERROR(W620/W626,"-")</f>
        <v>0</v>
      </c>
      <c r="Y620" s="82">
        <f t="shared" si="557"/>
        <v>0</v>
      </c>
      <c r="Z620" s="286"/>
      <c r="AA620" s="207">
        <v>0</v>
      </c>
      <c r="AB620" s="58">
        <f>IFERROR(AA620/AA626,"-")</f>
        <v>0</v>
      </c>
      <c r="AC620" s="82">
        <f t="shared" si="558"/>
        <v>0</v>
      </c>
      <c r="AD620" s="286"/>
      <c r="AE620" s="207">
        <v>0</v>
      </c>
      <c r="AF620" s="58">
        <f>IFERROR(AE620/AE626,"-")</f>
        <v>0</v>
      </c>
      <c r="AG620" s="82">
        <f t="shared" si="559"/>
        <v>0</v>
      </c>
      <c r="AH620" s="286"/>
      <c r="AI620" s="93">
        <f t="shared" si="527"/>
        <v>0</v>
      </c>
      <c r="AJ620" s="58">
        <f>IFERROR(AI620/AI626,"-")</f>
        <v>0</v>
      </c>
      <c r="AK620" s="82">
        <f t="shared" si="560"/>
        <v>0</v>
      </c>
    </row>
    <row r="621" spans="2:37" ht="13.5" customHeight="1">
      <c r="B621" s="280"/>
      <c r="C621" s="283"/>
      <c r="D621" s="57" t="s">
        <v>88</v>
      </c>
      <c r="E621" s="129" t="s">
        <v>77</v>
      </c>
      <c r="F621" s="286"/>
      <c r="G621" s="207">
        <v>0</v>
      </c>
      <c r="H621" s="58" t="str">
        <f>IFERROR(G621/G626,"-")</f>
        <v>-</v>
      </c>
      <c r="I621" s="72">
        <f t="shared" si="561"/>
        <v>0</v>
      </c>
      <c r="J621" s="286"/>
      <c r="K621" s="207">
        <v>0</v>
      </c>
      <c r="L621" s="58">
        <f>IFERROR(K621/K626,"-")</f>
        <v>0</v>
      </c>
      <c r="M621" s="82">
        <f t="shared" si="554"/>
        <v>0</v>
      </c>
      <c r="N621" s="286"/>
      <c r="O621" s="207">
        <v>3</v>
      </c>
      <c r="P621" s="58">
        <f>IFERROR(O621/O626,"-")</f>
        <v>0.13636363636363635</v>
      </c>
      <c r="Q621" s="82">
        <f t="shared" si="555"/>
        <v>9.0144230769230774E-4</v>
      </c>
      <c r="R621" s="286"/>
      <c r="S621" s="207">
        <v>2</v>
      </c>
      <c r="T621" s="58">
        <f>IFERROR(S621/S626,"-")</f>
        <v>0.1111111111111111</v>
      </c>
      <c r="U621" s="82">
        <f t="shared" si="556"/>
        <v>8.0775444264943462E-4</v>
      </c>
      <c r="V621" s="286"/>
      <c r="W621" s="207">
        <v>0</v>
      </c>
      <c r="X621" s="58">
        <f>IFERROR(W621/W626,"-")</f>
        <v>0</v>
      </c>
      <c r="Y621" s="82">
        <f t="shared" si="557"/>
        <v>0</v>
      </c>
      <c r="Z621" s="286"/>
      <c r="AA621" s="207">
        <v>0</v>
      </c>
      <c r="AB621" s="58">
        <f>IFERROR(AA621/AA626,"-")</f>
        <v>0</v>
      </c>
      <c r="AC621" s="82">
        <f t="shared" si="558"/>
        <v>0</v>
      </c>
      <c r="AD621" s="286"/>
      <c r="AE621" s="207">
        <v>0</v>
      </c>
      <c r="AF621" s="58">
        <f>IFERROR(AE621/AE626,"-")</f>
        <v>0</v>
      </c>
      <c r="AG621" s="82">
        <f t="shared" si="559"/>
        <v>0</v>
      </c>
      <c r="AH621" s="286"/>
      <c r="AI621" s="93">
        <f t="shared" si="527"/>
        <v>5</v>
      </c>
      <c r="AJ621" s="58">
        <f>IFERROR(AI621/AI626,"-")</f>
        <v>8.771929824561403E-2</v>
      </c>
      <c r="AK621" s="82">
        <f t="shared" si="560"/>
        <v>6.0350030175015089E-4</v>
      </c>
    </row>
    <row r="622" spans="2:37" ht="13.5" customHeight="1">
      <c r="B622" s="280"/>
      <c r="C622" s="283"/>
      <c r="D622" s="57" t="s">
        <v>89</v>
      </c>
      <c r="E622" s="129" t="s">
        <v>78</v>
      </c>
      <c r="F622" s="286"/>
      <c r="G622" s="207">
        <v>0</v>
      </c>
      <c r="H622" s="58" t="str">
        <f>IFERROR(G622/G626,"-")</f>
        <v>-</v>
      </c>
      <c r="I622" s="72">
        <f t="shared" si="561"/>
        <v>0</v>
      </c>
      <c r="J622" s="286"/>
      <c r="K622" s="207">
        <v>0</v>
      </c>
      <c r="L622" s="58">
        <f>IFERROR(K622/K626,"-")</f>
        <v>0</v>
      </c>
      <c r="M622" s="82">
        <f t="shared" si="554"/>
        <v>0</v>
      </c>
      <c r="N622" s="286"/>
      <c r="O622" s="207">
        <v>1</v>
      </c>
      <c r="P622" s="58">
        <f>IFERROR(O622/O626,"-")</f>
        <v>4.5454545454545456E-2</v>
      </c>
      <c r="Q622" s="82">
        <f t="shared" si="555"/>
        <v>3.0048076923076925E-4</v>
      </c>
      <c r="R622" s="286"/>
      <c r="S622" s="207">
        <v>0</v>
      </c>
      <c r="T622" s="58">
        <f>IFERROR(S622/S626,"-")</f>
        <v>0</v>
      </c>
      <c r="U622" s="82">
        <f t="shared" si="556"/>
        <v>0</v>
      </c>
      <c r="V622" s="286"/>
      <c r="W622" s="207">
        <v>0</v>
      </c>
      <c r="X622" s="58">
        <f>IFERROR(W622/W626,"-")</f>
        <v>0</v>
      </c>
      <c r="Y622" s="82">
        <f t="shared" si="557"/>
        <v>0</v>
      </c>
      <c r="Z622" s="286"/>
      <c r="AA622" s="207">
        <v>0</v>
      </c>
      <c r="AB622" s="58">
        <f>IFERROR(AA622/AA626,"-")</f>
        <v>0</v>
      </c>
      <c r="AC622" s="82">
        <f t="shared" si="558"/>
        <v>0</v>
      </c>
      <c r="AD622" s="286"/>
      <c r="AE622" s="207">
        <v>0</v>
      </c>
      <c r="AF622" s="58">
        <f>IFERROR(AE622/AE626,"-")</f>
        <v>0</v>
      </c>
      <c r="AG622" s="82">
        <f t="shared" si="559"/>
        <v>0</v>
      </c>
      <c r="AH622" s="286"/>
      <c r="AI622" s="93">
        <f t="shared" si="527"/>
        <v>1</v>
      </c>
      <c r="AJ622" s="58">
        <f>IFERROR(AI622/AI626,"-")</f>
        <v>1.7543859649122806E-2</v>
      </c>
      <c r="AK622" s="82">
        <f t="shared" si="560"/>
        <v>1.2070006035003017E-4</v>
      </c>
    </row>
    <row r="623" spans="2:37" ht="13.5" customHeight="1">
      <c r="B623" s="280"/>
      <c r="C623" s="283"/>
      <c r="D623" s="57" t="s">
        <v>90</v>
      </c>
      <c r="E623" s="129" t="s">
        <v>79</v>
      </c>
      <c r="F623" s="286"/>
      <c r="G623" s="207">
        <v>0</v>
      </c>
      <c r="H623" s="58" t="str">
        <f>IFERROR(G623/G626,"-")</f>
        <v>-</v>
      </c>
      <c r="I623" s="72">
        <f t="shared" si="561"/>
        <v>0</v>
      </c>
      <c r="J623" s="286"/>
      <c r="K623" s="207">
        <v>0</v>
      </c>
      <c r="L623" s="58">
        <f>IFERROR(K623/K626,"-")</f>
        <v>0</v>
      </c>
      <c r="M623" s="82">
        <f t="shared" si="554"/>
        <v>0</v>
      </c>
      <c r="N623" s="286"/>
      <c r="O623" s="207">
        <v>0</v>
      </c>
      <c r="P623" s="58">
        <f>IFERROR(O623/O626,"-")</f>
        <v>0</v>
      </c>
      <c r="Q623" s="82">
        <f t="shared" si="555"/>
        <v>0</v>
      </c>
      <c r="R623" s="286"/>
      <c r="S623" s="207">
        <v>0</v>
      </c>
      <c r="T623" s="58">
        <f>IFERROR(S623/S626,"-")</f>
        <v>0</v>
      </c>
      <c r="U623" s="82">
        <f t="shared" si="556"/>
        <v>0</v>
      </c>
      <c r="V623" s="286"/>
      <c r="W623" s="207">
        <v>0</v>
      </c>
      <c r="X623" s="58">
        <f>IFERROR(W623/W626,"-")</f>
        <v>0</v>
      </c>
      <c r="Y623" s="82">
        <f t="shared" si="557"/>
        <v>0</v>
      </c>
      <c r="Z623" s="286"/>
      <c r="AA623" s="207">
        <v>0</v>
      </c>
      <c r="AB623" s="58">
        <f>IFERROR(AA623/AA626,"-")</f>
        <v>0</v>
      </c>
      <c r="AC623" s="82">
        <f t="shared" si="558"/>
        <v>0</v>
      </c>
      <c r="AD623" s="286"/>
      <c r="AE623" s="207">
        <v>0</v>
      </c>
      <c r="AF623" s="58">
        <f>IFERROR(AE623/AE626,"-")</f>
        <v>0</v>
      </c>
      <c r="AG623" s="82">
        <f t="shared" si="559"/>
        <v>0</v>
      </c>
      <c r="AH623" s="286"/>
      <c r="AI623" s="93">
        <f t="shared" si="527"/>
        <v>0</v>
      </c>
      <c r="AJ623" s="58">
        <f>IFERROR(AI623/AI626,"-")</f>
        <v>0</v>
      </c>
      <c r="AK623" s="82">
        <f t="shared" si="560"/>
        <v>0</v>
      </c>
    </row>
    <row r="624" spans="2:37" ht="13.5" customHeight="1">
      <c r="B624" s="280"/>
      <c r="C624" s="283"/>
      <c r="D624" s="57" t="s">
        <v>91</v>
      </c>
      <c r="E624" s="129" t="s">
        <v>80</v>
      </c>
      <c r="F624" s="286"/>
      <c r="G624" s="207">
        <v>0</v>
      </c>
      <c r="H624" s="58" t="str">
        <f>IFERROR(G624/G626,"-")</f>
        <v>-</v>
      </c>
      <c r="I624" s="72">
        <f t="shared" si="561"/>
        <v>0</v>
      </c>
      <c r="J624" s="286"/>
      <c r="K624" s="207">
        <v>0</v>
      </c>
      <c r="L624" s="58">
        <f>IFERROR(K624/K626,"-")</f>
        <v>0</v>
      </c>
      <c r="M624" s="82">
        <f t="shared" si="554"/>
        <v>0</v>
      </c>
      <c r="N624" s="286"/>
      <c r="O624" s="207">
        <v>0</v>
      </c>
      <c r="P624" s="58">
        <f>IFERROR(O624/O626,"-")</f>
        <v>0</v>
      </c>
      <c r="Q624" s="82">
        <f t="shared" si="555"/>
        <v>0</v>
      </c>
      <c r="R624" s="286"/>
      <c r="S624" s="207">
        <v>0</v>
      </c>
      <c r="T624" s="58">
        <f>IFERROR(S624/S626,"-")</f>
        <v>0</v>
      </c>
      <c r="U624" s="82">
        <f t="shared" si="556"/>
        <v>0</v>
      </c>
      <c r="V624" s="286"/>
      <c r="W624" s="207">
        <v>0</v>
      </c>
      <c r="X624" s="58">
        <f>IFERROR(W624/W626,"-")</f>
        <v>0</v>
      </c>
      <c r="Y624" s="82">
        <f t="shared" si="557"/>
        <v>0</v>
      </c>
      <c r="Z624" s="286"/>
      <c r="AA624" s="207">
        <v>0</v>
      </c>
      <c r="AB624" s="58">
        <f>IFERROR(AA624/AA626,"-")</f>
        <v>0</v>
      </c>
      <c r="AC624" s="82">
        <f t="shared" si="558"/>
        <v>0</v>
      </c>
      <c r="AD624" s="286"/>
      <c r="AE624" s="207">
        <v>0</v>
      </c>
      <c r="AF624" s="58">
        <f>IFERROR(AE624/AE626,"-")</f>
        <v>0</v>
      </c>
      <c r="AG624" s="82">
        <f t="shared" si="559"/>
        <v>0</v>
      </c>
      <c r="AH624" s="286"/>
      <c r="AI624" s="93">
        <f t="shared" si="527"/>
        <v>0</v>
      </c>
      <c r="AJ624" s="58">
        <f>IFERROR(AI624/AI626,"-")</f>
        <v>0</v>
      </c>
      <c r="AK624" s="82">
        <f t="shared" si="560"/>
        <v>0</v>
      </c>
    </row>
    <row r="625" spans="2:37" ht="13.5" customHeight="1">
      <c r="B625" s="280"/>
      <c r="C625" s="283"/>
      <c r="D625" s="59" t="s">
        <v>92</v>
      </c>
      <c r="E625" s="130" t="s">
        <v>95</v>
      </c>
      <c r="F625" s="287"/>
      <c r="G625" s="208">
        <v>0</v>
      </c>
      <c r="H625" s="60" t="str">
        <f>IFERROR(G625/G626,"-")</f>
        <v>-</v>
      </c>
      <c r="I625" s="72">
        <f t="shared" si="561"/>
        <v>0</v>
      </c>
      <c r="J625" s="287"/>
      <c r="K625" s="208">
        <v>0</v>
      </c>
      <c r="L625" s="60">
        <f>IFERROR(K625/K626,"-")</f>
        <v>0</v>
      </c>
      <c r="M625" s="83">
        <f t="shared" si="554"/>
        <v>0</v>
      </c>
      <c r="N625" s="287"/>
      <c r="O625" s="208">
        <v>4</v>
      </c>
      <c r="P625" s="60">
        <f>IFERROR(O625/O626,"-")</f>
        <v>0.18181818181818182</v>
      </c>
      <c r="Q625" s="83">
        <f t="shared" si="555"/>
        <v>1.201923076923077E-3</v>
      </c>
      <c r="R625" s="287"/>
      <c r="S625" s="208">
        <v>4</v>
      </c>
      <c r="T625" s="60">
        <f>IFERROR(S625/S626,"-")</f>
        <v>0.22222222222222221</v>
      </c>
      <c r="U625" s="83">
        <f t="shared" si="556"/>
        <v>1.6155088852988692E-3</v>
      </c>
      <c r="V625" s="287"/>
      <c r="W625" s="208">
        <v>2</v>
      </c>
      <c r="X625" s="60">
        <f>IFERROR(W625/W626,"-")</f>
        <v>0.2</v>
      </c>
      <c r="Y625" s="83">
        <f t="shared" si="557"/>
        <v>1.4124293785310734E-3</v>
      </c>
      <c r="Z625" s="287"/>
      <c r="AA625" s="208">
        <v>0</v>
      </c>
      <c r="AB625" s="60">
        <f>IFERROR(AA625/AA626,"-")</f>
        <v>0</v>
      </c>
      <c r="AC625" s="83">
        <f t="shared" si="558"/>
        <v>0</v>
      </c>
      <c r="AD625" s="287"/>
      <c r="AE625" s="208">
        <v>1</v>
      </c>
      <c r="AF625" s="60">
        <f>IFERROR(AE625/AE626,"-")</f>
        <v>1</v>
      </c>
      <c r="AG625" s="83">
        <f t="shared" si="559"/>
        <v>3.003003003003003E-3</v>
      </c>
      <c r="AH625" s="287"/>
      <c r="AI625" s="94">
        <f t="shared" si="527"/>
        <v>11</v>
      </c>
      <c r="AJ625" s="60">
        <f>IFERROR(AI625/AI626,"-")</f>
        <v>0.19298245614035087</v>
      </c>
      <c r="AK625" s="83">
        <f t="shared" si="560"/>
        <v>1.3277006638503319E-3</v>
      </c>
    </row>
    <row r="626" spans="2:37" ht="13.5" customHeight="1">
      <c r="B626" s="281"/>
      <c r="C626" s="284"/>
      <c r="D626" s="61" t="s">
        <v>94</v>
      </c>
      <c r="E626" s="62"/>
      <c r="F626" s="209" t="s">
        <v>143</v>
      </c>
      <c r="G626" s="71">
        <f>SUM(G618:G625)</f>
        <v>0</v>
      </c>
      <c r="H626" s="63" t="s">
        <v>93</v>
      </c>
      <c r="I626" s="75">
        <f>IFERROR(G626/$AO$74,"-")</f>
        <v>0</v>
      </c>
      <c r="J626" s="209" t="s">
        <v>143</v>
      </c>
      <c r="K626" s="71">
        <f>SUM(K618:K625)</f>
        <v>2</v>
      </c>
      <c r="L626" s="210" t="s">
        <v>143</v>
      </c>
      <c r="M626" s="75">
        <f t="shared" si="554"/>
        <v>5.5555555555555552E-2</v>
      </c>
      <c r="N626" s="209" t="s">
        <v>143</v>
      </c>
      <c r="O626" s="71">
        <f>SUM(O618:O625)</f>
        <v>22</v>
      </c>
      <c r="P626" s="210" t="s">
        <v>143</v>
      </c>
      <c r="Q626" s="75">
        <f t="shared" si="555"/>
        <v>6.610576923076923E-3</v>
      </c>
      <c r="R626" s="209" t="s">
        <v>143</v>
      </c>
      <c r="S626" s="71">
        <f>SUM(S618:S625)</f>
        <v>18</v>
      </c>
      <c r="T626" s="210" t="s">
        <v>143</v>
      </c>
      <c r="U626" s="75">
        <f t="shared" si="556"/>
        <v>7.2697899838449114E-3</v>
      </c>
      <c r="V626" s="209" t="s">
        <v>143</v>
      </c>
      <c r="W626" s="71">
        <f>SUM(W618:W625)</f>
        <v>10</v>
      </c>
      <c r="X626" s="210" t="s">
        <v>143</v>
      </c>
      <c r="Y626" s="75">
        <f t="shared" si="557"/>
        <v>7.0621468926553672E-3</v>
      </c>
      <c r="Z626" s="209" t="s">
        <v>143</v>
      </c>
      <c r="AA626" s="71">
        <f>SUM(AA618:AA625)</f>
        <v>4</v>
      </c>
      <c r="AB626" s="210" t="s">
        <v>143</v>
      </c>
      <c r="AC626" s="75">
        <f t="shared" si="558"/>
        <v>5.8479532163742687E-3</v>
      </c>
      <c r="AD626" s="209" t="s">
        <v>143</v>
      </c>
      <c r="AE626" s="71">
        <f>SUM(AE618:AE625)</f>
        <v>1</v>
      </c>
      <c r="AF626" s="210" t="s">
        <v>143</v>
      </c>
      <c r="AG626" s="75">
        <f t="shared" si="559"/>
        <v>3.003003003003003E-3</v>
      </c>
      <c r="AH626" s="209" t="s">
        <v>143</v>
      </c>
      <c r="AI626" s="71">
        <f t="shared" si="527"/>
        <v>57</v>
      </c>
      <c r="AJ626" s="210" t="s">
        <v>143</v>
      </c>
      <c r="AK626" s="75">
        <f t="shared" si="560"/>
        <v>6.8799034399517197E-3</v>
      </c>
    </row>
    <row r="627" spans="2:37" ht="13.5" customHeight="1">
      <c r="B627" s="279">
        <v>70</v>
      </c>
      <c r="C627" s="282" t="s">
        <v>47</v>
      </c>
      <c r="D627" s="55" t="s">
        <v>85</v>
      </c>
      <c r="E627" s="128" t="s">
        <v>74</v>
      </c>
      <c r="F627" s="293">
        <f>AO75</f>
        <v>0</v>
      </c>
      <c r="G627" s="206">
        <v>0</v>
      </c>
      <c r="H627" s="56" t="str">
        <f>IFERROR(G627/G635,"-")</f>
        <v>-</v>
      </c>
      <c r="I627" s="72" t="str">
        <f>IFERROR(G627/$AO$75,"-")</f>
        <v>-</v>
      </c>
      <c r="J627" s="293">
        <f>AP75</f>
        <v>6</v>
      </c>
      <c r="K627" s="206">
        <v>0</v>
      </c>
      <c r="L627" s="56" t="str">
        <f>IFERROR(K627/K635,"-")</f>
        <v>-</v>
      </c>
      <c r="M627" s="72">
        <f t="shared" ref="M627:M635" si="562">IFERROR(K627/$AP$75,"-")</f>
        <v>0</v>
      </c>
      <c r="N627" s="293">
        <f>AQ75</f>
        <v>459</v>
      </c>
      <c r="O627" s="206">
        <v>0</v>
      </c>
      <c r="P627" s="56">
        <f>IFERROR(O627/O635,"-")</f>
        <v>0</v>
      </c>
      <c r="Q627" s="72">
        <f t="shared" ref="Q627:Q635" si="563">IFERROR(O627/$AQ$75,"-")</f>
        <v>0</v>
      </c>
      <c r="R627" s="293">
        <f>AR75</f>
        <v>404</v>
      </c>
      <c r="S627" s="206">
        <v>0</v>
      </c>
      <c r="T627" s="56">
        <f>IFERROR(S627/S635,"-")</f>
        <v>0</v>
      </c>
      <c r="U627" s="72">
        <f t="shared" ref="U627:U635" si="564">IFERROR(S627/$AR$75,"-")</f>
        <v>0</v>
      </c>
      <c r="V627" s="293">
        <f>AS75</f>
        <v>247</v>
      </c>
      <c r="W627" s="206">
        <v>0</v>
      </c>
      <c r="X627" s="56" t="str">
        <f>IFERROR(W627/W635,"-")</f>
        <v>-</v>
      </c>
      <c r="Y627" s="72">
        <f t="shared" ref="Y627:Y635" si="565">IFERROR(W627/$AS$75,"-")</f>
        <v>0</v>
      </c>
      <c r="Z627" s="293">
        <f>AT75</f>
        <v>167</v>
      </c>
      <c r="AA627" s="206">
        <v>0</v>
      </c>
      <c r="AB627" s="56" t="str">
        <f>IFERROR(AA627/AA635,"-")</f>
        <v>-</v>
      </c>
      <c r="AC627" s="72">
        <f t="shared" ref="AC627:AC635" si="566">IFERROR(AA627/$AT$75,"-")</f>
        <v>0</v>
      </c>
      <c r="AD627" s="293">
        <f>AU75</f>
        <v>62</v>
      </c>
      <c r="AE627" s="206">
        <v>0</v>
      </c>
      <c r="AF627" s="56" t="str">
        <f>IFERROR(AE627/AE635,"-")</f>
        <v>-</v>
      </c>
      <c r="AG627" s="72">
        <f t="shared" ref="AG627:AG635" si="567">IFERROR(AE627/$AU$75,"-")</f>
        <v>0</v>
      </c>
      <c r="AH627" s="293">
        <f>AV75</f>
        <v>1345</v>
      </c>
      <c r="AI627" s="92">
        <f t="shared" si="527"/>
        <v>0</v>
      </c>
      <c r="AJ627" s="56">
        <f>IFERROR(AI627/AI635,"-")</f>
        <v>0</v>
      </c>
      <c r="AK627" s="72">
        <f t="shared" ref="AK627:AK635" si="568">IFERROR(AI627/$AV$75,"-")</f>
        <v>0</v>
      </c>
    </row>
    <row r="628" spans="2:37" ht="13.5" customHeight="1">
      <c r="B628" s="280"/>
      <c r="C628" s="283"/>
      <c r="D628" s="57" t="s">
        <v>86</v>
      </c>
      <c r="E628" s="129" t="s">
        <v>75</v>
      </c>
      <c r="F628" s="286"/>
      <c r="G628" s="207">
        <v>0</v>
      </c>
      <c r="H628" s="58" t="str">
        <f>IFERROR(G628/G635,"-")</f>
        <v>-</v>
      </c>
      <c r="I628" s="72" t="str">
        <f t="shared" ref="I628:I634" si="569">IFERROR(G628/$AO$75,"-")</f>
        <v>-</v>
      </c>
      <c r="J628" s="286"/>
      <c r="K628" s="207">
        <v>0</v>
      </c>
      <c r="L628" s="58" t="str">
        <f>IFERROR(K628/K635,"-")</f>
        <v>-</v>
      </c>
      <c r="M628" s="82">
        <f t="shared" si="562"/>
        <v>0</v>
      </c>
      <c r="N628" s="286"/>
      <c r="O628" s="207">
        <v>0</v>
      </c>
      <c r="P628" s="58">
        <f>IFERROR(O628/O635,"-")</f>
        <v>0</v>
      </c>
      <c r="Q628" s="82">
        <f t="shared" si="563"/>
        <v>0</v>
      </c>
      <c r="R628" s="286"/>
      <c r="S628" s="207">
        <v>2</v>
      </c>
      <c r="T628" s="58">
        <f>IFERROR(S628/S635,"-")</f>
        <v>0.66666666666666663</v>
      </c>
      <c r="U628" s="82">
        <f t="shared" si="564"/>
        <v>4.9504950495049506E-3</v>
      </c>
      <c r="V628" s="286"/>
      <c r="W628" s="207">
        <v>0</v>
      </c>
      <c r="X628" s="58" t="str">
        <f>IFERROR(W628/W635,"-")</f>
        <v>-</v>
      </c>
      <c r="Y628" s="82">
        <f t="shared" si="565"/>
        <v>0</v>
      </c>
      <c r="Z628" s="286"/>
      <c r="AA628" s="207">
        <v>0</v>
      </c>
      <c r="AB628" s="58" t="str">
        <f>IFERROR(AA628/AA635,"-")</f>
        <v>-</v>
      </c>
      <c r="AC628" s="82">
        <f t="shared" si="566"/>
        <v>0</v>
      </c>
      <c r="AD628" s="286"/>
      <c r="AE628" s="207">
        <v>0</v>
      </c>
      <c r="AF628" s="58" t="str">
        <f>IFERROR(AE628/AE635,"-")</f>
        <v>-</v>
      </c>
      <c r="AG628" s="82">
        <f t="shared" si="567"/>
        <v>0</v>
      </c>
      <c r="AH628" s="286"/>
      <c r="AI628" s="93">
        <f t="shared" si="527"/>
        <v>2</v>
      </c>
      <c r="AJ628" s="58">
        <f>IFERROR(AI628/AI635,"-")</f>
        <v>0.4</v>
      </c>
      <c r="AK628" s="82">
        <f t="shared" si="568"/>
        <v>1.4869888475836431E-3</v>
      </c>
    </row>
    <row r="629" spans="2:37" ht="13.5" customHeight="1">
      <c r="B629" s="280"/>
      <c r="C629" s="283"/>
      <c r="D629" s="57" t="s">
        <v>87</v>
      </c>
      <c r="E629" s="129" t="s">
        <v>76</v>
      </c>
      <c r="F629" s="286"/>
      <c r="G629" s="207">
        <v>0</v>
      </c>
      <c r="H629" s="58" t="str">
        <f>IFERROR(G629/G635,"-")</f>
        <v>-</v>
      </c>
      <c r="I629" s="72" t="str">
        <f t="shared" si="569"/>
        <v>-</v>
      </c>
      <c r="J629" s="286"/>
      <c r="K629" s="207">
        <v>0</v>
      </c>
      <c r="L629" s="58" t="str">
        <f>IFERROR(K629/K635,"-")</f>
        <v>-</v>
      </c>
      <c r="M629" s="82">
        <f t="shared" si="562"/>
        <v>0</v>
      </c>
      <c r="N629" s="286"/>
      <c r="O629" s="207">
        <v>0</v>
      </c>
      <c r="P629" s="58">
        <f>IFERROR(O629/O635,"-")</f>
        <v>0</v>
      </c>
      <c r="Q629" s="82">
        <f t="shared" si="563"/>
        <v>0</v>
      </c>
      <c r="R629" s="286"/>
      <c r="S629" s="207">
        <v>0</v>
      </c>
      <c r="T629" s="58">
        <f>IFERROR(S629/S635,"-")</f>
        <v>0</v>
      </c>
      <c r="U629" s="82">
        <f t="shared" si="564"/>
        <v>0</v>
      </c>
      <c r="V629" s="286"/>
      <c r="W629" s="207">
        <v>0</v>
      </c>
      <c r="X629" s="58" t="str">
        <f>IFERROR(W629/W635,"-")</f>
        <v>-</v>
      </c>
      <c r="Y629" s="82">
        <f t="shared" si="565"/>
        <v>0</v>
      </c>
      <c r="Z629" s="286"/>
      <c r="AA629" s="207">
        <v>0</v>
      </c>
      <c r="AB629" s="58" t="str">
        <f>IFERROR(AA629/AA635,"-")</f>
        <v>-</v>
      </c>
      <c r="AC629" s="82">
        <f t="shared" si="566"/>
        <v>0</v>
      </c>
      <c r="AD629" s="286"/>
      <c r="AE629" s="207">
        <v>0</v>
      </c>
      <c r="AF629" s="58" t="str">
        <f>IFERROR(AE629/AE635,"-")</f>
        <v>-</v>
      </c>
      <c r="AG629" s="82">
        <f t="shared" si="567"/>
        <v>0</v>
      </c>
      <c r="AH629" s="286"/>
      <c r="AI629" s="93">
        <f t="shared" si="527"/>
        <v>0</v>
      </c>
      <c r="AJ629" s="58">
        <f>IFERROR(AI629/AI635,"-")</f>
        <v>0</v>
      </c>
      <c r="AK629" s="82">
        <f t="shared" si="568"/>
        <v>0</v>
      </c>
    </row>
    <row r="630" spans="2:37" ht="13.5" customHeight="1">
      <c r="B630" s="280"/>
      <c r="C630" s="283"/>
      <c r="D630" s="57" t="s">
        <v>88</v>
      </c>
      <c r="E630" s="129" t="s">
        <v>77</v>
      </c>
      <c r="F630" s="286"/>
      <c r="G630" s="207">
        <v>0</v>
      </c>
      <c r="H630" s="58" t="str">
        <f>IFERROR(G630/G635,"-")</f>
        <v>-</v>
      </c>
      <c r="I630" s="72" t="str">
        <f t="shared" si="569"/>
        <v>-</v>
      </c>
      <c r="J630" s="286"/>
      <c r="K630" s="207">
        <v>0</v>
      </c>
      <c r="L630" s="58" t="str">
        <f>IFERROR(K630/K635,"-")</f>
        <v>-</v>
      </c>
      <c r="M630" s="82">
        <f t="shared" si="562"/>
        <v>0</v>
      </c>
      <c r="N630" s="286"/>
      <c r="O630" s="207">
        <v>1</v>
      </c>
      <c r="P630" s="58">
        <f>IFERROR(O630/O635,"-")</f>
        <v>0.5</v>
      </c>
      <c r="Q630" s="82">
        <f t="shared" si="563"/>
        <v>2.1786492374727671E-3</v>
      </c>
      <c r="R630" s="286"/>
      <c r="S630" s="207">
        <v>0</v>
      </c>
      <c r="T630" s="58">
        <f>IFERROR(S630/S635,"-")</f>
        <v>0</v>
      </c>
      <c r="U630" s="82">
        <f t="shared" si="564"/>
        <v>0</v>
      </c>
      <c r="V630" s="286"/>
      <c r="W630" s="207">
        <v>0</v>
      </c>
      <c r="X630" s="58" t="str">
        <f>IFERROR(W630/W635,"-")</f>
        <v>-</v>
      </c>
      <c r="Y630" s="82">
        <f t="shared" si="565"/>
        <v>0</v>
      </c>
      <c r="Z630" s="286"/>
      <c r="AA630" s="207">
        <v>0</v>
      </c>
      <c r="AB630" s="58" t="str">
        <f>IFERROR(AA630/AA635,"-")</f>
        <v>-</v>
      </c>
      <c r="AC630" s="82">
        <f t="shared" si="566"/>
        <v>0</v>
      </c>
      <c r="AD630" s="286"/>
      <c r="AE630" s="207">
        <v>0</v>
      </c>
      <c r="AF630" s="58" t="str">
        <f>IFERROR(AE630/AE635,"-")</f>
        <v>-</v>
      </c>
      <c r="AG630" s="82">
        <f t="shared" si="567"/>
        <v>0</v>
      </c>
      <c r="AH630" s="286"/>
      <c r="AI630" s="93">
        <f t="shared" si="527"/>
        <v>1</v>
      </c>
      <c r="AJ630" s="58">
        <f>IFERROR(AI630/AI635,"-")</f>
        <v>0.2</v>
      </c>
      <c r="AK630" s="82">
        <f t="shared" si="568"/>
        <v>7.4349442379182155E-4</v>
      </c>
    </row>
    <row r="631" spans="2:37" ht="13.5" customHeight="1">
      <c r="B631" s="280"/>
      <c r="C631" s="283"/>
      <c r="D631" s="57" t="s">
        <v>89</v>
      </c>
      <c r="E631" s="129" t="s">
        <v>78</v>
      </c>
      <c r="F631" s="286"/>
      <c r="G631" s="207">
        <v>0</v>
      </c>
      <c r="H631" s="58" t="str">
        <f>IFERROR(G631/G635,"-")</f>
        <v>-</v>
      </c>
      <c r="I631" s="72" t="str">
        <f t="shared" si="569"/>
        <v>-</v>
      </c>
      <c r="J631" s="286"/>
      <c r="K631" s="207">
        <v>0</v>
      </c>
      <c r="L631" s="58" t="str">
        <f>IFERROR(K631/K635,"-")</f>
        <v>-</v>
      </c>
      <c r="M631" s="82">
        <f t="shared" si="562"/>
        <v>0</v>
      </c>
      <c r="N631" s="286"/>
      <c r="O631" s="207">
        <v>0</v>
      </c>
      <c r="P631" s="58">
        <f>IFERROR(O631/O635,"-")</f>
        <v>0</v>
      </c>
      <c r="Q631" s="82">
        <f t="shared" si="563"/>
        <v>0</v>
      </c>
      <c r="R631" s="286"/>
      <c r="S631" s="207">
        <v>1</v>
      </c>
      <c r="T631" s="58">
        <f>IFERROR(S631/S635,"-")</f>
        <v>0.33333333333333331</v>
      </c>
      <c r="U631" s="82">
        <f t="shared" si="564"/>
        <v>2.4752475247524753E-3</v>
      </c>
      <c r="V631" s="286"/>
      <c r="W631" s="207">
        <v>0</v>
      </c>
      <c r="X631" s="58" t="str">
        <f>IFERROR(W631/W635,"-")</f>
        <v>-</v>
      </c>
      <c r="Y631" s="82">
        <f t="shared" si="565"/>
        <v>0</v>
      </c>
      <c r="Z631" s="286"/>
      <c r="AA631" s="207">
        <v>0</v>
      </c>
      <c r="AB631" s="58" t="str">
        <f>IFERROR(AA631/AA635,"-")</f>
        <v>-</v>
      </c>
      <c r="AC631" s="82">
        <f t="shared" si="566"/>
        <v>0</v>
      </c>
      <c r="AD631" s="286"/>
      <c r="AE631" s="207">
        <v>0</v>
      </c>
      <c r="AF631" s="58" t="str">
        <f>IFERROR(AE631/AE635,"-")</f>
        <v>-</v>
      </c>
      <c r="AG631" s="82">
        <f t="shared" si="567"/>
        <v>0</v>
      </c>
      <c r="AH631" s="286"/>
      <c r="AI631" s="93">
        <f t="shared" si="527"/>
        <v>1</v>
      </c>
      <c r="AJ631" s="58">
        <f>IFERROR(AI631/AI635,"-")</f>
        <v>0.2</v>
      </c>
      <c r="AK631" s="82">
        <f t="shared" si="568"/>
        <v>7.4349442379182155E-4</v>
      </c>
    </row>
    <row r="632" spans="2:37" ht="13.5" customHeight="1">
      <c r="B632" s="280"/>
      <c r="C632" s="283"/>
      <c r="D632" s="57" t="s">
        <v>90</v>
      </c>
      <c r="E632" s="129" t="s">
        <v>79</v>
      </c>
      <c r="F632" s="286"/>
      <c r="G632" s="207">
        <v>0</v>
      </c>
      <c r="H632" s="58" t="str">
        <f>IFERROR(G632/G635,"-")</f>
        <v>-</v>
      </c>
      <c r="I632" s="72" t="str">
        <f t="shared" si="569"/>
        <v>-</v>
      </c>
      <c r="J632" s="286"/>
      <c r="K632" s="207">
        <v>0</v>
      </c>
      <c r="L632" s="58" t="str">
        <f>IFERROR(K632/K635,"-")</f>
        <v>-</v>
      </c>
      <c r="M632" s="82">
        <f t="shared" si="562"/>
        <v>0</v>
      </c>
      <c r="N632" s="286"/>
      <c r="O632" s="207">
        <v>0</v>
      </c>
      <c r="P632" s="58">
        <f>IFERROR(O632/O635,"-")</f>
        <v>0</v>
      </c>
      <c r="Q632" s="82">
        <f t="shared" si="563"/>
        <v>0</v>
      </c>
      <c r="R632" s="286"/>
      <c r="S632" s="207">
        <v>0</v>
      </c>
      <c r="T632" s="58">
        <f>IFERROR(S632/S635,"-")</f>
        <v>0</v>
      </c>
      <c r="U632" s="82">
        <f t="shared" si="564"/>
        <v>0</v>
      </c>
      <c r="V632" s="286"/>
      <c r="W632" s="207">
        <v>0</v>
      </c>
      <c r="X632" s="58" t="str">
        <f>IFERROR(W632/W635,"-")</f>
        <v>-</v>
      </c>
      <c r="Y632" s="82">
        <f t="shared" si="565"/>
        <v>0</v>
      </c>
      <c r="Z632" s="286"/>
      <c r="AA632" s="207">
        <v>0</v>
      </c>
      <c r="AB632" s="58" t="str">
        <f>IFERROR(AA632/AA635,"-")</f>
        <v>-</v>
      </c>
      <c r="AC632" s="82">
        <f t="shared" si="566"/>
        <v>0</v>
      </c>
      <c r="AD632" s="286"/>
      <c r="AE632" s="207">
        <v>0</v>
      </c>
      <c r="AF632" s="58" t="str">
        <f>IFERROR(AE632/AE635,"-")</f>
        <v>-</v>
      </c>
      <c r="AG632" s="82">
        <f t="shared" si="567"/>
        <v>0</v>
      </c>
      <c r="AH632" s="286"/>
      <c r="AI632" s="93">
        <f t="shared" si="527"/>
        <v>0</v>
      </c>
      <c r="AJ632" s="58">
        <f>IFERROR(AI632/AI635,"-")</f>
        <v>0</v>
      </c>
      <c r="AK632" s="82">
        <f t="shared" si="568"/>
        <v>0</v>
      </c>
    </row>
    <row r="633" spans="2:37" ht="13.5" customHeight="1">
      <c r="B633" s="280"/>
      <c r="C633" s="283"/>
      <c r="D633" s="57" t="s">
        <v>91</v>
      </c>
      <c r="E633" s="129" t="s">
        <v>80</v>
      </c>
      <c r="F633" s="286"/>
      <c r="G633" s="207">
        <v>0</v>
      </c>
      <c r="H633" s="58" t="str">
        <f>IFERROR(G633/G635,"-")</f>
        <v>-</v>
      </c>
      <c r="I633" s="72" t="str">
        <f t="shared" si="569"/>
        <v>-</v>
      </c>
      <c r="J633" s="286"/>
      <c r="K633" s="207">
        <v>0</v>
      </c>
      <c r="L633" s="58" t="str">
        <f>IFERROR(K633/K635,"-")</f>
        <v>-</v>
      </c>
      <c r="M633" s="82">
        <f t="shared" si="562"/>
        <v>0</v>
      </c>
      <c r="N633" s="286"/>
      <c r="O633" s="207">
        <v>0</v>
      </c>
      <c r="P633" s="58">
        <f>IFERROR(O633/O635,"-")</f>
        <v>0</v>
      </c>
      <c r="Q633" s="82">
        <f t="shared" si="563"/>
        <v>0</v>
      </c>
      <c r="R633" s="286"/>
      <c r="S633" s="207">
        <v>0</v>
      </c>
      <c r="T633" s="58">
        <f>IFERROR(S633/S635,"-")</f>
        <v>0</v>
      </c>
      <c r="U633" s="82">
        <f t="shared" si="564"/>
        <v>0</v>
      </c>
      <c r="V633" s="286"/>
      <c r="W633" s="207">
        <v>0</v>
      </c>
      <c r="X633" s="58" t="str">
        <f>IFERROR(W633/W635,"-")</f>
        <v>-</v>
      </c>
      <c r="Y633" s="82">
        <f t="shared" si="565"/>
        <v>0</v>
      </c>
      <c r="Z633" s="286"/>
      <c r="AA633" s="207">
        <v>0</v>
      </c>
      <c r="AB633" s="58" t="str">
        <f>IFERROR(AA633/AA635,"-")</f>
        <v>-</v>
      </c>
      <c r="AC633" s="82">
        <f t="shared" si="566"/>
        <v>0</v>
      </c>
      <c r="AD633" s="286"/>
      <c r="AE633" s="207">
        <v>0</v>
      </c>
      <c r="AF633" s="58" t="str">
        <f>IFERROR(AE633/AE635,"-")</f>
        <v>-</v>
      </c>
      <c r="AG633" s="82">
        <f t="shared" si="567"/>
        <v>0</v>
      </c>
      <c r="AH633" s="286"/>
      <c r="AI633" s="93">
        <f t="shared" si="527"/>
        <v>0</v>
      </c>
      <c r="AJ633" s="58">
        <f>IFERROR(AI633/AI635,"-")</f>
        <v>0</v>
      </c>
      <c r="AK633" s="82">
        <f t="shared" si="568"/>
        <v>0</v>
      </c>
    </row>
    <row r="634" spans="2:37" ht="13.5" customHeight="1">
      <c r="B634" s="280"/>
      <c r="C634" s="283"/>
      <c r="D634" s="59" t="s">
        <v>92</v>
      </c>
      <c r="E634" s="130" t="s">
        <v>95</v>
      </c>
      <c r="F634" s="287"/>
      <c r="G634" s="208">
        <v>0</v>
      </c>
      <c r="H634" s="60" t="str">
        <f>IFERROR(G634/G635,"-")</f>
        <v>-</v>
      </c>
      <c r="I634" s="72" t="str">
        <f t="shared" si="569"/>
        <v>-</v>
      </c>
      <c r="J634" s="287"/>
      <c r="K634" s="208">
        <v>0</v>
      </c>
      <c r="L634" s="60" t="str">
        <f>IFERROR(K634/K635,"-")</f>
        <v>-</v>
      </c>
      <c r="M634" s="83">
        <f t="shared" si="562"/>
        <v>0</v>
      </c>
      <c r="N634" s="287"/>
      <c r="O634" s="208">
        <v>1</v>
      </c>
      <c r="P634" s="60">
        <f>IFERROR(O634/O635,"-")</f>
        <v>0.5</v>
      </c>
      <c r="Q634" s="83">
        <f t="shared" si="563"/>
        <v>2.1786492374727671E-3</v>
      </c>
      <c r="R634" s="287"/>
      <c r="S634" s="208">
        <v>0</v>
      </c>
      <c r="T634" s="60">
        <f>IFERROR(S634/S635,"-")</f>
        <v>0</v>
      </c>
      <c r="U634" s="83">
        <f t="shared" si="564"/>
        <v>0</v>
      </c>
      <c r="V634" s="287"/>
      <c r="W634" s="208">
        <v>0</v>
      </c>
      <c r="X634" s="60" t="str">
        <f>IFERROR(W634/W635,"-")</f>
        <v>-</v>
      </c>
      <c r="Y634" s="83">
        <f t="shared" si="565"/>
        <v>0</v>
      </c>
      <c r="Z634" s="287"/>
      <c r="AA634" s="208">
        <v>0</v>
      </c>
      <c r="AB634" s="60" t="str">
        <f>IFERROR(AA634/AA635,"-")</f>
        <v>-</v>
      </c>
      <c r="AC634" s="83">
        <f t="shared" si="566"/>
        <v>0</v>
      </c>
      <c r="AD634" s="287"/>
      <c r="AE634" s="208">
        <v>0</v>
      </c>
      <c r="AF634" s="60" t="str">
        <f>IFERROR(AE634/AE635,"-")</f>
        <v>-</v>
      </c>
      <c r="AG634" s="83">
        <f t="shared" si="567"/>
        <v>0</v>
      </c>
      <c r="AH634" s="287"/>
      <c r="AI634" s="94">
        <f t="shared" si="527"/>
        <v>1</v>
      </c>
      <c r="AJ634" s="60">
        <f>IFERROR(AI634/AI635,"-")</f>
        <v>0.2</v>
      </c>
      <c r="AK634" s="83">
        <f t="shared" si="568"/>
        <v>7.4349442379182155E-4</v>
      </c>
    </row>
    <row r="635" spans="2:37" ht="13.5" customHeight="1">
      <c r="B635" s="281"/>
      <c r="C635" s="284"/>
      <c r="D635" s="61" t="s">
        <v>94</v>
      </c>
      <c r="E635" s="62"/>
      <c r="F635" s="209" t="s">
        <v>143</v>
      </c>
      <c r="G635" s="71">
        <f>SUM(G627:G634)</f>
        <v>0</v>
      </c>
      <c r="H635" s="63" t="s">
        <v>93</v>
      </c>
      <c r="I635" s="75" t="str">
        <f>IFERROR(G635/$AO$75,"-")</f>
        <v>-</v>
      </c>
      <c r="J635" s="209" t="s">
        <v>143</v>
      </c>
      <c r="K635" s="71">
        <f>SUM(K627:K634)</f>
        <v>0</v>
      </c>
      <c r="L635" s="210" t="s">
        <v>143</v>
      </c>
      <c r="M635" s="75">
        <f t="shared" si="562"/>
        <v>0</v>
      </c>
      <c r="N635" s="209" t="s">
        <v>143</v>
      </c>
      <c r="O635" s="71">
        <f>SUM(O627:O634)</f>
        <v>2</v>
      </c>
      <c r="P635" s="210" t="s">
        <v>143</v>
      </c>
      <c r="Q635" s="75">
        <f t="shared" si="563"/>
        <v>4.3572984749455342E-3</v>
      </c>
      <c r="R635" s="209" t="s">
        <v>143</v>
      </c>
      <c r="S635" s="71">
        <f>SUM(S627:S634)</f>
        <v>3</v>
      </c>
      <c r="T635" s="210" t="s">
        <v>143</v>
      </c>
      <c r="U635" s="75">
        <f t="shared" si="564"/>
        <v>7.4257425742574254E-3</v>
      </c>
      <c r="V635" s="209" t="s">
        <v>143</v>
      </c>
      <c r="W635" s="71">
        <f>SUM(W627:W634)</f>
        <v>0</v>
      </c>
      <c r="X635" s="210" t="s">
        <v>143</v>
      </c>
      <c r="Y635" s="75">
        <f t="shared" si="565"/>
        <v>0</v>
      </c>
      <c r="Z635" s="209" t="s">
        <v>143</v>
      </c>
      <c r="AA635" s="71">
        <f>SUM(AA627:AA634)</f>
        <v>0</v>
      </c>
      <c r="AB635" s="210" t="s">
        <v>143</v>
      </c>
      <c r="AC635" s="75">
        <f t="shared" si="566"/>
        <v>0</v>
      </c>
      <c r="AD635" s="209" t="s">
        <v>143</v>
      </c>
      <c r="AE635" s="71">
        <f>SUM(AE627:AE634)</f>
        <v>0</v>
      </c>
      <c r="AF635" s="210" t="s">
        <v>143</v>
      </c>
      <c r="AG635" s="75">
        <f t="shared" si="567"/>
        <v>0</v>
      </c>
      <c r="AH635" s="209" t="s">
        <v>143</v>
      </c>
      <c r="AI635" s="71">
        <f t="shared" si="527"/>
        <v>5</v>
      </c>
      <c r="AJ635" s="210" t="s">
        <v>143</v>
      </c>
      <c r="AK635" s="75">
        <f t="shared" si="568"/>
        <v>3.7174721189591076E-3</v>
      </c>
    </row>
    <row r="636" spans="2:37" ht="13.5" customHeight="1">
      <c r="B636" s="279">
        <v>71</v>
      </c>
      <c r="C636" s="282" t="s">
        <v>48</v>
      </c>
      <c r="D636" s="55" t="s">
        <v>85</v>
      </c>
      <c r="E636" s="128" t="s">
        <v>74</v>
      </c>
      <c r="F636" s="293">
        <f>AO76</f>
        <v>4</v>
      </c>
      <c r="G636" s="206">
        <v>0</v>
      </c>
      <c r="H636" s="56" t="str">
        <f>IFERROR(G636/G644,"-")</f>
        <v>-</v>
      </c>
      <c r="I636" s="72">
        <f>IFERROR(G636/$AO$76,"-")</f>
        <v>0</v>
      </c>
      <c r="J636" s="293">
        <f>AP76</f>
        <v>5</v>
      </c>
      <c r="K636" s="206">
        <v>0</v>
      </c>
      <c r="L636" s="56" t="str">
        <f>IFERROR(K636/K644,"-")</f>
        <v>-</v>
      </c>
      <c r="M636" s="72">
        <f t="shared" ref="M636:M644" si="570">IFERROR(K636/$AP$76,"-")</f>
        <v>0</v>
      </c>
      <c r="N636" s="293">
        <f>AQ76</f>
        <v>1371</v>
      </c>
      <c r="O636" s="206">
        <v>0</v>
      </c>
      <c r="P636" s="56">
        <f>IFERROR(O636/O644,"-")</f>
        <v>0</v>
      </c>
      <c r="Q636" s="72">
        <f t="shared" ref="Q636:Q644" si="571">IFERROR(O636/$AQ$76,"-")</f>
        <v>0</v>
      </c>
      <c r="R636" s="293">
        <f>AR76</f>
        <v>1213</v>
      </c>
      <c r="S636" s="206">
        <v>0</v>
      </c>
      <c r="T636" s="56">
        <f>IFERROR(S636/S644,"-")</f>
        <v>0</v>
      </c>
      <c r="U636" s="72">
        <f t="shared" ref="U636:U644" si="572">IFERROR(S636/$AR$76,"-")</f>
        <v>0</v>
      </c>
      <c r="V636" s="293">
        <f>AS76</f>
        <v>725</v>
      </c>
      <c r="W636" s="206">
        <v>0</v>
      </c>
      <c r="X636" s="56">
        <f>IFERROR(W636/W644,"-")</f>
        <v>0</v>
      </c>
      <c r="Y636" s="72">
        <f t="shared" ref="Y636:Y644" si="573">IFERROR(W636/$AS$76,"-")</f>
        <v>0</v>
      </c>
      <c r="Z636" s="293">
        <f>AT76</f>
        <v>466</v>
      </c>
      <c r="AA636" s="206">
        <v>0</v>
      </c>
      <c r="AB636" s="56">
        <f>IFERROR(AA636/AA644,"-")</f>
        <v>0</v>
      </c>
      <c r="AC636" s="72">
        <f t="shared" ref="AC636:AC644" si="574">IFERROR(AA636/$AT$76,"-")</f>
        <v>0</v>
      </c>
      <c r="AD636" s="293">
        <f>AU76</f>
        <v>182</v>
      </c>
      <c r="AE636" s="206">
        <v>0</v>
      </c>
      <c r="AF636" s="56">
        <f>IFERROR(AE636/AE644,"-")</f>
        <v>0</v>
      </c>
      <c r="AG636" s="72">
        <f t="shared" ref="AG636:AG644" si="575">IFERROR(AE636/$AU$76,"-")</f>
        <v>0</v>
      </c>
      <c r="AH636" s="293">
        <f>AV76</f>
        <v>3966</v>
      </c>
      <c r="AI636" s="92">
        <f t="shared" si="527"/>
        <v>0</v>
      </c>
      <c r="AJ636" s="56">
        <f>IFERROR(AI636/AI644,"-")</f>
        <v>0</v>
      </c>
      <c r="AK636" s="72">
        <f t="shared" ref="AK636:AK644" si="576">IFERROR(AI636/$AV$76,"-")</f>
        <v>0</v>
      </c>
    </row>
    <row r="637" spans="2:37" ht="13.5" customHeight="1">
      <c r="B637" s="280"/>
      <c r="C637" s="283"/>
      <c r="D637" s="57" t="s">
        <v>86</v>
      </c>
      <c r="E637" s="129" t="s">
        <v>75</v>
      </c>
      <c r="F637" s="286"/>
      <c r="G637" s="207">
        <v>0</v>
      </c>
      <c r="H637" s="58" t="str">
        <f>IFERROR(G637/G644,"-")</f>
        <v>-</v>
      </c>
      <c r="I637" s="72">
        <f t="shared" ref="I637:I643" si="577">IFERROR(G637/$AO$76,"-")</f>
        <v>0</v>
      </c>
      <c r="J637" s="286"/>
      <c r="K637" s="207">
        <v>0</v>
      </c>
      <c r="L637" s="58" t="str">
        <f>IFERROR(K637/K644,"-")</f>
        <v>-</v>
      </c>
      <c r="M637" s="82">
        <f t="shared" si="570"/>
        <v>0</v>
      </c>
      <c r="N637" s="286"/>
      <c r="O637" s="207">
        <v>8</v>
      </c>
      <c r="P637" s="58">
        <f>IFERROR(O637/O644,"-")</f>
        <v>0.88888888888888884</v>
      </c>
      <c r="Q637" s="82">
        <f t="shared" si="571"/>
        <v>5.8351568198395333E-3</v>
      </c>
      <c r="R637" s="286"/>
      <c r="S637" s="207">
        <v>6</v>
      </c>
      <c r="T637" s="58">
        <f>IFERROR(S637/S644,"-")</f>
        <v>0.66666666666666663</v>
      </c>
      <c r="U637" s="82">
        <f t="shared" si="572"/>
        <v>4.9464138499587798E-3</v>
      </c>
      <c r="V637" s="286"/>
      <c r="W637" s="207">
        <v>6</v>
      </c>
      <c r="X637" s="58">
        <f>IFERROR(W637/W644,"-")</f>
        <v>0.8571428571428571</v>
      </c>
      <c r="Y637" s="82">
        <f t="shared" si="573"/>
        <v>8.2758620689655175E-3</v>
      </c>
      <c r="Z637" s="286"/>
      <c r="AA637" s="207">
        <v>5</v>
      </c>
      <c r="AB637" s="58">
        <f>IFERROR(AA637/AA644,"-")</f>
        <v>1</v>
      </c>
      <c r="AC637" s="82">
        <f t="shared" si="574"/>
        <v>1.0729613733905579E-2</v>
      </c>
      <c r="AD637" s="286"/>
      <c r="AE637" s="207">
        <v>0</v>
      </c>
      <c r="AF637" s="58">
        <f>IFERROR(AE637/AE644,"-")</f>
        <v>0</v>
      </c>
      <c r="AG637" s="82">
        <f t="shared" si="575"/>
        <v>0</v>
      </c>
      <c r="AH637" s="286"/>
      <c r="AI637" s="93">
        <f t="shared" si="527"/>
        <v>25</v>
      </c>
      <c r="AJ637" s="58">
        <f>IFERROR(AI637/AI644,"-")</f>
        <v>0.78125</v>
      </c>
      <c r="AK637" s="82">
        <f t="shared" si="576"/>
        <v>6.3035804336863338E-3</v>
      </c>
    </row>
    <row r="638" spans="2:37" ht="13.5" customHeight="1">
      <c r="B638" s="280"/>
      <c r="C638" s="283"/>
      <c r="D638" s="57" t="s">
        <v>87</v>
      </c>
      <c r="E638" s="129" t="s">
        <v>76</v>
      </c>
      <c r="F638" s="286"/>
      <c r="G638" s="207">
        <v>0</v>
      </c>
      <c r="H638" s="58" t="str">
        <f>IFERROR(G638/G644,"-")</f>
        <v>-</v>
      </c>
      <c r="I638" s="72">
        <f t="shared" si="577"/>
        <v>0</v>
      </c>
      <c r="J638" s="286"/>
      <c r="K638" s="207">
        <v>0</v>
      </c>
      <c r="L638" s="58" t="str">
        <f>IFERROR(K638/K644,"-")</f>
        <v>-</v>
      </c>
      <c r="M638" s="82">
        <f t="shared" si="570"/>
        <v>0</v>
      </c>
      <c r="N638" s="286"/>
      <c r="O638" s="207">
        <v>0</v>
      </c>
      <c r="P638" s="58">
        <f>IFERROR(O638/O644,"-")</f>
        <v>0</v>
      </c>
      <c r="Q638" s="82">
        <f t="shared" si="571"/>
        <v>0</v>
      </c>
      <c r="R638" s="286"/>
      <c r="S638" s="207">
        <v>0</v>
      </c>
      <c r="T638" s="58">
        <f>IFERROR(S638/S644,"-")</f>
        <v>0</v>
      </c>
      <c r="U638" s="82">
        <f t="shared" si="572"/>
        <v>0</v>
      </c>
      <c r="V638" s="286"/>
      <c r="W638" s="207">
        <v>0</v>
      </c>
      <c r="X638" s="58">
        <f>IFERROR(W638/W644,"-")</f>
        <v>0</v>
      </c>
      <c r="Y638" s="82">
        <f t="shared" si="573"/>
        <v>0</v>
      </c>
      <c r="Z638" s="286"/>
      <c r="AA638" s="207">
        <v>0</v>
      </c>
      <c r="AB638" s="58">
        <f>IFERROR(AA638/AA644,"-")</f>
        <v>0</v>
      </c>
      <c r="AC638" s="82">
        <f t="shared" si="574"/>
        <v>0</v>
      </c>
      <c r="AD638" s="286"/>
      <c r="AE638" s="207">
        <v>0</v>
      </c>
      <c r="AF638" s="58">
        <f>IFERROR(AE638/AE644,"-")</f>
        <v>0</v>
      </c>
      <c r="AG638" s="82">
        <f t="shared" si="575"/>
        <v>0</v>
      </c>
      <c r="AH638" s="286"/>
      <c r="AI638" s="93">
        <f t="shared" si="527"/>
        <v>0</v>
      </c>
      <c r="AJ638" s="58">
        <f>IFERROR(AI638/AI644,"-")</f>
        <v>0</v>
      </c>
      <c r="AK638" s="82">
        <f t="shared" si="576"/>
        <v>0</v>
      </c>
    </row>
    <row r="639" spans="2:37" ht="13.5" customHeight="1">
      <c r="B639" s="280"/>
      <c r="C639" s="283"/>
      <c r="D639" s="57" t="s">
        <v>88</v>
      </c>
      <c r="E639" s="129" t="s">
        <v>77</v>
      </c>
      <c r="F639" s="286"/>
      <c r="G639" s="207">
        <v>0</v>
      </c>
      <c r="H639" s="58" t="str">
        <f>IFERROR(G639/G644,"-")</f>
        <v>-</v>
      </c>
      <c r="I639" s="72">
        <f t="shared" si="577"/>
        <v>0</v>
      </c>
      <c r="J639" s="286"/>
      <c r="K639" s="207">
        <v>0</v>
      </c>
      <c r="L639" s="58" t="str">
        <f>IFERROR(K639/K644,"-")</f>
        <v>-</v>
      </c>
      <c r="M639" s="82">
        <f t="shared" si="570"/>
        <v>0</v>
      </c>
      <c r="N639" s="286"/>
      <c r="O639" s="207">
        <v>1</v>
      </c>
      <c r="P639" s="58">
        <f>IFERROR(O639/O644,"-")</f>
        <v>0.1111111111111111</v>
      </c>
      <c r="Q639" s="82">
        <f t="shared" si="571"/>
        <v>7.2939460247994166E-4</v>
      </c>
      <c r="R639" s="286"/>
      <c r="S639" s="207">
        <v>0</v>
      </c>
      <c r="T639" s="58">
        <f>IFERROR(S639/S644,"-")</f>
        <v>0</v>
      </c>
      <c r="U639" s="82">
        <f t="shared" si="572"/>
        <v>0</v>
      </c>
      <c r="V639" s="286"/>
      <c r="W639" s="207">
        <v>0</v>
      </c>
      <c r="X639" s="58">
        <f>IFERROR(W639/W644,"-")</f>
        <v>0</v>
      </c>
      <c r="Y639" s="82">
        <f t="shared" si="573"/>
        <v>0</v>
      </c>
      <c r="Z639" s="286"/>
      <c r="AA639" s="207">
        <v>0</v>
      </c>
      <c r="AB639" s="58">
        <f>IFERROR(AA639/AA644,"-")</f>
        <v>0</v>
      </c>
      <c r="AC639" s="82">
        <f t="shared" si="574"/>
        <v>0</v>
      </c>
      <c r="AD639" s="286"/>
      <c r="AE639" s="207">
        <v>0</v>
      </c>
      <c r="AF639" s="58">
        <f>IFERROR(AE639/AE644,"-")</f>
        <v>0</v>
      </c>
      <c r="AG639" s="82">
        <f t="shared" si="575"/>
        <v>0</v>
      </c>
      <c r="AH639" s="286"/>
      <c r="AI639" s="93">
        <f t="shared" si="527"/>
        <v>1</v>
      </c>
      <c r="AJ639" s="58">
        <f>IFERROR(AI639/AI644,"-")</f>
        <v>3.125E-2</v>
      </c>
      <c r="AK639" s="82">
        <f t="shared" si="576"/>
        <v>2.5214321734745338E-4</v>
      </c>
    </row>
    <row r="640" spans="2:37" ht="13.5" customHeight="1">
      <c r="B640" s="280"/>
      <c r="C640" s="283"/>
      <c r="D640" s="57" t="s">
        <v>89</v>
      </c>
      <c r="E640" s="129" t="s">
        <v>78</v>
      </c>
      <c r="F640" s="286"/>
      <c r="G640" s="207">
        <v>0</v>
      </c>
      <c r="H640" s="58" t="str">
        <f>IFERROR(G640/G644,"-")</f>
        <v>-</v>
      </c>
      <c r="I640" s="72">
        <f t="shared" si="577"/>
        <v>0</v>
      </c>
      <c r="J640" s="286"/>
      <c r="K640" s="207">
        <v>0</v>
      </c>
      <c r="L640" s="58" t="str">
        <f>IFERROR(K640/K644,"-")</f>
        <v>-</v>
      </c>
      <c r="M640" s="82">
        <f t="shared" si="570"/>
        <v>0</v>
      </c>
      <c r="N640" s="286"/>
      <c r="O640" s="207">
        <v>0</v>
      </c>
      <c r="P640" s="58">
        <f>IFERROR(O640/O644,"-")</f>
        <v>0</v>
      </c>
      <c r="Q640" s="82">
        <f t="shared" si="571"/>
        <v>0</v>
      </c>
      <c r="R640" s="286"/>
      <c r="S640" s="207">
        <v>0</v>
      </c>
      <c r="T640" s="58">
        <f>IFERROR(S640/S644,"-")</f>
        <v>0</v>
      </c>
      <c r="U640" s="82">
        <f t="shared" si="572"/>
        <v>0</v>
      </c>
      <c r="V640" s="286"/>
      <c r="W640" s="207">
        <v>0</v>
      </c>
      <c r="X640" s="58">
        <f>IFERROR(W640/W644,"-")</f>
        <v>0</v>
      </c>
      <c r="Y640" s="82">
        <f t="shared" si="573"/>
        <v>0</v>
      </c>
      <c r="Z640" s="286"/>
      <c r="AA640" s="207">
        <v>0</v>
      </c>
      <c r="AB640" s="58">
        <f>IFERROR(AA640/AA644,"-")</f>
        <v>0</v>
      </c>
      <c r="AC640" s="82">
        <f t="shared" si="574"/>
        <v>0</v>
      </c>
      <c r="AD640" s="286"/>
      <c r="AE640" s="207">
        <v>0</v>
      </c>
      <c r="AF640" s="58">
        <f>IFERROR(AE640/AE644,"-")</f>
        <v>0</v>
      </c>
      <c r="AG640" s="82">
        <f t="shared" si="575"/>
        <v>0</v>
      </c>
      <c r="AH640" s="286"/>
      <c r="AI640" s="93">
        <f t="shared" si="527"/>
        <v>0</v>
      </c>
      <c r="AJ640" s="58">
        <f>IFERROR(AI640/AI644,"-")</f>
        <v>0</v>
      </c>
      <c r="AK640" s="82">
        <f t="shared" si="576"/>
        <v>0</v>
      </c>
    </row>
    <row r="641" spans="2:37" ht="13.5" customHeight="1">
      <c r="B641" s="280"/>
      <c r="C641" s="283"/>
      <c r="D641" s="57" t="s">
        <v>90</v>
      </c>
      <c r="E641" s="129" t="s">
        <v>79</v>
      </c>
      <c r="F641" s="286"/>
      <c r="G641" s="207">
        <v>0</v>
      </c>
      <c r="H641" s="58" t="str">
        <f>IFERROR(G641/G644,"-")</f>
        <v>-</v>
      </c>
      <c r="I641" s="72">
        <f t="shared" si="577"/>
        <v>0</v>
      </c>
      <c r="J641" s="286"/>
      <c r="K641" s="207">
        <v>0</v>
      </c>
      <c r="L641" s="58" t="str">
        <f>IFERROR(K641/K644,"-")</f>
        <v>-</v>
      </c>
      <c r="M641" s="82">
        <f t="shared" si="570"/>
        <v>0</v>
      </c>
      <c r="N641" s="286"/>
      <c r="O641" s="207">
        <v>0</v>
      </c>
      <c r="P641" s="58">
        <f>IFERROR(O641/O644,"-")</f>
        <v>0</v>
      </c>
      <c r="Q641" s="82">
        <f t="shared" si="571"/>
        <v>0</v>
      </c>
      <c r="R641" s="286"/>
      <c r="S641" s="207">
        <v>0</v>
      </c>
      <c r="T641" s="58">
        <f>IFERROR(S641/S644,"-")</f>
        <v>0</v>
      </c>
      <c r="U641" s="82">
        <f t="shared" si="572"/>
        <v>0</v>
      </c>
      <c r="V641" s="286"/>
      <c r="W641" s="207">
        <v>0</v>
      </c>
      <c r="X641" s="58">
        <f>IFERROR(W641/W644,"-")</f>
        <v>0</v>
      </c>
      <c r="Y641" s="82">
        <f t="shared" si="573"/>
        <v>0</v>
      </c>
      <c r="Z641" s="286"/>
      <c r="AA641" s="207">
        <v>0</v>
      </c>
      <c r="AB641" s="58">
        <f>IFERROR(AA641/AA644,"-")</f>
        <v>0</v>
      </c>
      <c r="AC641" s="82">
        <f t="shared" si="574"/>
        <v>0</v>
      </c>
      <c r="AD641" s="286"/>
      <c r="AE641" s="207">
        <v>0</v>
      </c>
      <c r="AF641" s="58">
        <f>IFERROR(AE641/AE644,"-")</f>
        <v>0</v>
      </c>
      <c r="AG641" s="82">
        <f t="shared" si="575"/>
        <v>0</v>
      </c>
      <c r="AH641" s="286"/>
      <c r="AI641" s="93">
        <f t="shared" si="527"/>
        <v>0</v>
      </c>
      <c r="AJ641" s="58">
        <f>IFERROR(AI641/AI644,"-")</f>
        <v>0</v>
      </c>
      <c r="AK641" s="82">
        <f t="shared" si="576"/>
        <v>0</v>
      </c>
    </row>
    <row r="642" spans="2:37" ht="13.5" customHeight="1">
      <c r="B642" s="280"/>
      <c r="C642" s="283"/>
      <c r="D642" s="57" t="s">
        <v>91</v>
      </c>
      <c r="E642" s="129" t="s">
        <v>80</v>
      </c>
      <c r="F642" s="286"/>
      <c r="G642" s="207">
        <v>0</v>
      </c>
      <c r="H642" s="58" t="str">
        <f>IFERROR(G642/G644,"-")</f>
        <v>-</v>
      </c>
      <c r="I642" s="72">
        <f t="shared" si="577"/>
        <v>0</v>
      </c>
      <c r="J642" s="286"/>
      <c r="K642" s="207">
        <v>0</v>
      </c>
      <c r="L642" s="58" t="str">
        <f>IFERROR(K642/K644,"-")</f>
        <v>-</v>
      </c>
      <c r="M642" s="82">
        <f t="shared" si="570"/>
        <v>0</v>
      </c>
      <c r="N642" s="286"/>
      <c r="O642" s="207">
        <v>0</v>
      </c>
      <c r="P642" s="58">
        <f>IFERROR(O642/O644,"-")</f>
        <v>0</v>
      </c>
      <c r="Q642" s="82">
        <f t="shared" si="571"/>
        <v>0</v>
      </c>
      <c r="R642" s="286"/>
      <c r="S642" s="207">
        <v>0</v>
      </c>
      <c r="T642" s="58">
        <f>IFERROR(S642/S644,"-")</f>
        <v>0</v>
      </c>
      <c r="U642" s="82">
        <f t="shared" si="572"/>
        <v>0</v>
      </c>
      <c r="V642" s="286"/>
      <c r="W642" s="207">
        <v>0</v>
      </c>
      <c r="X642" s="58">
        <f>IFERROR(W642/W644,"-")</f>
        <v>0</v>
      </c>
      <c r="Y642" s="82">
        <f t="shared" si="573"/>
        <v>0</v>
      </c>
      <c r="Z642" s="286"/>
      <c r="AA642" s="207">
        <v>0</v>
      </c>
      <c r="AB642" s="58">
        <f>IFERROR(AA642/AA644,"-")</f>
        <v>0</v>
      </c>
      <c r="AC642" s="82">
        <f t="shared" si="574"/>
        <v>0</v>
      </c>
      <c r="AD642" s="286"/>
      <c r="AE642" s="207">
        <v>0</v>
      </c>
      <c r="AF642" s="58">
        <f>IFERROR(AE642/AE644,"-")</f>
        <v>0</v>
      </c>
      <c r="AG642" s="82">
        <f t="shared" si="575"/>
        <v>0</v>
      </c>
      <c r="AH642" s="286"/>
      <c r="AI642" s="93">
        <f t="shared" si="527"/>
        <v>0</v>
      </c>
      <c r="AJ642" s="58">
        <f>IFERROR(AI642/AI644,"-")</f>
        <v>0</v>
      </c>
      <c r="AK642" s="82">
        <f t="shared" si="576"/>
        <v>0</v>
      </c>
    </row>
    <row r="643" spans="2:37" ht="13.5" customHeight="1">
      <c r="B643" s="280"/>
      <c r="C643" s="283"/>
      <c r="D643" s="59" t="s">
        <v>92</v>
      </c>
      <c r="E643" s="130" t="s">
        <v>95</v>
      </c>
      <c r="F643" s="287"/>
      <c r="G643" s="208">
        <v>0</v>
      </c>
      <c r="H643" s="60" t="str">
        <f>IFERROR(G643/G644,"-")</f>
        <v>-</v>
      </c>
      <c r="I643" s="72">
        <f t="shared" si="577"/>
        <v>0</v>
      </c>
      <c r="J643" s="287"/>
      <c r="K643" s="208">
        <v>0</v>
      </c>
      <c r="L643" s="60" t="str">
        <f>IFERROR(K643/K644,"-")</f>
        <v>-</v>
      </c>
      <c r="M643" s="83">
        <f t="shared" si="570"/>
        <v>0</v>
      </c>
      <c r="N643" s="287"/>
      <c r="O643" s="208">
        <v>0</v>
      </c>
      <c r="P643" s="60">
        <f>IFERROR(O643/O644,"-")</f>
        <v>0</v>
      </c>
      <c r="Q643" s="83">
        <f t="shared" si="571"/>
        <v>0</v>
      </c>
      <c r="R643" s="287"/>
      <c r="S643" s="208">
        <v>3</v>
      </c>
      <c r="T643" s="60">
        <f>IFERROR(S643/S644,"-")</f>
        <v>0.33333333333333331</v>
      </c>
      <c r="U643" s="83">
        <f t="shared" si="572"/>
        <v>2.4732069249793899E-3</v>
      </c>
      <c r="V643" s="287"/>
      <c r="W643" s="208">
        <v>1</v>
      </c>
      <c r="X643" s="60">
        <f>IFERROR(W643/W644,"-")</f>
        <v>0.14285714285714285</v>
      </c>
      <c r="Y643" s="83">
        <f t="shared" si="573"/>
        <v>1.3793103448275861E-3</v>
      </c>
      <c r="Z643" s="287"/>
      <c r="AA643" s="208">
        <v>0</v>
      </c>
      <c r="AB643" s="60">
        <f>IFERROR(AA643/AA644,"-")</f>
        <v>0</v>
      </c>
      <c r="AC643" s="83">
        <f t="shared" si="574"/>
        <v>0</v>
      </c>
      <c r="AD643" s="287"/>
      <c r="AE643" s="208">
        <v>2</v>
      </c>
      <c r="AF643" s="60">
        <f>IFERROR(AE643/AE644,"-")</f>
        <v>1</v>
      </c>
      <c r="AG643" s="83">
        <f t="shared" si="575"/>
        <v>1.098901098901099E-2</v>
      </c>
      <c r="AH643" s="287"/>
      <c r="AI643" s="94">
        <f t="shared" si="527"/>
        <v>6</v>
      </c>
      <c r="AJ643" s="60">
        <f>IFERROR(AI643/AI644,"-")</f>
        <v>0.1875</v>
      </c>
      <c r="AK643" s="83">
        <f t="shared" si="576"/>
        <v>1.5128593040847202E-3</v>
      </c>
    </row>
    <row r="644" spans="2:37" ht="13.5" customHeight="1">
      <c r="B644" s="281"/>
      <c r="C644" s="284"/>
      <c r="D644" s="61" t="s">
        <v>94</v>
      </c>
      <c r="E644" s="62"/>
      <c r="F644" s="209" t="s">
        <v>143</v>
      </c>
      <c r="G644" s="71">
        <f>SUM(G636:G643)</f>
        <v>0</v>
      </c>
      <c r="H644" s="63" t="s">
        <v>93</v>
      </c>
      <c r="I644" s="75">
        <f>IFERROR(G644/$AO$76,"-")</f>
        <v>0</v>
      </c>
      <c r="J644" s="209" t="s">
        <v>143</v>
      </c>
      <c r="K644" s="71">
        <f>SUM(K636:K643)</f>
        <v>0</v>
      </c>
      <c r="L644" s="210" t="s">
        <v>143</v>
      </c>
      <c r="M644" s="75">
        <f t="shared" si="570"/>
        <v>0</v>
      </c>
      <c r="N644" s="209" t="s">
        <v>143</v>
      </c>
      <c r="O644" s="71">
        <f>SUM(O636:O643)</f>
        <v>9</v>
      </c>
      <c r="P644" s="210" t="s">
        <v>143</v>
      </c>
      <c r="Q644" s="75">
        <f t="shared" si="571"/>
        <v>6.5645514223194746E-3</v>
      </c>
      <c r="R644" s="209" t="s">
        <v>143</v>
      </c>
      <c r="S644" s="71">
        <f>SUM(S636:S643)</f>
        <v>9</v>
      </c>
      <c r="T644" s="210" t="s">
        <v>143</v>
      </c>
      <c r="U644" s="75">
        <f t="shared" si="572"/>
        <v>7.4196207749381701E-3</v>
      </c>
      <c r="V644" s="209" t="s">
        <v>143</v>
      </c>
      <c r="W644" s="71">
        <f>SUM(W636:W643)</f>
        <v>7</v>
      </c>
      <c r="X644" s="210" t="s">
        <v>143</v>
      </c>
      <c r="Y644" s="75">
        <f t="shared" si="573"/>
        <v>9.655172413793104E-3</v>
      </c>
      <c r="Z644" s="209" t="s">
        <v>143</v>
      </c>
      <c r="AA644" s="71">
        <f>SUM(AA636:AA643)</f>
        <v>5</v>
      </c>
      <c r="AB644" s="210" t="s">
        <v>143</v>
      </c>
      <c r="AC644" s="75">
        <f t="shared" si="574"/>
        <v>1.0729613733905579E-2</v>
      </c>
      <c r="AD644" s="209" t="s">
        <v>143</v>
      </c>
      <c r="AE644" s="71">
        <f>SUM(AE636:AE643)</f>
        <v>2</v>
      </c>
      <c r="AF644" s="210" t="s">
        <v>143</v>
      </c>
      <c r="AG644" s="75">
        <f t="shared" si="575"/>
        <v>1.098901098901099E-2</v>
      </c>
      <c r="AH644" s="209" t="s">
        <v>143</v>
      </c>
      <c r="AI644" s="71">
        <f t="shared" si="527"/>
        <v>32</v>
      </c>
      <c r="AJ644" s="210" t="s">
        <v>143</v>
      </c>
      <c r="AK644" s="75">
        <f t="shared" si="576"/>
        <v>8.0685829551185081E-3</v>
      </c>
    </row>
    <row r="645" spans="2:37" ht="13.5" customHeight="1">
      <c r="B645" s="279">
        <v>72</v>
      </c>
      <c r="C645" s="282" t="s">
        <v>26</v>
      </c>
      <c r="D645" s="55" t="s">
        <v>85</v>
      </c>
      <c r="E645" s="128" t="s">
        <v>74</v>
      </c>
      <c r="F645" s="293">
        <f>AO77</f>
        <v>2</v>
      </c>
      <c r="G645" s="206">
        <v>0</v>
      </c>
      <c r="H645" s="56" t="str">
        <f>IFERROR(G645/G653,"-")</f>
        <v>-</v>
      </c>
      <c r="I645" s="72">
        <f>IFERROR(G645/$AO$77,"-")</f>
        <v>0</v>
      </c>
      <c r="J645" s="293">
        <f>AP77</f>
        <v>8</v>
      </c>
      <c r="K645" s="206">
        <v>0</v>
      </c>
      <c r="L645" s="56">
        <f>IFERROR(K645/K653,"-")</f>
        <v>0</v>
      </c>
      <c r="M645" s="72">
        <f t="shared" ref="M645:M653" si="578">IFERROR(K645/$AP$77,"-")</f>
        <v>0</v>
      </c>
      <c r="N645" s="293">
        <f>AQ77</f>
        <v>962</v>
      </c>
      <c r="O645" s="206">
        <v>0</v>
      </c>
      <c r="P645" s="56">
        <f>IFERROR(O645/O653,"-")</f>
        <v>0</v>
      </c>
      <c r="Q645" s="72">
        <f t="shared" ref="Q645:Q653" si="579">IFERROR(O645/$AQ$77,"-")</f>
        <v>0</v>
      </c>
      <c r="R645" s="293">
        <f>AR77</f>
        <v>766</v>
      </c>
      <c r="S645" s="206">
        <v>0</v>
      </c>
      <c r="T645" s="56">
        <f>IFERROR(S645/S653,"-")</f>
        <v>0</v>
      </c>
      <c r="U645" s="72">
        <f t="shared" ref="U645:U653" si="580">IFERROR(S645/$AR$77,"-")</f>
        <v>0</v>
      </c>
      <c r="V645" s="293">
        <f>AS77</f>
        <v>450</v>
      </c>
      <c r="W645" s="206">
        <v>0</v>
      </c>
      <c r="X645" s="56">
        <f>IFERROR(W645/W653,"-")</f>
        <v>0</v>
      </c>
      <c r="Y645" s="72">
        <f t="shared" ref="Y645:Y653" si="581">IFERROR(W645/$AS$77,"-")</f>
        <v>0</v>
      </c>
      <c r="Z645" s="293">
        <f>AT77</f>
        <v>252</v>
      </c>
      <c r="AA645" s="206">
        <v>0</v>
      </c>
      <c r="AB645" s="56">
        <f>IFERROR(AA645/AA653,"-")</f>
        <v>0</v>
      </c>
      <c r="AC645" s="72">
        <f t="shared" ref="AC645:AC653" si="582">IFERROR(AA645/$AT$77,"-")</f>
        <v>0</v>
      </c>
      <c r="AD645" s="293">
        <f>AU77</f>
        <v>119</v>
      </c>
      <c r="AE645" s="206">
        <v>0</v>
      </c>
      <c r="AF645" s="56" t="str">
        <f>IFERROR(AE645/AE653,"-")</f>
        <v>-</v>
      </c>
      <c r="AG645" s="72">
        <f t="shared" ref="AG645:AG653" si="583">IFERROR(AE645/$AU$77,"-")</f>
        <v>0</v>
      </c>
      <c r="AH645" s="293">
        <f>AV77</f>
        <v>2559</v>
      </c>
      <c r="AI645" s="92">
        <f t="shared" si="527"/>
        <v>0</v>
      </c>
      <c r="AJ645" s="56">
        <f>IFERROR(AI645/AI653,"-")</f>
        <v>0</v>
      </c>
      <c r="AK645" s="72">
        <f t="shared" ref="AK645:AK653" si="584">IFERROR(AI645/$AV$77,"-")</f>
        <v>0</v>
      </c>
    </row>
    <row r="646" spans="2:37" ht="13.5" customHeight="1">
      <c r="B646" s="280"/>
      <c r="C646" s="283"/>
      <c r="D646" s="57" t="s">
        <v>86</v>
      </c>
      <c r="E646" s="129" t="s">
        <v>75</v>
      </c>
      <c r="F646" s="286"/>
      <c r="G646" s="207">
        <v>0</v>
      </c>
      <c r="H646" s="58" t="str">
        <f>IFERROR(G646/G653,"-")</f>
        <v>-</v>
      </c>
      <c r="I646" s="72">
        <f t="shared" ref="I646:I652" si="585">IFERROR(G646/$AO$77,"-")</f>
        <v>0</v>
      </c>
      <c r="J646" s="286"/>
      <c r="K646" s="207">
        <v>1</v>
      </c>
      <c r="L646" s="58">
        <f>IFERROR(K646/K653,"-")</f>
        <v>1</v>
      </c>
      <c r="M646" s="82">
        <f t="shared" si="578"/>
        <v>0.125</v>
      </c>
      <c r="N646" s="286"/>
      <c r="O646" s="207">
        <v>2</v>
      </c>
      <c r="P646" s="58">
        <f>IFERROR(O646/O653,"-")</f>
        <v>0.66666666666666663</v>
      </c>
      <c r="Q646" s="82">
        <f t="shared" si="579"/>
        <v>2.0790020790020791E-3</v>
      </c>
      <c r="R646" s="286"/>
      <c r="S646" s="207">
        <v>1</v>
      </c>
      <c r="T646" s="58">
        <f>IFERROR(S646/S653,"-")</f>
        <v>0.25</v>
      </c>
      <c r="U646" s="82">
        <f t="shared" si="580"/>
        <v>1.3054830287206266E-3</v>
      </c>
      <c r="V646" s="286"/>
      <c r="W646" s="207">
        <v>0</v>
      </c>
      <c r="X646" s="58">
        <f>IFERROR(W646/W653,"-")</f>
        <v>0</v>
      </c>
      <c r="Y646" s="82">
        <f t="shared" si="581"/>
        <v>0</v>
      </c>
      <c r="Z646" s="286"/>
      <c r="AA646" s="207">
        <v>1</v>
      </c>
      <c r="AB646" s="58">
        <f>IFERROR(AA646/AA653,"-")</f>
        <v>1</v>
      </c>
      <c r="AC646" s="82">
        <f t="shared" si="582"/>
        <v>3.968253968253968E-3</v>
      </c>
      <c r="AD646" s="286"/>
      <c r="AE646" s="207">
        <v>0</v>
      </c>
      <c r="AF646" s="58" t="str">
        <f>IFERROR(AE646/AE653,"-")</f>
        <v>-</v>
      </c>
      <c r="AG646" s="82">
        <f t="shared" si="583"/>
        <v>0</v>
      </c>
      <c r="AH646" s="286"/>
      <c r="AI646" s="93">
        <f t="shared" ref="AI646:AI671" si="586">SUM(G646,K646,O646,S646,W646,AA646,AE646)</f>
        <v>5</v>
      </c>
      <c r="AJ646" s="58">
        <f>IFERROR(AI646/AI653,"-")</f>
        <v>0.5</v>
      </c>
      <c r="AK646" s="82">
        <f t="shared" si="584"/>
        <v>1.9538882375928096E-3</v>
      </c>
    </row>
    <row r="647" spans="2:37" ht="13.5" customHeight="1">
      <c r="B647" s="280"/>
      <c r="C647" s="283"/>
      <c r="D647" s="57" t="s">
        <v>87</v>
      </c>
      <c r="E647" s="129" t="s">
        <v>76</v>
      </c>
      <c r="F647" s="286"/>
      <c r="G647" s="207">
        <v>0</v>
      </c>
      <c r="H647" s="58" t="str">
        <f>IFERROR(G647/G653,"-")</f>
        <v>-</v>
      </c>
      <c r="I647" s="72">
        <f t="shared" si="585"/>
        <v>0</v>
      </c>
      <c r="J647" s="286"/>
      <c r="K647" s="207">
        <v>0</v>
      </c>
      <c r="L647" s="58">
        <f>IFERROR(K647/K653,"-")</f>
        <v>0</v>
      </c>
      <c r="M647" s="82">
        <f t="shared" si="578"/>
        <v>0</v>
      </c>
      <c r="N647" s="286"/>
      <c r="O647" s="207">
        <v>0</v>
      </c>
      <c r="P647" s="58">
        <f>IFERROR(O647/O653,"-")</f>
        <v>0</v>
      </c>
      <c r="Q647" s="82">
        <f t="shared" si="579"/>
        <v>0</v>
      </c>
      <c r="R647" s="286"/>
      <c r="S647" s="207">
        <v>0</v>
      </c>
      <c r="T647" s="58">
        <f>IFERROR(S647/S653,"-")</f>
        <v>0</v>
      </c>
      <c r="U647" s="82">
        <f t="shared" si="580"/>
        <v>0</v>
      </c>
      <c r="V647" s="286"/>
      <c r="W647" s="207">
        <v>0</v>
      </c>
      <c r="X647" s="58">
        <f>IFERROR(W647/W653,"-")</f>
        <v>0</v>
      </c>
      <c r="Y647" s="82">
        <f t="shared" si="581"/>
        <v>0</v>
      </c>
      <c r="Z647" s="286"/>
      <c r="AA647" s="207">
        <v>0</v>
      </c>
      <c r="AB647" s="58">
        <f>IFERROR(AA647/AA653,"-")</f>
        <v>0</v>
      </c>
      <c r="AC647" s="82">
        <f t="shared" si="582"/>
        <v>0</v>
      </c>
      <c r="AD647" s="286"/>
      <c r="AE647" s="207">
        <v>0</v>
      </c>
      <c r="AF647" s="58" t="str">
        <f>IFERROR(AE647/AE653,"-")</f>
        <v>-</v>
      </c>
      <c r="AG647" s="82">
        <f t="shared" si="583"/>
        <v>0</v>
      </c>
      <c r="AH647" s="286"/>
      <c r="AI647" s="93">
        <f t="shared" si="586"/>
        <v>0</v>
      </c>
      <c r="AJ647" s="58">
        <f>IFERROR(AI647/AI653,"-")</f>
        <v>0</v>
      </c>
      <c r="AK647" s="82">
        <f t="shared" si="584"/>
        <v>0</v>
      </c>
    </row>
    <row r="648" spans="2:37" ht="13.5" customHeight="1">
      <c r="B648" s="280"/>
      <c r="C648" s="283"/>
      <c r="D648" s="57" t="s">
        <v>88</v>
      </c>
      <c r="E648" s="129" t="s">
        <v>77</v>
      </c>
      <c r="F648" s="286"/>
      <c r="G648" s="207">
        <v>0</v>
      </c>
      <c r="H648" s="58" t="str">
        <f>IFERROR(G648/G653,"-")</f>
        <v>-</v>
      </c>
      <c r="I648" s="72">
        <f t="shared" si="585"/>
        <v>0</v>
      </c>
      <c r="J648" s="286"/>
      <c r="K648" s="207">
        <v>0</v>
      </c>
      <c r="L648" s="58">
        <f>IFERROR(K648/K653,"-")</f>
        <v>0</v>
      </c>
      <c r="M648" s="82">
        <f t="shared" si="578"/>
        <v>0</v>
      </c>
      <c r="N648" s="286"/>
      <c r="O648" s="207">
        <v>0</v>
      </c>
      <c r="P648" s="58">
        <f>IFERROR(O648/O653,"-")</f>
        <v>0</v>
      </c>
      <c r="Q648" s="82">
        <f t="shared" si="579"/>
        <v>0</v>
      </c>
      <c r="R648" s="286"/>
      <c r="S648" s="207">
        <v>0</v>
      </c>
      <c r="T648" s="58">
        <f>IFERROR(S648/S653,"-")</f>
        <v>0</v>
      </c>
      <c r="U648" s="82">
        <f t="shared" si="580"/>
        <v>0</v>
      </c>
      <c r="V648" s="286"/>
      <c r="W648" s="207">
        <v>0</v>
      </c>
      <c r="X648" s="58">
        <f>IFERROR(W648/W653,"-")</f>
        <v>0</v>
      </c>
      <c r="Y648" s="82">
        <f t="shared" si="581"/>
        <v>0</v>
      </c>
      <c r="Z648" s="286"/>
      <c r="AA648" s="207">
        <v>0</v>
      </c>
      <c r="AB648" s="58">
        <f>IFERROR(AA648/AA653,"-")</f>
        <v>0</v>
      </c>
      <c r="AC648" s="82">
        <f t="shared" si="582"/>
        <v>0</v>
      </c>
      <c r="AD648" s="286"/>
      <c r="AE648" s="207">
        <v>0</v>
      </c>
      <c r="AF648" s="58" t="str">
        <f>IFERROR(AE648/AE653,"-")</f>
        <v>-</v>
      </c>
      <c r="AG648" s="82">
        <f t="shared" si="583"/>
        <v>0</v>
      </c>
      <c r="AH648" s="286"/>
      <c r="AI648" s="93">
        <f t="shared" si="586"/>
        <v>0</v>
      </c>
      <c r="AJ648" s="58">
        <f>IFERROR(AI648/AI653,"-")</f>
        <v>0</v>
      </c>
      <c r="AK648" s="82">
        <f t="shared" si="584"/>
        <v>0</v>
      </c>
    </row>
    <row r="649" spans="2:37" ht="13.5" customHeight="1">
      <c r="B649" s="280"/>
      <c r="C649" s="283"/>
      <c r="D649" s="57" t="s">
        <v>89</v>
      </c>
      <c r="E649" s="129" t="s">
        <v>78</v>
      </c>
      <c r="F649" s="286"/>
      <c r="G649" s="207">
        <v>0</v>
      </c>
      <c r="H649" s="58" t="str">
        <f>IFERROR(G649/G653,"-")</f>
        <v>-</v>
      </c>
      <c r="I649" s="72">
        <f t="shared" si="585"/>
        <v>0</v>
      </c>
      <c r="J649" s="286"/>
      <c r="K649" s="207">
        <v>0</v>
      </c>
      <c r="L649" s="58">
        <f>IFERROR(K649/K653,"-")</f>
        <v>0</v>
      </c>
      <c r="M649" s="82">
        <f t="shared" si="578"/>
        <v>0</v>
      </c>
      <c r="N649" s="286"/>
      <c r="O649" s="207">
        <v>0</v>
      </c>
      <c r="P649" s="58">
        <f>IFERROR(O649/O653,"-")</f>
        <v>0</v>
      </c>
      <c r="Q649" s="82">
        <f t="shared" si="579"/>
        <v>0</v>
      </c>
      <c r="R649" s="286"/>
      <c r="S649" s="207">
        <v>1</v>
      </c>
      <c r="T649" s="58">
        <f>IFERROR(S649/S653,"-")</f>
        <v>0.25</v>
      </c>
      <c r="U649" s="82">
        <f t="shared" si="580"/>
        <v>1.3054830287206266E-3</v>
      </c>
      <c r="V649" s="286"/>
      <c r="W649" s="207">
        <v>0</v>
      </c>
      <c r="X649" s="58">
        <f>IFERROR(W649/W653,"-")</f>
        <v>0</v>
      </c>
      <c r="Y649" s="82">
        <f t="shared" si="581"/>
        <v>0</v>
      </c>
      <c r="Z649" s="286"/>
      <c r="AA649" s="207">
        <v>0</v>
      </c>
      <c r="AB649" s="58">
        <f>IFERROR(AA649/AA653,"-")</f>
        <v>0</v>
      </c>
      <c r="AC649" s="82">
        <f t="shared" si="582"/>
        <v>0</v>
      </c>
      <c r="AD649" s="286"/>
      <c r="AE649" s="207">
        <v>0</v>
      </c>
      <c r="AF649" s="58" t="str">
        <f>IFERROR(AE649/AE653,"-")</f>
        <v>-</v>
      </c>
      <c r="AG649" s="82">
        <f t="shared" si="583"/>
        <v>0</v>
      </c>
      <c r="AH649" s="286"/>
      <c r="AI649" s="93">
        <f t="shared" si="586"/>
        <v>1</v>
      </c>
      <c r="AJ649" s="58">
        <f>IFERROR(AI649/AI653,"-")</f>
        <v>0.1</v>
      </c>
      <c r="AK649" s="82">
        <f t="shared" si="584"/>
        <v>3.9077764751856197E-4</v>
      </c>
    </row>
    <row r="650" spans="2:37" ht="13.5" customHeight="1">
      <c r="B650" s="280"/>
      <c r="C650" s="283"/>
      <c r="D650" s="57" t="s">
        <v>90</v>
      </c>
      <c r="E650" s="129" t="s">
        <v>79</v>
      </c>
      <c r="F650" s="286"/>
      <c r="G650" s="207">
        <v>0</v>
      </c>
      <c r="H650" s="58" t="str">
        <f>IFERROR(G650/G653,"-")</f>
        <v>-</v>
      </c>
      <c r="I650" s="72">
        <f t="shared" si="585"/>
        <v>0</v>
      </c>
      <c r="J650" s="286"/>
      <c r="K650" s="207">
        <v>0</v>
      </c>
      <c r="L650" s="58">
        <f>IFERROR(K650/K653,"-")</f>
        <v>0</v>
      </c>
      <c r="M650" s="82">
        <f t="shared" si="578"/>
        <v>0</v>
      </c>
      <c r="N650" s="286"/>
      <c r="O650" s="207">
        <v>0</v>
      </c>
      <c r="P650" s="58">
        <f>IFERROR(O650/O653,"-")</f>
        <v>0</v>
      </c>
      <c r="Q650" s="82">
        <f t="shared" si="579"/>
        <v>0</v>
      </c>
      <c r="R650" s="286"/>
      <c r="S650" s="207">
        <v>0</v>
      </c>
      <c r="T650" s="58">
        <f>IFERROR(S650/S653,"-")</f>
        <v>0</v>
      </c>
      <c r="U650" s="82">
        <f t="shared" si="580"/>
        <v>0</v>
      </c>
      <c r="V650" s="286"/>
      <c r="W650" s="207">
        <v>0</v>
      </c>
      <c r="X650" s="58">
        <f>IFERROR(W650/W653,"-")</f>
        <v>0</v>
      </c>
      <c r="Y650" s="82">
        <f t="shared" si="581"/>
        <v>0</v>
      </c>
      <c r="Z650" s="286"/>
      <c r="AA650" s="207">
        <v>0</v>
      </c>
      <c r="AB650" s="58">
        <f>IFERROR(AA650/AA653,"-")</f>
        <v>0</v>
      </c>
      <c r="AC650" s="82">
        <f t="shared" si="582"/>
        <v>0</v>
      </c>
      <c r="AD650" s="286"/>
      <c r="AE650" s="207">
        <v>0</v>
      </c>
      <c r="AF650" s="58" t="str">
        <f>IFERROR(AE650/AE653,"-")</f>
        <v>-</v>
      </c>
      <c r="AG650" s="82">
        <f t="shared" si="583"/>
        <v>0</v>
      </c>
      <c r="AH650" s="286"/>
      <c r="AI650" s="93">
        <f t="shared" si="586"/>
        <v>0</v>
      </c>
      <c r="AJ650" s="58">
        <f>IFERROR(AI650/AI653,"-")</f>
        <v>0</v>
      </c>
      <c r="AK650" s="82">
        <f t="shared" si="584"/>
        <v>0</v>
      </c>
    </row>
    <row r="651" spans="2:37" ht="13.5" customHeight="1">
      <c r="B651" s="280"/>
      <c r="C651" s="283"/>
      <c r="D651" s="57" t="s">
        <v>91</v>
      </c>
      <c r="E651" s="129" t="s">
        <v>80</v>
      </c>
      <c r="F651" s="286"/>
      <c r="G651" s="207">
        <v>0</v>
      </c>
      <c r="H651" s="58" t="str">
        <f>IFERROR(G651/G653,"-")</f>
        <v>-</v>
      </c>
      <c r="I651" s="72">
        <f t="shared" si="585"/>
        <v>0</v>
      </c>
      <c r="J651" s="286"/>
      <c r="K651" s="207">
        <v>0</v>
      </c>
      <c r="L651" s="58">
        <f>IFERROR(K651/K653,"-")</f>
        <v>0</v>
      </c>
      <c r="M651" s="82">
        <f t="shared" si="578"/>
        <v>0</v>
      </c>
      <c r="N651" s="286"/>
      <c r="O651" s="207">
        <v>0</v>
      </c>
      <c r="P651" s="58">
        <f>IFERROR(O651/O653,"-")</f>
        <v>0</v>
      </c>
      <c r="Q651" s="82">
        <f t="shared" si="579"/>
        <v>0</v>
      </c>
      <c r="R651" s="286"/>
      <c r="S651" s="207">
        <v>0</v>
      </c>
      <c r="T651" s="58">
        <f>IFERROR(S651/S653,"-")</f>
        <v>0</v>
      </c>
      <c r="U651" s="82">
        <f t="shared" si="580"/>
        <v>0</v>
      </c>
      <c r="V651" s="286"/>
      <c r="W651" s="207">
        <v>0</v>
      </c>
      <c r="X651" s="58">
        <f>IFERROR(W651/W653,"-")</f>
        <v>0</v>
      </c>
      <c r="Y651" s="82">
        <f t="shared" si="581"/>
        <v>0</v>
      </c>
      <c r="Z651" s="286"/>
      <c r="AA651" s="207">
        <v>0</v>
      </c>
      <c r="AB651" s="58">
        <f>IFERROR(AA651/AA653,"-")</f>
        <v>0</v>
      </c>
      <c r="AC651" s="82">
        <f t="shared" si="582"/>
        <v>0</v>
      </c>
      <c r="AD651" s="286"/>
      <c r="AE651" s="207">
        <v>0</v>
      </c>
      <c r="AF651" s="58" t="str">
        <f>IFERROR(AE651/AE653,"-")</f>
        <v>-</v>
      </c>
      <c r="AG651" s="82">
        <f t="shared" si="583"/>
        <v>0</v>
      </c>
      <c r="AH651" s="286"/>
      <c r="AI651" s="93">
        <f t="shared" si="586"/>
        <v>0</v>
      </c>
      <c r="AJ651" s="58">
        <f>IFERROR(AI651/AI653,"-")</f>
        <v>0</v>
      </c>
      <c r="AK651" s="82">
        <f t="shared" si="584"/>
        <v>0</v>
      </c>
    </row>
    <row r="652" spans="2:37" ht="13.5" customHeight="1">
      <c r="B652" s="280"/>
      <c r="C652" s="283"/>
      <c r="D652" s="59" t="s">
        <v>92</v>
      </c>
      <c r="E652" s="130" t="s">
        <v>95</v>
      </c>
      <c r="F652" s="287"/>
      <c r="G652" s="208">
        <v>0</v>
      </c>
      <c r="H652" s="60" t="str">
        <f>IFERROR(G652/G653,"-")</f>
        <v>-</v>
      </c>
      <c r="I652" s="72">
        <f t="shared" si="585"/>
        <v>0</v>
      </c>
      <c r="J652" s="287"/>
      <c r="K652" s="208">
        <v>0</v>
      </c>
      <c r="L652" s="60">
        <f>IFERROR(K652/K653,"-")</f>
        <v>0</v>
      </c>
      <c r="M652" s="83">
        <f t="shared" si="578"/>
        <v>0</v>
      </c>
      <c r="N652" s="287"/>
      <c r="O652" s="208">
        <v>1</v>
      </c>
      <c r="P652" s="60">
        <f>IFERROR(O652/O653,"-")</f>
        <v>0.33333333333333331</v>
      </c>
      <c r="Q652" s="83">
        <f t="shared" si="579"/>
        <v>1.0395010395010396E-3</v>
      </c>
      <c r="R652" s="287"/>
      <c r="S652" s="208">
        <v>2</v>
      </c>
      <c r="T652" s="60">
        <f>IFERROR(S652/S653,"-")</f>
        <v>0.5</v>
      </c>
      <c r="U652" s="83">
        <f t="shared" si="580"/>
        <v>2.6109660574412533E-3</v>
      </c>
      <c r="V652" s="287"/>
      <c r="W652" s="208">
        <v>1</v>
      </c>
      <c r="X652" s="60">
        <f>IFERROR(W652/W653,"-")</f>
        <v>1</v>
      </c>
      <c r="Y652" s="83">
        <f t="shared" si="581"/>
        <v>2.2222222222222222E-3</v>
      </c>
      <c r="Z652" s="287"/>
      <c r="AA652" s="208">
        <v>0</v>
      </c>
      <c r="AB652" s="60">
        <f>IFERROR(AA652/AA653,"-")</f>
        <v>0</v>
      </c>
      <c r="AC652" s="83">
        <f t="shared" si="582"/>
        <v>0</v>
      </c>
      <c r="AD652" s="287"/>
      <c r="AE652" s="208">
        <v>0</v>
      </c>
      <c r="AF652" s="60" t="str">
        <f>IFERROR(AE652/AE653,"-")</f>
        <v>-</v>
      </c>
      <c r="AG652" s="83">
        <f t="shared" si="583"/>
        <v>0</v>
      </c>
      <c r="AH652" s="287"/>
      <c r="AI652" s="94">
        <f t="shared" si="586"/>
        <v>4</v>
      </c>
      <c r="AJ652" s="60">
        <f>IFERROR(AI652/AI653,"-")</f>
        <v>0.4</v>
      </c>
      <c r="AK652" s="83">
        <f t="shared" si="584"/>
        <v>1.5631105900742479E-3</v>
      </c>
    </row>
    <row r="653" spans="2:37" ht="13.5" customHeight="1">
      <c r="B653" s="281"/>
      <c r="C653" s="284"/>
      <c r="D653" s="61" t="s">
        <v>94</v>
      </c>
      <c r="E653" s="62"/>
      <c r="F653" s="209" t="s">
        <v>143</v>
      </c>
      <c r="G653" s="71">
        <f>SUM(G645:G652)</f>
        <v>0</v>
      </c>
      <c r="H653" s="63" t="s">
        <v>93</v>
      </c>
      <c r="I653" s="75">
        <f>IFERROR(G653/$AO$77,"-")</f>
        <v>0</v>
      </c>
      <c r="J653" s="209" t="s">
        <v>143</v>
      </c>
      <c r="K653" s="71">
        <f>SUM(K645:K652)</f>
        <v>1</v>
      </c>
      <c r="L653" s="210" t="s">
        <v>143</v>
      </c>
      <c r="M653" s="75">
        <f t="shared" si="578"/>
        <v>0.125</v>
      </c>
      <c r="N653" s="209" t="s">
        <v>143</v>
      </c>
      <c r="O653" s="71">
        <f>SUM(O645:O652)</f>
        <v>3</v>
      </c>
      <c r="P653" s="210" t="s">
        <v>143</v>
      </c>
      <c r="Q653" s="75">
        <f t="shared" si="579"/>
        <v>3.1185031185031187E-3</v>
      </c>
      <c r="R653" s="209" t="s">
        <v>143</v>
      </c>
      <c r="S653" s="71">
        <f>SUM(S645:S652)</f>
        <v>4</v>
      </c>
      <c r="T653" s="210" t="s">
        <v>143</v>
      </c>
      <c r="U653" s="75">
        <f t="shared" si="580"/>
        <v>5.2219321148825066E-3</v>
      </c>
      <c r="V653" s="209" t="s">
        <v>143</v>
      </c>
      <c r="W653" s="71">
        <f>SUM(W645:W652)</f>
        <v>1</v>
      </c>
      <c r="X653" s="210" t="s">
        <v>143</v>
      </c>
      <c r="Y653" s="75">
        <f t="shared" si="581"/>
        <v>2.2222222222222222E-3</v>
      </c>
      <c r="Z653" s="209" t="s">
        <v>143</v>
      </c>
      <c r="AA653" s="71">
        <f>SUM(AA645:AA652)</f>
        <v>1</v>
      </c>
      <c r="AB653" s="210" t="s">
        <v>143</v>
      </c>
      <c r="AC653" s="75">
        <f t="shared" si="582"/>
        <v>3.968253968253968E-3</v>
      </c>
      <c r="AD653" s="209" t="s">
        <v>143</v>
      </c>
      <c r="AE653" s="71">
        <f>SUM(AE645:AE652)</f>
        <v>0</v>
      </c>
      <c r="AF653" s="210" t="s">
        <v>143</v>
      </c>
      <c r="AG653" s="75">
        <f t="shared" si="583"/>
        <v>0</v>
      </c>
      <c r="AH653" s="209" t="s">
        <v>143</v>
      </c>
      <c r="AI653" s="71">
        <f t="shared" si="586"/>
        <v>10</v>
      </c>
      <c r="AJ653" s="210" t="s">
        <v>143</v>
      </c>
      <c r="AK653" s="75">
        <f t="shared" si="584"/>
        <v>3.9077764751856191E-3</v>
      </c>
    </row>
    <row r="654" spans="2:37" ht="13.5" customHeight="1">
      <c r="B654" s="279">
        <v>73</v>
      </c>
      <c r="C654" s="282" t="s">
        <v>27</v>
      </c>
      <c r="D654" s="55" t="s">
        <v>85</v>
      </c>
      <c r="E654" s="128" t="s">
        <v>74</v>
      </c>
      <c r="F654" s="293">
        <f>AO78</f>
        <v>1</v>
      </c>
      <c r="G654" s="206">
        <v>0</v>
      </c>
      <c r="H654" s="56" t="str">
        <f>IFERROR(G654/G662,"-")</f>
        <v>-</v>
      </c>
      <c r="I654" s="72">
        <f>IFERROR(G654/$AO$78,"-")</f>
        <v>0</v>
      </c>
      <c r="J654" s="293">
        <f>AP78</f>
        <v>2</v>
      </c>
      <c r="K654" s="206">
        <v>0</v>
      </c>
      <c r="L654" s="56">
        <f>IFERROR(K654/K662,"-")</f>
        <v>0</v>
      </c>
      <c r="M654" s="72">
        <f t="shared" ref="M654:M662" si="587">IFERROR(K654/$AP$78,"-")</f>
        <v>0</v>
      </c>
      <c r="N654" s="293">
        <f>AQ78</f>
        <v>1158</v>
      </c>
      <c r="O654" s="206">
        <v>0</v>
      </c>
      <c r="P654" s="56">
        <f>IFERROR(O654/O662,"-")</f>
        <v>0</v>
      </c>
      <c r="Q654" s="72">
        <f t="shared" ref="Q654:Q662" si="588">IFERROR(O654/$AQ$78,"-")</f>
        <v>0</v>
      </c>
      <c r="R654" s="293">
        <f>AR78</f>
        <v>1027</v>
      </c>
      <c r="S654" s="206">
        <v>0</v>
      </c>
      <c r="T654" s="56">
        <f>IFERROR(S654/S662,"-")</f>
        <v>0</v>
      </c>
      <c r="U654" s="72">
        <f t="shared" ref="U654:U662" si="589">IFERROR(S654/$AR$78,"-")</f>
        <v>0</v>
      </c>
      <c r="V654" s="293">
        <f>AS78</f>
        <v>706</v>
      </c>
      <c r="W654" s="206">
        <v>0</v>
      </c>
      <c r="X654" s="56">
        <f>IFERROR(W654/W662,"-")</f>
        <v>0</v>
      </c>
      <c r="Y654" s="72">
        <f t="shared" ref="Y654:Y662" si="590">IFERROR(W654/$AS$78,"-")</f>
        <v>0</v>
      </c>
      <c r="Z654" s="293">
        <f>AT78</f>
        <v>377</v>
      </c>
      <c r="AA654" s="206">
        <v>0</v>
      </c>
      <c r="AB654" s="56">
        <f>IFERROR(AA654/AA662,"-")</f>
        <v>0</v>
      </c>
      <c r="AC654" s="72">
        <f t="shared" ref="AC654:AC662" si="591">IFERROR(AA654/$AT$78,"-")</f>
        <v>0</v>
      </c>
      <c r="AD654" s="293">
        <f>AU78</f>
        <v>157</v>
      </c>
      <c r="AE654" s="206">
        <v>0</v>
      </c>
      <c r="AF654" s="56" t="str">
        <f>IFERROR(AE654/AE662,"-")</f>
        <v>-</v>
      </c>
      <c r="AG654" s="72">
        <f t="shared" ref="AG654:AG662" si="592">IFERROR(AE654/$AU$78,"-")</f>
        <v>0</v>
      </c>
      <c r="AH654" s="293">
        <f>AV78</f>
        <v>3428</v>
      </c>
      <c r="AI654" s="92">
        <f t="shared" si="586"/>
        <v>0</v>
      </c>
      <c r="AJ654" s="56">
        <f>IFERROR(AI654/AI662,"-")</f>
        <v>0</v>
      </c>
      <c r="AK654" s="72">
        <f t="shared" ref="AK654:AK662" si="593">IFERROR(AI654/$AV$78,"-")</f>
        <v>0</v>
      </c>
    </row>
    <row r="655" spans="2:37" ht="13.5" customHeight="1">
      <c r="B655" s="280"/>
      <c r="C655" s="283"/>
      <c r="D655" s="57" t="s">
        <v>86</v>
      </c>
      <c r="E655" s="129" t="s">
        <v>75</v>
      </c>
      <c r="F655" s="286"/>
      <c r="G655" s="207">
        <v>0</v>
      </c>
      <c r="H655" s="58" t="str">
        <f>IFERROR(G655/G662,"-")</f>
        <v>-</v>
      </c>
      <c r="I655" s="72">
        <f t="shared" ref="I655:I661" si="594">IFERROR(G655/$AO$78,"-")</f>
        <v>0</v>
      </c>
      <c r="J655" s="286"/>
      <c r="K655" s="207">
        <v>0</v>
      </c>
      <c r="L655" s="58">
        <f>IFERROR(K655/K662,"-")</f>
        <v>0</v>
      </c>
      <c r="M655" s="82">
        <f t="shared" si="587"/>
        <v>0</v>
      </c>
      <c r="N655" s="286"/>
      <c r="O655" s="207">
        <v>3</v>
      </c>
      <c r="P655" s="58">
        <f>IFERROR(O655/O662,"-")</f>
        <v>0.375</v>
      </c>
      <c r="Q655" s="82">
        <f t="shared" si="588"/>
        <v>2.5906735751295338E-3</v>
      </c>
      <c r="R655" s="286"/>
      <c r="S655" s="207">
        <v>2</v>
      </c>
      <c r="T655" s="58">
        <f>IFERROR(S655/S662,"-")</f>
        <v>0.2857142857142857</v>
      </c>
      <c r="U655" s="82">
        <f t="shared" si="589"/>
        <v>1.9474196689386564E-3</v>
      </c>
      <c r="V655" s="286"/>
      <c r="W655" s="207">
        <v>4</v>
      </c>
      <c r="X655" s="58">
        <f>IFERROR(W655/W662,"-")</f>
        <v>0.5</v>
      </c>
      <c r="Y655" s="82">
        <f t="shared" si="590"/>
        <v>5.6657223796033997E-3</v>
      </c>
      <c r="Z655" s="286"/>
      <c r="AA655" s="207">
        <v>0</v>
      </c>
      <c r="AB655" s="58">
        <f>IFERROR(AA655/AA662,"-")</f>
        <v>0</v>
      </c>
      <c r="AC655" s="82">
        <f t="shared" si="591"/>
        <v>0</v>
      </c>
      <c r="AD655" s="286"/>
      <c r="AE655" s="207">
        <v>0</v>
      </c>
      <c r="AF655" s="58" t="str">
        <f>IFERROR(AE655/AE662,"-")</f>
        <v>-</v>
      </c>
      <c r="AG655" s="82">
        <f t="shared" si="592"/>
        <v>0</v>
      </c>
      <c r="AH655" s="286"/>
      <c r="AI655" s="93">
        <f t="shared" si="586"/>
        <v>9</v>
      </c>
      <c r="AJ655" s="58">
        <f>IFERROR(AI655/AI662,"-")</f>
        <v>0.34615384615384615</v>
      </c>
      <c r="AK655" s="82">
        <f t="shared" si="593"/>
        <v>2.6254375729288216E-3</v>
      </c>
    </row>
    <row r="656" spans="2:37" ht="13.5" customHeight="1">
      <c r="B656" s="280"/>
      <c r="C656" s="283"/>
      <c r="D656" s="57" t="s">
        <v>87</v>
      </c>
      <c r="E656" s="129" t="s">
        <v>76</v>
      </c>
      <c r="F656" s="286"/>
      <c r="G656" s="207">
        <v>0</v>
      </c>
      <c r="H656" s="58" t="str">
        <f>IFERROR(G656/G662,"-")</f>
        <v>-</v>
      </c>
      <c r="I656" s="72">
        <f t="shared" si="594"/>
        <v>0</v>
      </c>
      <c r="J656" s="286"/>
      <c r="K656" s="207">
        <v>0</v>
      </c>
      <c r="L656" s="58">
        <f>IFERROR(K656/K662,"-")</f>
        <v>0</v>
      </c>
      <c r="M656" s="82">
        <f t="shared" si="587"/>
        <v>0</v>
      </c>
      <c r="N656" s="286"/>
      <c r="O656" s="207">
        <v>0</v>
      </c>
      <c r="P656" s="58">
        <f>IFERROR(O656/O662,"-")</f>
        <v>0</v>
      </c>
      <c r="Q656" s="82">
        <f t="shared" si="588"/>
        <v>0</v>
      </c>
      <c r="R656" s="286"/>
      <c r="S656" s="207">
        <v>0</v>
      </c>
      <c r="T656" s="58">
        <f>IFERROR(S656/S662,"-")</f>
        <v>0</v>
      </c>
      <c r="U656" s="82">
        <f t="shared" si="589"/>
        <v>0</v>
      </c>
      <c r="V656" s="286"/>
      <c r="W656" s="207">
        <v>0</v>
      </c>
      <c r="X656" s="58">
        <f>IFERROR(W656/W662,"-")</f>
        <v>0</v>
      </c>
      <c r="Y656" s="82">
        <f t="shared" si="590"/>
        <v>0</v>
      </c>
      <c r="Z656" s="286"/>
      <c r="AA656" s="207">
        <v>0</v>
      </c>
      <c r="AB656" s="58">
        <f>IFERROR(AA656/AA662,"-")</f>
        <v>0</v>
      </c>
      <c r="AC656" s="82">
        <f t="shared" si="591"/>
        <v>0</v>
      </c>
      <c r="AD656" s="286"/>
      <c r="AE656" s="207">
        <v>0</v>
      </c>
      <c r="AF656" s="58" t="str">
        <f>IFERROR(AE656/AE662,"-")</f>
        <v>-</v>
      </c>
      <c r="AG656" s="82">
        <f t="shared" si="592"/>
        <v>0</v>
      </c>
      <c r="AH656" s="286"/>
      <c r="AI656" s="93">
        <f t="shared" si="586"/>
        <v>0</v>
      </c>
      <c r="AJ656" s="58">
        <f>IFERROR(AI656/AI662,"-")</f>
        <v>0</v>
      </c>
      <c r="AK656" s="82">
        <f t="shared" si="593"/>
        <v>0</v>
      </c>
    </row>
    <row r="657" spans="2:37" ht="13.5" customHeight="1">
      <c r="B657" s="280"/>
      <c r="C657" s="283"/>
      <c r="D657" s="57" t="s">
        <v>88</v>
      </c>
      <c r="E657" s="129" t="s">
        <v>77</v>
      </c>
      <c r="F657" s="286"/>
      <c r="G657" s="207">
        <v>0</v>
      </c>
      <c r="H657" s="58" t="str">
        <f>IFERROR(G657/G662,"-")</f>
        <v>-</v>
      </c>
      <c r="I657" s="72">
        <f t="shared" si="594"/>
        <v>0</v>
      </c>
      <c r="J657" s="286"/>
      <c r="K657" s="207">
        <v>0</v>
      </c>
      <c r="L657" s="58">
        <f>IFERROR(K657/K662,"-")</f>
        <v>0</v>
      </c>
      <c r="M657" s="82">
        <f t="shared" si="587"/>
        <v>0</v>
      </c>
      <c r="N657" s="286"/>
      <c r="O657" s="207">
        <v>1</v>
      </c>
      <c r="P657" s="58">
        <f>IFERROR(O657/O662,"-")</f>
        <v>0.125</v>
      </c>
      <c r="Q657" s="82">
        <f t="shared" si="588"/>
        <v>8.6355785837651119E-4</v>
      </c>
      <c r="R657" s="286"/>
      <c r="S657" s="207">
        <v>0</v>
      </c>
      <c r="T657" s="58">
        <f>IFERROR(S657/S662,"-")</f>
        <v>0</v>
      </c>
      <c r="U657" s="82">
        <f t="shared" si="589"/>
        <v>0</v>
      </c>
      <c r="V657" s="286"/>
      <c r="W657" s="207">
        <v>0</v>
      </c>
      <c r="X657" s="58">
        <f>IFERROR(W657/W662,"-")</f>
        <v>0</v>
      </c>
      <c r="Y657" s="82">
        <f t="shared" si="590"/>
        <v>0</v>
      </c>
      <c r="Z657" s="286"/>
      <c r="AA657" s="207">
        <v>1</v>
      </c>
      <c r="AB657" s="58">
        <f>IFERROR(AA657/AA662,"-")</f>
        <v>0.5</v>
      </c>
      <c r="AC657" s="82">
        <f t="shared" si="591"/>
        <v>2.6525198938992041E-3</v>
      </c>
      <c r="AD657" s="286"/>
      <c r="AE657" s="207">
        <v>0</v>
      </c>
      <c r="AF657" s="58" t="str">
        <f>IFERROR(AE657/AE662,"-")</f>
        <v>-</v>
      </c>
      <c r="AG657" s="82">
        <f t="shared" si="592"/>
        <v>0</v>
      </c>
      <c r="AH657" s="286"/>
      <c r="AI657" s="93">
        <f t="shared" si="586"/>
        <v>2</v>
      </c>
      <c r="AJ657" s="58">
        <f>IFERROR(AI657/AI662,"-")</f>
        <v>7.6923076923076927E-2</v>
      </c>
      <c r="AK657" s="82">
        <f t="shared" si="593"/>
        <v>5.8343057176196028E-4</v>
      </c>
    </row>
    <row r="658" spans="2:37" ht="13.5" customHeight="1">
      <c r="B658" s="280"/>
      <c r="C658" s="283"/>
      <c r="D658" s="57" t="s">
        <v>89</v>
      </c>
      <c r="E658" s="129" t="s">
        <v>78</v>
      </c>
      <c r="F658" s="286"/>
      <c r="G658" s="207">
        <v>0</v>
      </c>
      <c r="H658" s="58" t="str">
        <f>IFERROR(G658/G662,"-")</f>
        <v>-</v>
      </c>
      <c r="I658" s="72">
        <f t="shared" si="594"/>
        <v>0</v>
      </c>
      <c r="J658" s="286"/>
      <c r="K658" s="207">
        <v>0</v>
      </c>
      <c r="L658" s="58">
        <f>IFERROR(K658/K662,"-")</f>
        <v>0</v>
      </c>
      <c r="M658" s="82">
        <f t="shared" si="587"/>
        <v>0</v>
      </c>
      <c r="N658" s="286"/>
      <c r="O658" s="207">
        <v>2</v>
      </c>
      <c r="P658" s="58">
        <f>IFERROR(O658/O662,"-")</f>
        <v>0.25</v>
      </c>
      <c r="Q658" s="82">
        <f t="shared" si="588"/>
        <v>1.7271157167530224E-3</v>
      </c>
      <c r="R658" s="286"/>
      <c r="S658" s="207">
        <v>3</v>
      </c>
      <c r="T658" s="58">
        <f>IFERROR(S658/S662,"-")</f>
        <v>0.42857142857142855</v>
      </c>
      <c r="U658" s="82">
        <f t="shared" si="589"/>
        <v>2.9211295034079843E-3</v>
      </c>
      <c r="V658" s="286"/>
      <c r="W658" s="207">
        <v>1</v>
      </c>
      <c r="X658" s="58">
        <f>IFERROR(W658/W662,"-")</f>
        <v>0.125</v>
      </c>
      <c r="Y658" s="82">
        <f t="shared" si="590"/>
        <v>1.4164305949008499E-3</v>
      </c>
      <c r="Z658" s="286"/>
      <c r="AA658" s="207">
        <v>1</v>
      </c>
      <c r="AB658" s="58">
        <f>IFERROR(AA658/AA662,"-")</f>
        <v>0.5</v>
      </c>
      <c r="AC658" s="82">
        <f t="shared" si="591"/>
        <v>2.6525198938992041E-3</v>
      </c>
      <c r="AD658" s="286"/>
      <c r="AE658" s="207">
        <v>0</v>
      </c>
      <c r="AF658" s="58" t="str">
        <f>IFERROR(AE658/AE662,"-")</f>
        <v>-</v>
      </c>
      <c r="AG658" s="82">
        <f t="shared" si="592"/>
        <v>0</v>
      </c>
      <c r="AH658" s="286"/>
      <c r="AI658" s="93">
        <f t="shared" si="586"/>
        <v>7</v>
      </c>
      <c r="AJ658" s="58">
        <f>IFERROR(AI658/AI662,"-")</f>
        <v>0.26923076923076922</v>
      </c>
      <c r="AK658" s="82">
        <f t="shared" si="593"/>
        <v>2.0420070011668611E-3</v>
      </c>
    </row>
    <row r="659" spans="2:37" ht="13.5" customHeight="1">
      <c r="B659" s="280"/>
      <c r="C659" s="283"/>
      <c r="D659" s="57" t="s">
        <v>90</v>
      </c>
      <c r="E659" s="129" t="s">
        <v>79</v>
      </c>
      <c r="F659" s="286"/>
      <c r="G659" s="207">
        <v>0</v>
      </c>
      <c r="H659" s="58" t="str">
        <f>IFERROR(G659/G662,"-")</f>
        <v>-</v>
      </c>
      <c r="I659" s="72">
        <f t="shared" si="594"/>
        <v>0</v>
      </c>
      <c r="J659" s="286"/>
      <c r="K659" s="207">
        <v>0</v>
      </c>
      <c r="L659" s="58">
        <f>IFERROR(K659/K662,"-")</f>
        <v>0</v>
      </c>
      <c r="M659" s="82">
        <f t="shared" si="587"/>
        <v>0</v>
      </c>
      <c r="N659" s="286"/>
      <c r="O659" s="207">
        <v>0</v>
      </c>
      <c r="P659" s="58">
        <f>IFERROR(O659/O662,"-")</f>
        <v>0</v>
      </c>
      <c r="Q659" s="82">
        <f t="shared" si="588"/>
        <v>0</v>
      </c>
      <c r="R659" s="286"/>
      <c r="S659" s="207">
        <v>0</v>
      </c>
      <c r="T659" s="58">
        <f>IFERROR(S659/S662,"-")</f>
        <v>0</v>
      </c>
      <c r="U659" s="82">
        <f t="shared" si="589"/>
        <v>0</v>
      </c>
      <c r="V659" s="286"/>
      <c r="W659" s="207">
        <v>0</v>
      </c>
      <c r="X659" s="58">
        <f>IFERROR(W659/W662,"-")</f>
        <v>0</v>
      </c>
      <c r="Y659" s="82">
        <f t="shared" si="590"/>
        <v>0</v>
      </c>
      <c r="Z659" s="286"/>
      <c r="AA659" s="207">
        <v>0</v>
      </c>
      <c r="AB659" s="58">
        <f>IFERROR(AA659/AA662,"-")</f>
        <v>0</v>
      </c>
      <c r="AC659" s="82">
        <f t="shared" si="591"/>
        <v>0</v>
      </c>
      <c r="AD659" s="286"/>
      <c r="AE659" s="207">
        <v>0</v>
      </c>
      <c r="AF659" s="58" t="str">
        <f>IFERROR(AE659/AE662,"-")</f>
        <v>-</v>
      </c>
      <c r="AG659" s="82">
        <f t="shared" si="592"/>
        <v>0</v>
      </c>
      <c r="AH659" s="286"/>
      <c r="AI659" s="93">
        <f t="shared" si="586"/>
        <v>0</v>
      </c>
      <c r="AJ659" s="58">
        <f>IFERROR(AI659/AI662,"-")</f>
        <v>0</v>
      </c>
      <c r="AK659" s="82">
        <f t="shared" si="593"/>
        <v>0</v>
      </c>
    </row>
    <row r="660" spans="2:37" ht="13.5" customHeight="1">
      <c r="B660" s="280"/>
      <c r="C660" s="283"/>
      <c r="D660" s="57" t="s">
        <v>91</v>
      </c>
      <c r="E660" s="129" t="s">
        <v>80</v>
      </c>
      <c r="F660" s="286"/>
      <c r="G660" s="207">
        <v>0</v>
      </c>
      <c r="H660" s="58" t="str">
        <f>IFERROR(G660/G662,"-")</f>
        <v>-</v>
      </c>
      <c r="I660" s="72">
        <f t="shared" si="594"/>
        <v>0</v>
      </c>
      <c r="J660" s="286"/>
      <c r="K660" s="207">
        <v>0</v>
      </c>
      <c r="L660" s="58">
        <f>IFERROR(K660/K662,"-")</f>
        <v>0</v>
      </c>
      <c r="M660" s="82">
        <f t="shared" si="587"/>
        <v>0</v>
      </c>
      <c r="N660" s="286"/>
      <c r="O660" s="207">
        <v>0</v>
      </c>
      <c r="P660" s="58">
        <f>IFERROR(O660/O662,"-")</f>
        <v>0</v>
      </c>
      <c r="Q660" s="82">
        <f t="shared" si="588"/>
        <v>0</v>
      </c>
      <c r="R660" s="286"/>
      <c r="S660" s="207">
        <v>0</v>
      </c>
      <c r="T660" s="58">
        <f>IFERROR(S660/S662,"-")</f>
        <v>0</v>
      </c>
      <c r="U660" s="82">
        <f t="shared" si="589"/>
        <v>0</v>
      </c>
      <c r="V660" s="286"/>
      <c r="W660" s="207">
        <v>0</v>
      </c>
      <c r="X660" s="58">
        <f>IFERROR(W660/W662,"-")</f>
        <v>0</v>
      </c>
      <c r="Y660" s="82">
        <f t="shared" si="590"/>
        <v>0</v>
      </c>
      <c r="Z660" s="286"/>
      <c r="AA660" s="207">
        <v>0</v>
      </c>
      <c r="AB660" s="58">
        <f>IFERROR(AA660/AA662,"-")</f>
        <v>0</v>
      </c>
      <c r="AC660" s="82">
        <f t="shared" si="591"/>
        <v>0</v>
      </c>
      <c r="AD660" s="286"/>
      <c r="AE660" s="207">
        <v>0</v>
      </c>
      <c r="AF660" s="58" t="str">
        <f>IFERROR(AE660/AE662,"-")</f>
        <v>-</v>
      </c>
      <c r="AG660" s="82">
        <f t="shared" si="592"/>
        <v>0</v>
      </c>
      <c r="AH660" s="286"/>
      <c r="AI660" s="93">
        <f t="shared" si="586"/>
        <v>0</v>
      </c>
      <c r="AJ660" s="58">
        <f>IFERROR(AI660/AI662,"-")</f>
        <v>0</v>
      </c>
      <c r="AK660" s="82">
        <f t="shared" si="593"/>
        <v>0</v>
      </c>
    </row>
    <row r="661" spans="2:37" ht="13.5" customHeight="1">
      <c r="B661" s="280"/>
      <c r="C661" s="283"/>
      <c r="D661" s="59" t="s">
        <v>92</v>
      </c>
      <c r="E661" s="130" t="s">
        <v>95</v>
      </c>
      <c r="F661" s="287"/>
      <c r="G661" s="208">
        <v>0</v>
      </c>
      <c r="H661" s="60" t="str">
        <f>IFERROR(G661/G662,"-")</f>
        <v>-</v>
      </c>
      <c r="I661" s="72">
        <f t="shared" si="594"/>
        <v>0</v>
      </c>
      <c r="J661" s="287"/>
      <c r="K661" s="208">
        <v>1</v>
      </c>
      <c r="L661" s="60">
        <f>IFERROR(K661/K662,"-")</f>
        <v>1</v>
      </c>
      <c r="M661" s="83">
        <f t="shared" si="587"/>
        <v>0.5</v>
      </c>
      <c r="N661" s="287"/>
      <c r="O661" s="208">
        <v>2</v>
      </c>
      <c r="P661" s="60">
        <f>IFERROR(O661/O662,"-")</f>
        <v>0.25</v>
      </c>
      <c r="Q661" s="83">
        <f t="shared" si="588"/>
        <v>1.7271157167530224E-3</v>
      </c>
      <c r="R661" s="287"/>
      <c r="S661" s="208">
        <v>2</v>
      </c>
      <c r="T661" s="60">
        <f>IFERROR(S661/S662,"-")</f>
        <v>0.2857142857142857</v>
      </c>
      <c r="U661" s="83">
        <f t="shared" si="589"/>
        <v>1.9474196689386564E-3</v>
      </c>
      <c r="V661" s="287"/>
      <c r="W661" s="208">
        <v>3</v>
      </c>
      <c r="X661" s="60">
        <f>IFERROR(W661/W662,"-")</f>
        <v>0.375</v>
      </c>
      <c r="Y661" s="83">
        <f t="shared" si="590"/>
        <v>4.24929178470255E-3</v>
      </c>
      <c r="Z661" s="287"/>
      <c r="AA661" s="208">
        <v>0</v>
      </c>
      <c r="AB661" s="60">
        <f>IFERROR(AA661/AA662,"-")</f>
        <v>0</v>
      </c>
      <c r="AC661" s="83">
        <f t="shared" si="591"/>
        <v>0</v>
      </c>
      <c r="AD661" s="287"/>
      <c r="AE661" s="208">
        <v>0</v>
      </c>
      <c r="AF661" s="60" t="str">
        <f>IFERROR(AE661/AE662,"-")</f>
        <v>-</v>
      </c>
      <c r="AG661" s="83">
        <f t="shared" si="592"/>
        <v>0</v>
      </c>
      <c r="AH661" s="287"/>
      <c r="AI661" s="94">
        <f t="shared" si="586"/>
        <v>8</v>
      </c>
      <c r="AJ661" s="60">
        <f>IFERROR(AI661/AI662,"-")</f>
        <v>0.30769230769230771</v>
      </c>
      <c r="AK661" s="83">
        <f t="shared" si="593"/>
        <v>2.3337222870478411E-3</v>
      </c>
    </row>
    <row r="662" spans="2:37" ht="13.5" customHeight="1">
      <c r="B662" s="281"/>
      <c r="C662" s="284"/>
      <c r="D662" s="61" t="s">
        <v>94</v>
      </c>
      <c r="E662" s="62"/>
      <c r="F662" s="209" t="s">
        <v>143</v>
      </c>
      <c r="G662" s="71">
        <f>SUM(G654:G661)</f>
        <v>0</v>
      </c>
      <c r="H662" s="63" t="s">
        <v>93</v>
      </c>
      <c r="I662" s="75">
        <f>IFERROR(G662/$AO$78,"-")</f>
        <v>0</v>
      </c>
      <c r="J662" s="209" t="s">
        <v>143</v>
      </c>
      <c r="K662" s="71">
        <f>SUM(K654:K661)</f>
        <v>1</v>
      </c>
      <c r="L662" s="210" t="s">
        <v>143</v>
      </c>
      <c r="M662" s="75">
        <f t="shared" si="587"/>
        <v>0.5</v>
      </c>
      <c r="N662" s="209" t="s">
        <v>143</v>
      </c>
      <c r="O662" s="71">
        <f>SUM(O654:O661)</f>
        <v>8</v>
      </c>
      <c r="P662" s="210" t="s">
        <v>143</v>
      </c>
      <c r="Q662" s="75">
        <f t="shared" si="588"/>
        <v>6.9084628670120895E-3</v>
      </c>
      <c r="R662" s="209" t="s">
        <v>143</v>
      </c>
      <c r="S662" s="71">
        <f>SUM(S654:S661)</f>
        <v>7</v>
      </c>
      <c r="T662" s="210" t="s">
        <v>143</v>
      </c>
      <c r="U662" s="75">
        <f t="shared" si="589"/>
        <v>6.815968841285297E-3</v>
      </c>
      <c r="V662" s="209" t="s">
        <v>143</v>
      </c>
      <c r="W662" s="71">
        <f>SUM(W654:W661)</f>
        <v>8</v>
      </c>
      <c r="X662" s="210" t="s">
        <v>143</v>
      </c>
      <c r="Y662" s="75">
        <f t="shared" si="590"/>
        <v>1.1331444759206799E-2</v>
      </c>
      <c r="Z662" s="209" t="s">
        <v>143</v>
      </c>
      <c r="AA662" s="71">
        <f>SUM(AA654:AA661)</f>
        <v>2</v>
      </c>
      <c r="AB662" s="210" t="s">
        <v>143</v>
      </c>
      <c r="AC662" s="75">
        <f t="shared" si="591"/>
        <v>5.3050397877984082E-3</v>
      </c>
      <c r="AD662" s="209" t="s">
        <v>143</v>
      </c>
      <c r="AE662" s="71">
        <f>SUM(AE654:AE661)</f>
        <v>0</v>
      </c>
      <c r="AF662" s="210" t="s">
        <v>143</v>
      </c>
      <c r="AG662" s="75">
        <f t="shared" si="592"/>
        <v>0</v>
      </c>
      <c r="AH662" s="209" t="s">
        <v>143</v>
      </c>
      <c r="AI662" s="71">
        <f t="shared" si="586"/>
        <v>26</v>
      </c>
      <c r="AJ662" s="210" t="s">
        <v>143</v>
      </c>
      <c r="AK662" s="75">
        <f t="shared" si="593"/>
        <v>7.5845974329054842E-3</v>
      </c>
    </row>
    <row r="663" spans="2:37" ht="13.5" customHeight="1">
      <c r="B663" s="279">
        <v>74</v>
      </c>
      <c r="C663" s="282" t="s">
        <v>28</v>
      </c>
      <c r="D663" s="55" t="s">
        <v>85</v>
      </c>
      <c r="E663" s="128" t="s">
        <v>74</v>
      </c>
      <c r="F663" s="293">
        <f>AO79</f>
        <v>2</v>
      </c>
      <c r="G663" s="206">
        <v>0</v>
      </c>
      <c r="H663" s="56" t="str">
        <f>IFERROR(G663/G671,"-")</f>
        <v>-</v>
      </c>
      <c r="I663" s="72">
        <f>IFERROR(G663/$AO$79,"-")</f>
        <v>0</v>
      </c>
      <c r="J663" s="293">
        <f>AP79</f>
        <v>2</v>
      </c>
      <c r="K663" s="206">
        <v>0</v>
      </c>
      <c r="L663" s="56" t="str">
        <f>IFERROR(K663/K671,"-")</f>
        <v>-</v>
      </c>
      <c r="M663" s="72">
        <f t="shared" ref="M663:M671" si="595">IFERROR(K663/$AP$79,"-")</f>
        <v>0</v>
      </c>
      <c r="N663" s="293">
        <f>AQ79</f>
        <v>620</v>
      </c>
      <c r="O663" s="206">
        <v>0</v>
      </c>
      <c r="P663" s="56">
        <f>IFERROR(O663/O671,"-")</f>
        <v>0</v>
      </c>
      <c r="Q663" s="72">
        <f t="shared" ref="Q663:Q671" si="596">IFERROR(O663/$AQ$79,"-")</f>
        <v>0</v>
      </c>
      <c r="R663" s="293">
        <f>AR79</f>
        <v>486</v>
      </c>
      <c r="S663" s="206">
        <v>0</v>
      </c>
      <c r="T663" s="56">
        <f>IFERROR(S663/S671,"-")</f>
        <v>0</v>
      </c>
      <c r="U663" s="72">
        <f t="shared" ref="U663:U671" si="597">IFERROR(S663/$AR$79,"-")</f>
        <v>0</v>
      </c>
      <c r="V663" s="293">
        <f>AS79</f>
        <v>269</v>
      </c>
      <c r="W663" s="206">
        <v>0</v>
      </c>
      <c r="X663" s="56">
        <f>IFERROR(W663/W671,"-")</f>
        <v>0</v>
      </c>
      <c r="Y663" s="72">
        <f t="shared" ref="Y663:Y671" si="598">IFERROR(W663/$AS$79,"-")</f>
        <v>0</v>
      </c>
      <c r="Z663" s="293">
        <f>AT79</f>
        <v>148</v>
      </c>
      <c r="AA663" s="206">
        <v>0</v>
      </c>
      <c r="AB663" s="56">
        <f>IFERROR(AA663/AA671,"-")</f>
        <v>0</v>
      </c>
      <c r="AC663" s="72">
        <f t="shared" ref="AC663:AC671" si="599">IFERROR(AA663/$AT$79,"-")</f>
        <v>0</v>
      </c>
      <c r="AD663" s="293">
        <f>AU79</f>
        <v>79</v>
      </c>
      <c r="AE663" s="206">
        <v>0</v>
      </c>
      <c r="AF663" s="56" t="str">
        <f>IFERROR(AE663/AE671,"-")</f>
        <v>-</v>
      </c>
      <c r="AG663" s="72">
        <f t="shared" ref="AG663:AG671" si="600">IFERROR(AE663/$AU$79,"-")</f>
        <v>0</v>
      </c>
      <c r="AH663" s="293">
        <f>AV79</f>
        <v>1606</v>
      </c>
      <c r="AI663" s="92">
        <f t="shared" si="586"/>
        <v>0</v>
      </c>
      <c r="AJ663" s="56">
        <f>IFERROR(AI663/AI671,"-")</f>
        <v>0</v>
      </c>
      <c r="AK663" s="72">
        <f t="shared" ref="AK663:AK671" si="601">IFERROR(AI663/$AV$79,"-")</f>
        <v>0</v>
      </c>
    </row>
    <row r="664" spans="2:37" ht="13.5" customHeight="1">
      <c r="B664" s="280"/>
      <c r="C664" s="283"/>
      <c r="D664" s="57" t="s">
        <v>86</v>
      </c>
      <c r="E664" s="129" t="s">
        <v>75</v>
      </c>
      <c r="F664" s="286"/>
      <c r="G664" s="207">
        <v>0</v>
      </c>
      <c r="H664" s="58" t="str">
        <f>IFERROR(G664/G671,"-")</f>
        <v>-</v>
      </c>
      <c r="I664" s="72">
        <f t="shared" ref="I664:I670" si="602">IFERROR(G664/$AO$79,"-")</f>
        <v>0</v>
      </c>
      <c r="J664" s="286"/>
      <c r="K664" s="207">
        <v>0</v>
      </c>
      <c r="L664" s="58" t="str">
        <f>IFERROR(K664/K671,"-")</f>
        <v>-</v>
      </c>
      <c r="M664" s="82">
        <f t="shared" si="595"/>
        <v>0</v>
      </c>
      <c r="N664" s="286"/>
      <c r="O664" s="207">
        <v>2</v>
      </c>
      <c r="P664" s="58">
        <f>IFERROR(O664/O671,"-")</f>
        <v>0.5</v>
      </c>
      <c r="Q664" s="82">
        <f t="shared" si="596"/>
        <v>3.2258064516129032E-3</v>
      </c>
      <c r="R664" s="286"/>
      <c r="S664" s="207">
        <v>4</v>
      </c>
      <c r="T664" s="58">
        <f>IFERROR(S664/S671,"-")</f>
        <v>1</v>
      </c>
      <c r="U664" s="82">
        <f t="shared" si="597"/>
        <v>8.23045267489712E-3</v>
      </c>
      <c r="V664" s="286"/>
      <c r="W664" s="207">
        <v>0</v>
      </c>
      <c r="X664" s="58">
        <f>IFERROR(W664/W671,"-")</f>
        <v>0</v>
      </c>
      <c r="Y664" s="82">
        <f t="shared" si="598"/>
        <v>0</v>
      </c>
      <c r="Z664" s="286"/>
      <c r="AA664" s="207">
        <v>0</v>
      </c>
      <c r="AB664" s="58">
        <f>IFERROR(AA664/AA671,"-")</f>
        <v>0</v>
      </c>
      <c r="AC664" s="82">
        <f t="shared" si="599"/>
        <v>0</v>
      </c>
      <c r="AD664" s="286"/>
      <c r="AE664" s="207">
        <v>0</v>
      </c>
      <c r="AF664" s="58" t="str">
        <f>IFERROR(AE664/AE671,"-")</f>
        <v>-</v>
      </c>
      <c r="AG664" s="82">
        <f t="shared" si="600"/>
        <v>0</v>
      </c>
      <c r="AH664" s="286"/>
      <c r="AI664" s="93">
        <f t="shared" si="586"/>
        <v>6</v>
      </c>
      <c r="AJ664" s="58">
        <f>IFERROR(AI664/AI671,"-")</f>
        <v>0.54545454545454541</v>
      </c>
      <c r="AK664" s="82">
        <f t="shared" si="601"/>
        <v>3.7359900373599006E-3</v>
      </c>
    </row>
    <row r="665" spans="2:37" ht="13.5" customHeight="1">
      <c r="B665" s="280"/>
      <c r="C665" s="283"/>
      <c r="D665" s="57" t="s">
        <v>87</v>
      </c>
      <c r="E665" s="129" t="s">
        <v>76</v>
      </c>
      <c r="F665" s="286"/>
      <c r="G665" s="207">
        <v>0</v>
      </c>
      <c r="H665" s="58" t="str">
        <f>IFERROR(G665/G671,"-")</f>
        <v>-</v>
      </c>
      <c r="I665" s="72">
        <f t="shared" si="602"/>
        <v>0</v>
      </c>
      <c r="J665" s="286"/>
      <c r="K665" s="207">
        <v>0</v>
      </c>
      <c r="L665" s="58" t="str">
        <f>IFERROR(K665/K671,"-")</f>
        <v>-</v>
      </c>
      <c r="M665" s="82">
        <f t="shared" si="595"/>
        <v>0</v>
      </c>
      <c r="N665" s="286"/>
      <c r="O665" s="207">
        <v>0</v>
      </c>
      <c r="P665" s="58">
        <f>IFERROR(O665/O671,"-")</f>
        <v>0</v>
      </c>
      <c r="Q665" s="82">
        <f t="shared" si="596"/>
        <v>0</v>
      </c>
      <c r="R665" s="286"/>
      <c r="S665" s="207">
        <v>0</v>
      </c>
      <c r="T665" s="58">
        <f>IFERROR(S665/S671,"-")</f>
        <v>0</v>
      </c>
      <c r="U665" s="82">
        <f t="shared" si="597"/>
        <v>0</v>
      </c>
      <c r="V665" s="286"/>
      <c r="W665" s="207">
        <v>0</v>
      </c>
      <c r="X665" s="58">
        <f>IFERROR(W665/W671,"-")</f>
        <v>0</v>
      </c>
      <c r="Y665" s="82">
        <f t="shared" si="598"/>
        <v>0</v>
      </c>
      <c r="Z665" s="286"/>
      <c r="AA665" s="207">
        <v>0</v>
      </c>
      <c r="AB665" s="58">
        <f>IFERROR(AA665/AA671,"-")</f>
        <v>0</v>
      </c>
      <c r="AC665" s="82">
        <f t="shared" si="599"/>
        <v>0</v>
      </c>
      <c r="AD665" s="286"/>
      <c r="AE665" s="207">
        <v>0</v>
      </c>
      <c r="AF665" s="58" t="str">
        <f>IFERROR(AE665/AE671,"-")</f>
        <v>-</v>
      </c>
      <c r="AG665" s="82">
        <f t="shared" si="600"/>
        <v>0</v>
      </c>
      <c r="AH665" s="286"/>
      <c r="AI665" s="93">
        <f t="shared" si="586"/>
        <v>0</v>
      </c>
      <c r="AJ665" s="58">
        <f>IFERROR(AI665/AI671,"-")</f>
        <v>0</v>
      </c>
      <c r="AK665" s="82">
        <f t="shared" si="601"/>
        <v>0</v>
      </c>
    </row>
    <row r="666" spans="2:37" ht="13.5" customHeight="1">
      <c r="B666" s="280"/>
      <c r="C666" s="283"/>
      <c r="D666" s="57" t="s">
        <v>88</v>
      </c>
      <c r="E666" s="129" t="s">
        <v>77</v>
      </c>
      <c r="F666" s="286"/>
      <c r="G666" s="207">
        <v>0</v>
      </c>
      <c r="H666" s="58" t="str">
        <f>IFERROR(G666/G671,"-")</f>
        <v>-</v>
      </c>
      <c r="I666" s="72">
        <f t="shared" si="602"/>
        <v>0</v>
      </c>
      <c r="J666" s="286"/>
      <c r="K666" s="207">
        <v>0</v>
      </c>
      <c r="L666" s="58" t="str">
        <f>IFERROR(K666/K671,"-")</f>
        <v>-</v>
      </c>
      <c r="M666" s="82">
        <f t="shared" si="595"/>
        <v>0</v>
      </c>
      <c r="N666" s="286"/>
      <c r="O666" s="207">
        <v>0</v>
      </c>
      <c r="P666" s="58">
        <f>IFERROR(O666/O671,"-")</f>
        <v>0</v>
      </c>
      <c r="Q666" s="82">
        <f t="shared" si="596"/>
        <v>0</v>
      </c>
      <c r="R666" s="286"/>
      <c r="S666" s="207">
        <v>0</v>
      </c>
      <c r="T666" s="58">
        <f>IFERROR(S666/S671,"-")</f>
        <v>0</v>
      </c>
      <c r="U666" s="82">
        <f t="shared" si="597"/>
        <v>0</v>
      </c>
      <c r="V666" s="286"/>
      <c r="W666" s="207">
        <v>0</v>
      </c>
      <c r="X666" s="58">
        <f>IFERROR(W666/W671,"-")</f>
        <v>0</v>
      </c>
      <c r="Y666" s="82">
        <f t="shared" si="598"/>
        <v>0</v>
      </c>
      <c r="Z666" s="286"/>
      <c r="AA666" s="207">
        <v>0</v>
      </c>
      <c r="AB666" s="58">
        <f>IFERROR(AA666/AA671,"-")</f>
        <v>0</v>
      </c>
      <c r="AC666" s="82">
        <f t="shared" si="599"/>
        <v>0</v>
      </c>
      <c r="AD666" s="286"/>
      <c r="AE666" s="207">
        <v>0</v>
      </c>
      <c r="AF666" s="58" t="str">
        <f>IFERROR(AE666/AE671,"-")</f>
        <v>-</v>
      </c>
      <c r="AG666" s="82">
        <f t="shared" si="600"/>
        <v>0</v>
      </c>
      <c r="AH666" s="286"/>
      <c r="AI666" s="93">
        <f t="shared" si="586"/>
        <v>0</v>
      </c>
      <c r="AJ666" s="58">
        <f>IFERROR(AI666/AI671,"-")</f>
        <v>0</v>
      </c>
      <c r="AK666" s="82">
        <f t="shared" si="601"/>
        <v>0</v>
      </c>
    </row>
    <row r="667" spans="2:37" ht="13.5" customHeight="1">
      <c r="B667" s="280"/>
      <c r="C667" s="283"/>
      <c r="D667" s="57" t="s">
        <v>89</v>
      </c>
      <c r="E667" s="129" t="s">
        <v>78</v>
      </c>
      <c r="F667" s="286"/>
      <c r="G667" s="207">
        <v>0</v>
      </c>
      <c r="H667" s="58" t="str">
        <f>IFERROR(G667/G671,"-")</f>
        <v>-</v>
      </c>
      <c r="I667" s="72">
        <f t="shared" si="602"/>
        <v>0</v>
      </c>
      <c r="J667" s="286"/>
      <c r="K667" s="207">
        <v>0</v>
      </c>
      <c r="L667" s="58" t="str">
        <f>IFERROR(K667/K671,"-")</f>
        <v>-</v>
      </c>
      <c r="M667" s="82">
        <f t="shared" si="595"/>
        <v>0</v>
      </c>
      <c r="N667" s="286"/>
      <c r="O667" s="207">
        <v>0</v>
      </c>
      <c r="P667" s="58">
        <f>IFERROR(O667/O671,"-")</f>
        <v>0</v>
      </c>
      <c r="Q667" s="82">
        <f t="shared" si="596"/>
        <v>0</v>
      </c>
      <c r="R667" s="286"/>
      <c r="S667" s="207">
        <v>0</v>
      </c>
      <c r="T667" s="58">
        <f>IFERROR(S667/S671,"-")</f>
        <v>0</v>
      </c>
      <c r="U667" s="82">
        <f t="shared" si="597"/>
        <v>0</v>
      </c>
      <c r="V667" s="286"/>
      <c r="W667" s="207">
        <v>0</v>
      </c>
      <c r="X667" s="58">
        <f>IFERROR(W667/W671,"-")</f>
        <v>0</v>
      </c>
      <c r="Y667" s="82">
        <f t="shared" si="598"/>
        <v>0</v>
      </c>
      <c r="Z667" s="286"/>
      <c r="AA667" s="207">
        <v>1</v>
      </c>
      <c r="AB667" s="58">
        <f>IFERROR(AA667/AA671,"-")</f>
        <v>0.5</v>
      </c>
      <c r="AC667" s="82">
        <f t="shared" si="599"/>
        <v>6.7567567567567571E-3</v>
      </c>
      <c r="AD667" s="286"/>
      <c r="AE667" s="207">
        <v>0</v>
      </c>
      <c r="AF667" s="58" t="str">
        <f>IFERROR(AE667/AE671,"-")</f>
        <v>-</v>
      </c>
      <c r="AG667" s="82">
        <f t="shared" si="600"/>
        <v>0</v>
      </c>
      <c r="AH667" s="286"/>
      <c r="AI667" s="93">
        <f t="shared" si="586"/>
        <v>1</v>
      </c>
      <c r="AJ667" s="58">
        <f>IFERROR(AI667/AI671,"-")</f>
        <v>9.0909090909090912E-2</v>
      </c>
      <c r="AK667" s="82">
        <f t="shared" si="601"/>
        <v>6.2266500622665006E-4</v>
      </c>
    </row>
    <row r="668" spans="2:37" ht="13.5" customHeight="1">
      <c r="B668" s="280"/>
      <c r="C668" s="283"/>
      <c r="D668" s="57" t="s">
        <v>90</v>
      </c>
      <c r="E668" s="129" t="s">
        <v>79</v>
      </c>
      <c r="F668" s="286"/>
      <c r="G668" s="207">
        <v>0</v>
      </c>
      <c r="H668" s="58" t="str">
        <f>IFERROR(G668/G671,"-")</f>
        <v>-</v>
      </c>
      <c r="I668" s="72">
        <f t="shared" si="602"/>
        <v>0</v>
      </c>
      <c r="J668" s="286"/>
      <c r="K668" s="207">
        <v>0</v>
      </c>
      <c r="L668" s="58" t="str">
        <f>IFERROR(K668/K671,"-")</f>
        <v>-</v>
      </c>
      <c r="M668" s="82">
        <f t="shared" si="595"/>
        <v>0</v>
      </c>
      <c r="N668" s="286"/>
      <c r="O668" s="207">
        <v>0</v>
      </c>
      <c r="P668" s="58">
        <f>IFERROR(O668/O671,"-")</f>
        <v>0</v>
      </c>
      <c r="Q668" s="82">
        <f t="shared" si="596"/>
        <v>0</v>
      </c>
      <c r="R668" s="286"/>
      <c r="S668" s="207">
        <v>0</v>
      </c>
      <c r="T668" s="58">
        <f>IFERROR(S668/S671,"-")</f>
        <v>0</v>
      </c>
      <c r="U668" s="82">
        <f t="shared" si="597"/>
        <v>0</v>
      </c>
      <c r="V668" s="286"/>
      <c r="W668" s="207">
        <v>0</v>
      </c>
      <c r="X668" s="58">
        <f>IFERROR(W668/W671,"-")</f>
        <v>0</v>
      </c>
      <c r="Y668" s="82">
        <f t="shared" si="598"/>
        <v>0</v>
      </c>
      <c r="Z668" s="286"/>
      <c r="AA668" s="207">
        <v>0</v>
      </c>
      <c r="AB668" s="58">
        <f>IFERROR(AA668/AA671,"-")</f>
        <v>0</v>
      </c>
      <c r="AC668" s="82">
        <f t="shared" si="599"/>
        <v>0</v>
      </c>
      <c r="AD668" s="286"/>
      <c r="AE668" s="207">
        <v>0</v>
      </c>
      <c r="AF668" s="58" t="str">
        <f>IFERROR(AE668/AE671,"-")</f>
        <v>-</v>
      </c>
      <c r="AG668" s="82">
        <f t="shared" si="600"/>
        <v>0</v>
      </c>
      <c r="AH668" s="286"/>
      <c r="AI668" s="93">
        <f t="shared" si="586"/>
        <v>0</v>
      </c>
      <c r="AJ668" s="58">
        <f>IFERROR(AI668/AI671,"-")</f>
        <v>0</v>
      </c>
      <c r="AK668" s="82">
        <f t="shared" si="601"/>
        <v>0</v>
      </c>
    </row>
    <row r="669" spans="2:37" ht="13.5" customHeight="1">
      <c r="B669" s="280"/>
      <c r="C669" s="283"/>
      <c r="D669" s="57" t="s">
        <v>91</v>
      </c>
      <c r="E669" s="129" t="s">
        <v>80</v>
      </c>
      <c r="F669" s="286"/>
      <c r="G669" s="207">
        <v>0</v>
      </c>
      <c r="H669" s="58" t="str">
        <f>IFERROR(G669/G671,"-")</f>
        <v>-</v>
      </c>
      <c r="I669" s="72">
        <f t="shared" si="602"/>
        <v>0</v>
      </c>
      <c r="J669" s="286"/>
      <c r="K669" s="207">
        <v>0</v>
      </c>
      <c r="L669" s="58" t="str">
        <f>IFERROR(K669/K671,"-")</f>
        <v>-</v>
      </c>
      <c r="M669" s="82">
        <f t="shared" si="595"/>
        <v>0</v>
      </c>
      <c r="N669" s="286"/>
      <c r="O669" s="207">
        <v>0</v>
      </c>
      <c r="P669" s="58">
        <f>IFERROR(O669/O671,"-")</f>
        <v>0</v>
      </c>
      <c r="Q669" s="82">
        <f t="shared" si="596"/>
        <v>0</v>
      </c>
      <c r="R669" s="286"/>
      <c r="S669" s="207">
        <v>0</v>
      </c>
      <c r="T669" s="58">
        <f>IFERROR(S669/S671,"-")</f>
        <v>0</v>
      </c>
      <c r="U669" s="82">
        <f t="shared" si="597"/>
        <v>0</v>
      </c>
      <c r="V669" s="286"/>
      <c r="W669" s="207">
        <v>0</v>
      </c>
      <c r="X669" s="58">
        <f>IFERROR(W669/W671,"-")</f>
        <v>0</v>
      </c>
      <c r="Y669" s="82">
        <f t="shared" si="598"/>
        <v>0</v>
      </c>
      <c r="Z669" s="286"/>
      <c r="AA669" s="207">
        <v>0</v>
      </c>
      <c r="AB669" s="58">
        <f>IFERROR(AA669/AA671,"-")</f>
        <v>0</v>
      </c>
      <c r="AC669" s="82">
        <f t="shared" si="599"/>
        <v>0</v>
      </c>
      <c r="AD669" s="286"/>
      <c r="AE669" s="207">
        <v>0</v>
      </c>
      <c r="AF669" s="58" t="str">
        <f>IFERROR(AE669/AE671,"-")</f>
        <v>-</v>
      </c>
      <c r="AG669" s="82">
        <f t="shared" si="600"/>
        <v>0</v>
      </c>
      <c r="AH669" s="286"/>
      <c r="AI669" s="93">
        <f t="shared" si="586"/>
        <v>0</v>
      </c>
      <c r="AJ669" s="58">
        <f>IFERROR(AI669/AI671,"-")</f>
        <v>0</v>
      </c>
      <c r="AK669" s="82">
        <f t="shared" si="601"/>
        <v>0</v>
      </c>
    </row>
    <row r="670" spans="2:37" ht="13.5" customHeight="1">
      <c r="B670" s="280"/>
      <c r="C670" s="283"/>
      <c r="D670" s="59" t="s">
        <v>92</v>
      </c>
      <c r="E670" s="130" t="s">
        <v>95</v>
      </c>
      <c r="F670" s="287"/>
      <c r="G670" s="208">
        <v>0</v>
      </c>
      <c r="H670" s="60" t="str">
        <f>IFERROR(G670/G671,"-")</f>
        <v>-</v>
      </c>
      <c r="I670" s="72">
        <f t="shared" si="602"/>
        <v>0</v>
      </c>
      <c r="J670" s="287"/>
      <c r="K670" s="208">
        <v>0</v>
      </c>
      <c r="L670" s="60" t="str">
        <f>IFERROR(K670/K671,"-")</f>
        <v>-</v>
      </c>
      <c r="M670" s="83">
        <f t="shared" si="595"/>
        <v>0</v>
      </c>
      <c r="N670" s="287"/>
      <c r="O670" s="208">
        <v>2</v>
      </c>
      <c r="P670" s="60">
        <f>IFERROR(O670/O671,"-")</f>
        <v>0.5</v>
      </c>
      <c r="Q670" s="83">
        <f t="shared" si="596"/>
        <v>3.2258064516129032E-3</v>
      </c>
      <c r="R670" s="287"/>
      <c r="S670" s="208">
        <v>0</v>
      </c>
      <c r="T670" s="60">
        <f>IFERROR(S670/S671,"-")</f>
        <v>0</v>
      </c>
      <c r="U670" s="83">
        <f t="shared" si="597"/>
        <v>0</v>
      </c>
      <c r="V670" s="287"/>
      <c r="W670" s="208">
        <v>1</v>
      </c>
      <c r="X670" s="60">
        <f>IFERROR(W670/W671,"-")</f>
        <v>1</v>
      </c>
      <c r="Y670" s="83">
        <f t="shared" si="598"/>
        <v>3.7174721189591076E-3</v>
      </c>
      <c r="Z670" s="287"/>
      <c r="AA670" s="208">
        <v>1</v>
      </c>
      <c r="AB670" s="60">
        <f>IFERROR(AA670/AA671,"-")</f>
        <v>0.5</v>
      </c>
      <c r="AC670" s="83">
        <f t="shared" si="599"/>
        <v>6.7567567567567571E-3</v>
      </c>
      <c r="AD670" s="287"/>
      <c r="AE670" s="208">
        <v>0</v>
      </c>
      <c r="AF670" s="60" t="str">
        <f>IFERROR(AE670/AE671,"-")</f>
        <v>-</v>
      </c>
      <c r="AG670" s="83">
        <f t="shared" si="600"/>
        <v>0</v>
      </c>
      <c r="AH670" s="287"/>
      <c r="AI670" s="94">
        <f t="shared" si="586"/>
        <v>4</v>
      </c>
      <c r="AJ670" s="60">
        <f>IFERROR(AI670/AI671,"-")</f>
        <v>0.36363636363636365</v>
      </c>
      <c r="AK670" s="83">
        <f t="shared" si="601"/>
        <v>2.4906600249066002E-3</v>
      </c>
    </row>
    <row r="671" spans="2:37" ht="13.5" customHeight="1" thickBot="1">
      <c r="B671" s="280"/>
      <c r="C671" s="283"/>
      <c r="D671" s="101" t="s">
        <v>94</v>
      </c>
      <c r="E671" s="102"/>
      <c r="F671" s="212" t="s">
        <v>143</v>
      </c>
      <c r="G671" s="191">
        <f>SUM(G663:G670)</f>
        <v>0</v>
      </c>
      <c r="H671" s="64" t="s">
        <v>93</v>
      </c>
      <c r="I671" s="84">
        <f>IFERROR(G671/$AO$79,"-")</f>
        <v>0</v>
      </c>
      <c r="J671" s="212" t="s">
        <v>143</v>
      </c>
      <c r="K671" s="191">
        <f>SUM(K663:K670)</f>
        <v>0</v>
      </c>
      <c r="L671" s="213" t="s">
        <v>143</v>
      </c>
      <c r="M671" s="84">
        <f t="shared" si="595"/>
        <v>0</v>
      </c>
      <c r="N671" s="212" t="s">
        <v>143</v>
      </c>
      <c r="O671" s="191">
        <f>SUM(O663:O670)</f>
        <v>4</v>
      </c>
      <c r="P671" s="213" t="s">
        <v>143</v>
      </c>
      <c r="Q671" s="84">
        <f t="shared" si="596"/>
        <v>6.4516129032258064E-3</v>
      </c>
      <c r="R671" s="212" t="s">
        <v>143</v>
      </c>
      <c r="S671" s="191">
        <f>SUM(S663:S670)</f>
        <v>4</v>
      </c>
      <c r="T671" s="213" t="s">
        <v>143</v>
      </c>
      <c r="U671" s="84">
        <f t="shared" si="597"/>
        <v>8.23045267489712E-3</v>
      </c>
      <c r="V671" s="212" t="s">
        <v>143</v>
      </c>
      <c r="W671" s="191">
        <f>SUM(W663:W670)</f>
        <v>1</v>
      </c>
      <c r="X671" s="213" t="s">
        <v>143</v>
      </c>
      <c r="Y671" s="84">
        <f t="shared" si="598"/>
        <v>3.7174721189591076E-3</v>
      </c>
      <c r="Z671" s="212" t="s">
        <v>143</v>
      </c>
      <c r="AA671" s="191">
        <f>SUM(AA663:AA670)</f>
        <v>2</v>
      </c>
      <c r="AB671" s="213" t="s">
        <v>143</v>
      </c>
      <c r="AC671" s="84">
        <f t="shared" si="599"/>
        <v>1.3513513513513514E-2</v>
      </c>
      <c r="AD671" s="212" t="s">
        <v>143</v>
      </c>
      <c r="AE671" s="191">
        <f>SUM(AE663:AE670)</f>
        <v>0</v>
      </c>
      <c r="AF671" s="213" t="s">
        <v>143</v>
      </c>
      <c r="AG671" s="84">
        <f t="shared" si="600"/>
        <v>0</v>
      </c>
      <c r="AH671" s="212" t="s">
        <v>143</v>
      </c>
      <c r="AI671" s="191">
        <f t="shared" si="586"/>
        <v>11</v>
      </c>
      <c r="AJ671" s="213" t="s">
        <v>143</v>
      </c>
      <c r="AK671" s="84">
        <f t="shared" si="601"/>
        <v>6.8493150684931503E-3</v>
      </c>
    </row>
    <row r="672" spans="2:37" ht="13.5" customHeight="1" thickTop="1">
      <c r="B672" s="296" t="s">
        <v>136</v>
      </c>
      <c r="C672" s="297"/>
      <c r="D672" s="103" t="s">
        <v>85</v>
      </c>
      <c r="E672" s="131" t="s">
        <v>74</v>
      </c>
      <c r="F672" s="294">
        <f>AO80</f>
        <v>1780</v>
      </c>
      <c r="G672" s="214">
        <v>2</v>
      </c>
      <c r="H672" s="65">
        <v>1.4285714285714285E-2</v>
      </c>
      <c r="I672" s="65">
        <v>1.1235955056179776E-3</v>
      </c>
      <c r="J672" s="294">
        <f>AP80</f>
        <v>4899</v>
      </c>
      <c r="K672" s="214">
        <v>6</v>
      </c>
      <c r="L672" s="65">
        <v>1.171875E-2</v>
      </c>
      <c r="M672" s="65">
        <v>1.224739742804654E-3</v>
      </c>
      <c r="N672" s="294">
        <f>AQ80</f>
        <v>537035</v>
      </c>
      <c r="O672" s="214">
        <v>21</v>
      </c>
      <c r="P672" s="65">
        <v>4.9633656346017487E-3</v>
      </c>
      <c r="Q672" s="65">
        <v>3.9103596599849169E-5</v>
      </c>
      <c r="R672" s="294">
        <f>AR80</f>
        <v>435003</v>
      </c>
      <c r="S672" s="214">
        <v>26</v>
      </c>
      <c r="T672" s="65">
        <v>6.933333333333333E-3</v>
      </c>
      <c r="U672" s="65">
        <v>5.9769702737682271E-5</v>
      </c>
      <c r="V672" s="294">
        <f>AS80</f>
        <v>284781</v>
      </c>
      <c r="W672" s="214">
        <v>6</v>
      </c>
      <c r="X672" s="65">
        <v>2.5020850708924102E-3</v>
      </c>
      <c r="Y672" s="65">
        <v>2.1068821304792102E-5</v>
      </c>
      <c r="Z672" s="294">
        <f>AT80</f>
        <v>147513</v>
      </c>
      <c r="AA672" s="214">
        <v>2</v>
      </c>
      <c r="AB672" s="65">
        <v>2.0746887966804979E-3</v>
      </c>
      <c r="AC672" s="65">
        <v>1.3558127080325124E-5</v>
      </c>
      <c r="AD672" s="294">
        <f>AU80</f>
        <v>62346</v>
      </c>
      <c r="AE672" s="214">
        <v>0</v>
      </c>
      <c r="AF672" s="65">
        <v>0</v>
      </c>
      <c r="AG672" s="65">
        <v>0</v>
      </c>
      <c r="AH672" s="294">
        <f>AV80</f>
        <v>1473357</v>
      </c>
      <c r="AI672" s="214">
        <v>63</v>
      </c>
      <c r="AJ672" s="65">
        <v>5.1890289103039286E-3</v>
      </c>
      <c r="AK672" s="65">
        <v>4.2759494134822722E-5</v>
      </c>
    </row>
    <row r="673" spans="2:37" ht="13.5" customHeight="1">
      <c r="B673" s="298"/>
      <c r="C673" s="299"/>
      <c r="D673" s="57" t="s">
        <v>86</v>
      </c>
      <c r="E673" s="129" t="s">
        <v>75</v>
      </c>
      <c r="F673" s="293"/>
      <c r="G673" s="207">
        <v>85</v>
      </c>
      <c r="H673" s="58">
        <v>0.6071428571428571</v>
      </c>
      <c r="I673" s="82">
        <v>4.7752808988764044E-2</v>
      </c>
      <c r="J673" s="293"/>
      <c r="K673" s="207">
        <v>350</v>
      </c>
      <c r="L673" s="58">
        <v>0.68359375</v>
      </c>
      <c r="M673" s="82">
        <v>7.144315166360482E-2</v>
      </c>
      <c r="N673" s="293"/>
      <c r="O673" s="207">
        <v>2841</v>
      </c>
      <c r="P673" s="58">
        <v>0.6714724651382652</v>
      </c>
      <c r="Q673" s="82">
        <v>5.2901579971510234E-3</v>
      </c>
      <c r="R673" s="293"/>
      <c r="S673" s="207">
        <v>2455</v>
      </c>
      <c r="T673" s="58">
        <v>0.65466666666666662</v>
      </c>
      <c r="U673" s="82">
        <v>5.6436392392696143E-3</v>
      </c>
      <c r="V673" s="293"/>
      <c r="W673" s="207">
        <v>1534</v>
      </c>
      <c r="X673" s="58">
        <v>0.63969974979149291</v>
      </c>
      <c r="Y673" s="82">
        <v>5.3865953135918479E-3</v>
      </c>
      <c r="Z673" s="293"/>
      <c r="AA673" s="207">
        <v>564</v>
      </c>
      <c r="AB673" s="58">
        <v>0.58506224066390045</v>
      </c>
      <c r="AC673" s="82">
        <v>3.8233918366516848E-3</v>
      </c>
      <c r="AD673" s="293"/>
      <c r="AE673" s="207">
        <v>72</v>
      </c>
      <c r="AF673" s="58">
        <v>0.49315068493150682</v>
      </c>
      <c r="AG673" s="82">
        <v>1.154845539409104E-3</v>
      </c>
      <c r="AH673" s="293"/>
      <c r="AI673" s="207">
        <v>7901</v>
      </c>
      <c r="AJ673" s="58">
        <v>0.65077011778271976</v>
      </c>
      <c r="AK673" s="82">
        <v>5.3625835422100683E-3</v>
      </c>
    </row>
    <row r="674" spans="2:37" ht="13.5" customHeight="1">
      <c r="B674" s="298"/>
      <c r="C674" s="299"/>
      <c r="D674" s="57" t="s">
        <v>87</v>
      </c>
      <c r="E674" s="129" t="s">
        <v>76</v>
      </c>
      <c r="F674" s="293"/>
      <c r="G674" s="207">
        <v>2</v>
      </c>
      <c r="H674" s="58">
        <v>1.4285714285714285E-2</v>
      </c>
      <c r="I674" s="82">
        <v>1.1235955056179776E-3</v>
      </c>
      <c r="J674" s="293"/>
      <c r="K674" s="207">
        <v>0</v>
      </c>
      <c r="L674" s="58">
        <v>0</v>
      </c>
      <c r="M674" s="82">
        <v>0</v>
      </c>
      <c r="N674" s="293"/>
      <c r="O674" s="207">
        <v>13</v>
      </c>
      <c r="P674" s="58">
        <v>3.0725596785629874E-3</v>
      </c>
      <c r="Q674" s="82">
        <v>2.4206988371335203E-5</v>
      </c>
      <c r="R674" s="293"/>
      <c r="S674" s="207">
        <v>9</v>
      </c>
      <c r="T674" s="58">
        <v>2.3999999999999998E-3</v>
      </c>
      <c r="U674" s="82">
        <v>2.0689512486120786E-5</v>
      </c>
      <c r="V674" s="293"/>
      <c r="W674" s="207">
        <v>7</v>
      </c>
      <c r="X674" s="58">
        <v>2.9190992493744786E-3</v>
      </c>
      <c r="Y674" s="82">
        <v>2.4580291522257453E-5</v>
      </c>
      <c r="Z674" s="293"/>
      <c r="AA674" s="207">
        <v>5</v>
      </c>
      <c r="AB674" s="58">
        <v>5.1867219917012446E-3</v>
      </c>
      <c r="AC674" s="82">
        <v>3.3895317700812808E-5</v>
      </c>
      <c r="AD674" s="293"/>
      <c r="AE674" s="207">
        <v>0</v>
      </c>
      <c r="AF674" s="58">
        <v>0</v>
      </c>
      <c r="AG674" s="82">
        <v>0</v>
      </c>
      <c r="AH674" s="293"/>
      <c r="AI674" s="207">
        <v>36</v>
      </c>
      <c r="AJ674" s="58">
        <v>2.9651593773165306E-3</v>
      </c>
      <c r="AK674" s="82">
        <v>2.4433996648470128E-5</v>
      </c>
    </row>
    <row r="675" spans="2:37" ht="13.5" customHeight="1">
      <c r="B675" s="298"/>
      <c r="C675" s="299"/>
      <c r="D675" s="57" t="s">
        <v>88</v>
      </c>
      <c r="E675" s="129" t="s">
        <v>77</v>
      </c>
      <c r="F675" s="293"/>
      <c r="G675" s="207">
        <v>5</v>
      </c>
      <c r="H675" s="58">
        <v>3.5714285714285712E-2</v>
      </c>
      <c r="I675" s="82">
        <v>2.8089887640449437E-3</v>
      </c>
      <c r="J675" s="293"/>
      <c r="K675" s="207">
        <v>25</v>
      </c>
      <c r="L675" s="58">
        <v>4.8828125E-2</v>
      </c>
      <c r="M675" s="82">
        <v>5.1030822616860583E-3</v>
      </c>
      <c r="N675" s="293"/>
      <c r="O675" s="207">
        <v>227</v>
      </c>
      <c r="P675" s="58">
        <v>5.3651619002599855E-2</v>
      </c>
      <c r="Q675" s="82">
        <v>4.226912584840839E-4</v>
      </c>
      <c r="R675" s="293"/>
      <c r="S675" s="207">
        <v>190</v>
      </c>
      <c r="T675" s="58">
        <v>5.0666666666666665E-2</v>
      </c>
      <c r="U675" s="82">
        <v>4.3677859692921659E-4</v>
      </c>
      <c r="V675" s="293"/>
      <c r="W675" s="207">
        <v>112</v>
      </c>
      <c r="X675" s="58">
        <v>4.6705587989991658E-2</v>
      </c>
      <c r="Y675" s="82">
        <v>3.9328466435611926E-4</v>
      </c>
      <c r="Z675" s="293"/>
      <c r="AA675" s="207">
        <v>41</v>
      </c>
      <c r="AB675" s="58">
        <v>4.2531120331950209E-2</v>
      </c>
      <c r="AC675" s="82">
        <v>2.7794160514666507E-4</v>
      </c>
      <c r="AD675" s="293"/>
      <c r="AE675" s="207">
        <v>2</v>
      </c>
      <c r="AF675" s="58">
        <v>1.3698630136986301E-2</v>
      </c>
      <c r="AG675" s="82">
        <v>3.2079042761363998E-5</v>
      </c>
      <c r="AH675" s="293"/>
      <c r="AI675" s="207">
        <v>602</v>
      </c>
      <c r="AJ675" s="58">
        <v>4.9584054031793098E-2</v>
      </c>
      <c r="AK675" s="82">
        <v>4.0859072173275046E-4</v>
      </c>
    </row>
    <row r="676" spans="2:37" ht="13.5" customHeight="1">
      <c r="B676" s="298"/>
      <c r="C676" s="299"/>
      <c r="D676" s="57" t="s">
        <v>89</v>
      </c>
      <c r="E676" s="129" t="s">
        <v>78</v>
      </c>
      <c r="F676" s="293"/>
      <c r="G676" s="207">
        <v>8</v>
      </c>
      <c r="H676" s="58">
        <v>5.7142857142857141E-2</v>
      </c>
      <c r="I676" s="82">
        <v>4.4943820224719105E-3</v>
      </c>
      <c r="J676" s="293"/>
      <c r="K676" s="207">
        <v>17</v>
      </c>
      <c r="L676" s="58">
        <v>3.3203125E-2</v>
      </c>
      <c r="M676" s="82">
        <v>3.4700959379465198E-3</v>
      </c>
      <c r="N676" s="293"/>
      <c r="O676" s="207">
        <v>217</v>
      </c>
      <c r="P676" s="58">
        <v>5.1288111557551405E-2</v>
      </c>
      <c r="Q676" s="82">
        <v>4.0407049819844146E-4</v>
      </c>
      <c r="R676" s="293"/>
      <c r="S676" s="207">
        <v>227</v>
      </c>
      <c r="T676" s="58">
        <v>6.0533333333333335E-2</v>
      </c>
      <c r="U676" s="82">
        <v>5.2183548159437983E-4</v>
      </c>
      <c r="V676" s="293"/>
      <c r="W676" s="207">
        <v>167</v>
      </c>
      <c r="X676" s="58">
        <v>6.9641367806505428E-2</v>
      </c>
      <c r="Y676" s="82">
        <v>5.8641552631671359E-4</v>
      </c>
      <c r="Z676" s="293"/>
      <c r="AA676" s="207">
        <v>73</v>
      </c>
      <c r="AB676" s="58">
        <v>7.5726141078838169E-2</v>
      </c>
      <c r="AC676" s="82">
        <v>4.9487163843186697E-4</v>
      </c>
      <c r="AD676" s="293"/>
      <c r="AE676" s="207">
        <v>13</v>
      </c>
      <c r="AF676" s="58">
        <v>8.9041095890410954E-2</v>
      </c>
      <c r="AG676" s="82">
        <v>2.0851377794886601E-4</v>
      </c>
      <c r="AH676" s="293"/>
      <c r="AI676" s="207">
        <v>722</v>
      </c>
      <c r="AJ676" s="58">
        <v>5.9467918622848198E-2</v>
      </c>
      <c r="AK676" s="82">
        <v>4.9003737722765083E-4</v>
      </c>
    </row>
    <row r="677" spans="2:37" ht="13.5" customHeight="1">
      <c r="B677" s="298"/>
      <c r="C677" s="299"/>
      <c r="D677" s="57" t="s">
        <v>90</v>
      </c>
      <c r="E677" s="129" t="s">
        <v>79</v>
      </c>
      <c r="F677" s="293"/>
      <c r="G677" s="207">
        <v>0</v>
      </c>
      <c r="H677" s="58">
        <v>0</v>
      </c>
      <c r="I677" s="82">
        <v>0</v>
      </c>
      <c r="J677" s="293"/>
      <c r="K677" s="207">
        <v>1</v>
      </c>
      <c r="L677" s="58">
        <v>1.953125E-3</v>
      </c>
      <c r="M677" s="82">
        <v>2.0412329046744235E-4</v>
      </c>
      <c r="N677" s="293"/>
      <c r="O677" s="207">
        <v>8</v>
      </c>
      <c r="P677" s="58">
        <v>1.8908059560387616E-3</v>
      </c>
      <c r="Q677" s="82">
        <v>1.4896608228513971E-5</v>
      </c>
      <c r="R677" s="293"/>
      <c r="S677" s="207">
        <v>6</v>
      </c>
      <c r="T677" s="58">
        <v>1.6000000000000001E-3</v>
      </c>
      <c r="U677" s="82">
        <v>1.3793008324080523E-5</v>
      </c>
      <c r="V677" s="293"/>
      <c r="W677" s="207">
        <v>4</v>
      </c>
      <c r="X677" s="58">
        <v>1.6680567139282735E-3</v>
      </c>
      <c r="Y677" s="82">
        <v>1.4045880869861402E-5</v>
      </c>
      <c r="Z677" s="293"/>
      <c r="AA677" s="207">
        <v>1</v>
      </c>
      <c r="AB677" s="58">
        <v>1.037344398340249E-3</v>
      </c>
      <c r="AC677" s="82">
        <v>6.779063540162562E-6</v>
      </c>
      <c r="AD677" s="293"/>
      <c r="AE677" s="207">
        <v>0</v>
      </c>
      <c r="AF677" s="58">
        <v>0</v>
      </c>
      <c r="AG677" s="82">
        <v>0</v>
      </c>
      <c r="AH677" s="293"/>
      <c r="AI677" s="207">
        <v>20</v>
      </c>
      <c r="AJ677" s="58">
        <v>1.6473107651758503E-3</v>
      </c>
      <c r="AK677" s="82">
        <v>1.3574442582483404E-5</v>
      </c>
    </row>
    <row r="678" spans="2:37" ht="13.5" customHeight="1">
      <c r="B678" s="298"/>
      <c r="C678" s="299"/>
      <c r="D678" s="57" t="s">
        <v>91</v>
      </c>
      <c r="E678" s="129" t="s">
        <v>80</v>
      </c>
      <c r="F678" s="293"/>
      <c r="G678" s="207">
        <v>0</v>
      </c>
      <c r="H678" s="58">
        <v>0</v>
      </c>
      <c r="I678" s="82">
        <v>0</v>
      </c>
      <c r="J678" s="293"/>
      <c r="K678" s="207">
        <v>0</v>
      </c>
      <c r="L678" s="58">
        <v>0</v>
      </c>
      <c r="M678" s="82">
        <v>0</v>
      </c>
      <c r="N678" s="293"/>
      <c r="O678" s="207">
        <v>8</v>
      </c>
      <c r="P678" s="58">
        <v>1.8908059560387616E-3</v>
      </c>
      <c r="Q678" s="82">
        <v>1.4896608228513971E-5</v>
      </c>
      <c r="R678" s="293"/>
      <c r="S678" s="207">
        <v>3</v>
      </c>
      <c r="T678" s="58">
        <v>8.0000000000000004E-4</v>
      </c>
      <c r="U678" s="82">
        <v>6.8965041620402616E-6</v>
      </c>
      <c r="V678" s="293"/>
      <c r="W678" s="207">
        <v>3</v>
      </c>
      <c r="X678" s="58">
        <v>1.2510425354462051E-3</v>
      </c>
      <c r="Y678" s="82">
        <v>1.0534410652396051E-5</v>
      </c>
      <c r="Z678" s="293"/>
      <c r="AA678" s="207">
        <v>0</v>
      </c>
      <c r="AB678" s="58">
        <v>0</v>
      </c>
      <c r="AC678" s="82">
        <v>0</v>
      </c>
      <c r="AD678" s="293"/>
      <c r="AE678" s="207">
        <v>0</v>
      </c>
      <c r="AF678" s="58">
        <v>0</v>
      </c>
      <c r="AG678" s="82">
        <v>0</v>
      </c>
      <c r="AH678" s="293"/>
      <c r="AI678" s="207">
        <v>14</v>
      </c>
      <c r="AJ678" s="58">
        <v>1.1531175356230953E-3</v>
      </c>
      <c r="AK678" s="82">
        <v>9.5021098077383821E-6</v>
      </c>
    </row>
    <row r="679" spans="2:37" ht="13.5" customHeight="1">
      <c r="B679" s="298"/>
      <c r="C679" s="299"/>
      <c r="D679" s="104" t="s">
        <v>92</v>
      </c>
      <c r="E679" s="132" t="s">
        <v>95</v>
      </c>
      <c r="F679" s="295"/>
      <c r="G679" s="208">
        <v>38</v>
      </c>
      <c r="H679" s="60">
        <v>0.27142857142857141</v>
      </c>
      <c r="I679" s="83">
        <v>2.1348314606741574E-2</v>
      </c>
      <c r="J679" s="295"/>
      <c r="K679" s="211">
        <v>113</v>
      </c>
      <c r="L679" s="60">
        <v>0.220703125</v>
      </c>
      <c r="M679" s="83">
        <v>2.3065931822820983E-2</v>
      </c>
      <c r="N679" s="295"/>
      <c r="O679" s="211">
        <v>896</v>
      </c>
      <c r="P679" s="60">
        <v>0.21177026707634128</v>
      </c>
      <c r="Q679" s="83">
        <v>1.6684201215935647E-3</v>
      </c>
      <c r="R679" s="295"/>
      <c r="S679" s="211">
        <v>834</v>
      </c>
      <c r="T679" s="60">
        <v>0.22239999999999999</v>
      </c>
      <c r="U679" s="83">
        <v>1.9172281570471927E-3</v>
      </c>
      <c r="V679" s="295"/>
      <c r="W679" s="211">
        <v>565</v>
      </c>
      <c r="X679" s="60">
        <v>0.23561301084236863</v>
      </c>
      <c r="Y679" s="83">
        <v>1.983980672867923E-3</v>
      </c>
      <c r="Z679" s="295"/>
      <c r="AA679" s="211">
        <v>278</v>
      </c>
      <c r="AB679" s="60">
        <v>0.28838174273858919</v>
      </c>
      <c r="AC679" s="83">
        <v>1.8845796641651922E-3</v>
      </c>
      <c r="AD679" s="295"/>
      <c r="AE679" s="211">
        <v>59</v>
      </c>
      <c r="AF679" s="60">
        <v>0.4041095890410959</v>
      </c>
      <c r="AG679" s="83">
        <v>9.4633176146023798E-4</v>
      </c>
      <c r="AH679" s="295"/>
      <c r="AI679" s="211">
        <v>2783</v>
      </c>
      <c r="AJ679" s="60">
        <v>0.22922329297421959</v>
      </c>
      <c r="AK679" s="83">
        <v>1.8888836853525656E-3</v>
      </c>
    </row>
    <row r="680" spans="2:37" ht="13.5" customHeight="1">
      <c r="B680" s="300"/>
      <c r="C680" s="301"/>
      <c r="D680" s="105" t="s">
        <v>94</v>
      </c>
      <c r="E680" s="106"/>
      <c r="F680" s="71" t="s">
        <v>143</v>
      </c>
      <c r="G680" s="218">
        <v>140</v>
      </c>
      <c r="H680" s="210" t="s">
        <v>143</v>
      </c>
      <c r="I680" s="75">
        <v>7.8651685393258425E-2</v>
      </c>
      <c r="J680" s="71" t="s">
        <v>143</v>
      </c>
      <c r="K680" s="217">
        <v>512</v>
      </c>
      <c r="L680" s="210" t="s">
        <v>143</v>
      </c>
      <c r="M680" s="75">
        <v>0.10451112471933048</v>
      </c>
      <c r="N680" s="71" t="s">
        <v>143</v>
      </c>
      <c r="O680" s="217">
        <v>4231</v>
      </c>
      <c r="P680" s="210" t="s">
        <v>143</v>
      </c>
      <c r="Q680" s="75">
        <v>7.8784436768553259E-3</v>
      </c>
      <c r="R680" s="71" t="s">
        <v>143</v>
      </c>
      <c r="S680" s="217">
        <v>3750</v>
      </c>
      <c r="T680" s="210" t="s">
        <v>143</v>
      </c>
      <c r="U680" s="75">
        <v>8.6206302025503279E-3</v>
      </c>
      <c r="V680" s="71" t="s">
        <v>143</v>
      </c>
      <c r="W680" s="217">
        <v>2398</v>
      </c>
      <c r="X680" s="210" t="s">
        <v>143</v>
      </c>
      <c r="Y680" s="75">
        <v>8.4205055814819112E-3</v>
      </c>
      <c r="Z680" s="71" t="s">
        <v>143</v>
      </c>
      <c r="AA680" s="217">
        <v>964</v>
      </c>
      <c r="AB680" s="210" t="s">
        <v>143</v>
      </c>
      <c r="AC680" s="75">
        <v>6.5350172527167101E-3</v>
      </c>
      <c r="AD680" s="71" t="s">
        <v>143</v>
      </c>
      <c r="AE680" s="217">
        <v>146</v>
      </c>
      <c r="AF680" s="210" t="s">
        <v>143</v>
      </c>
      <c r="AG680" s="75">
        <v>2.3417701215795719E-3</v>
      </c>
      <c r="AH680" s="71" t="s">
        <v>143</v>
      </c>
      <c r="AI680" s="217">
        <v>12141</v>
      </c>
      <c r="AJ680" s="210" t="s">
        <v>143</v>
      </c>
      <c r="AK680" s="75">
        <v>8.2403653696965506E-3</v>
      </c>
    </row>
    <row r="681" spans="2:37">
      <c r="F681" s="81"/>
      <c r="J681" s="81"/>
      <c r="N681" s="81"/>
      <c r="R681" s="81"/>
      <c r="V681" s="81"/>
      <c r="Z681" s="81"/>
      <c r="AD681" s="81"/>
      <c r="AH681" s="81"/>
    </row>
    <row r="682" spans="2:37">
      <c r="F682" s="78"/>
      <c r="J682" s="78"/>
      <c r="N682" s="78"/>
      <c r="R682" s="78"/>
      <c r="V682" s="78"/>
      <c r="Z682" s="78"/>
      <c r="AD682" s="78"/>
      <c r="AH682" s="78"/>
    </row>
  </sheetData>
  <mergeCells count="760">
    <mergeCell ref="V672:V679"/>
    <mergeCell ref="Z672:Z679"/>
    <mergeCell ref="AD672:AD679"/>
    <mergeCell ref="B645:B653"/>
    <mergeCell ref="C645:C653"/>
    <mergeCell ref="F645:F652"/>
    <mergeCell ref="J645:J652"/>
    <mergeCell ref="N645:N652"/>
    <mergeCell ref="AH672:AH679"/>
    <mergeCell ref="R663:R670"/>
    <mergeCell ref="V663:V670"/>
    <mergeCell ref="Z663:Z670"/>
    <mergeCell ref="AD663:AD670"/>
    <mergeCell ref="AH663:AH670"/>
    <mergeCell ref="B672:C680"/>
    <mergeCell ref="F672:F679"/>
    <mergeCell ref="J672:J679"/>
    <mergeCell ref="N672:N679"/>
    <mergeCell ref="R672:R679"/>
    <mergeCell ref="AH654:AH661"/>
    <mergeCell ref="B663:B671"/>
    <mergeCell ref="C663:C671"/>
    <mergeCell ref="F663:F670"/>
    <mergeCell ref="J663:J670"/>
    <mergeCell ref="N663:N670"/>
    <mergeCell ref="R645:R652"/>
    <mergeCell ref="V645:V652"/>
    <mergeCell ref="Z645:Z652"/>
    <mergeCell ref="AD645:AD652"/>
    <mergeCell ref="AH645:AH652"/>
    <mergeCell ref="B654:B662"/>
    <mergeCell ref="C654:C662"/>
    <mergeCell ref="F654:F661"/>
    <mergeCell ref="J654:J661"/>
    <mergeCell ref="N654:N661"/>
    <mergeCell ref="R654:R661"/>
    <mergeCell ref="V654:V661"/>
    <mergeCell ref="Z654:Z661"/>
    <mergeCell ref="AD654:AD661"/>
    <mergeCell ref="AH627:AH634"/>
    <mergeCell ref="B636:B644"/>
    <mergeCell ref="C636:C644"/>
    <mergeCell ref="F636:F643"/>
    <mergeCell ref="J636:J643"/>
    <mergeCell ref="N636:N643"/>
    <mergeCell ref="R636:R643"/>
    <mergeCell ref="V636:V643"/>
    <mergeCell ref="Z636:Z643"/>
    <mergeCell ref="AD636:AD643"/>
    <mergeCell ref="AH636:AH643"/>
    <mergeCell ref="B627:B635"/>
    <mergeCell ref="C627:C635"/>
    <mergeCell ref="F627:F634"/>
    <mergeCell ref="J627:J634"/>
    <mergeCell ref="N627:N634"/>
    <mergeCell ref="R627:R634"/>
    <mergeCell ref="V627:V634"/>
    <mergeCell ref="Z627:Z634"/>
    <mergeCell ref="AD627:AD634"/>
    <mergeCell ref="AH609:AH616"/>
    <mergeCell ref="B618:B626"/>
    <mergeCell ref="C618:C626"/>
    <mergeCell ref="F618:F625"/>
    <mergeCell ref="J618:J625"/>
    <mergeCell ref="N618:N625"/>
    <mergeCell ref="R618:R625"/>
    <mergeCell ref="V618:V625"/>
    <mergeCell ref="Z618:Z625"/>
    <mergeCell ref="AD618:AD625"/>
    <mergeCell ref="AH618:AH625"/>
    <mergeCell ref="B609:B617"/>
    <mergeCell ref="C609:C617"/>
    <mergeCell ref="F609:F616"/>
    <mergeCell ref="J609:J616"/>
    <mergeCell ref="N609:N616"/>
    <mergeCell ref="R609:R616"/>
    <mergeCell ref="V609:V616"/>
    <mergeCell ref="Z609:Z616"/>
    <mergeCell ref="AD609:AD616"/>
    <mergeCell ref="AH591:AH598"/>
    <mergeCell ref="B600:B608"/>
    <mergeCell ref="C600:C608"/>
    <mergeCell ref="F600:F607"/>
    <mergeCell ref="J600:J607"/>
    <mergeCell ref="N600:N607"/>
    <mergeCell ref="R600:R607"/>
    <mergeCell ref="V600:V607"/>
    <mergeCell ref="Z600:Z607"/>
    <mergeCell ref="AD600:AD607"/>
    <mergeCell ref="AH600:AH607"/>
    <mergeCell ref="B591:B599"/>
    <mergeCell ref="C591:C599"/>
    <mergeCell ref="F591:F598"/>
    <mergeCell ref="J591:J598"/>
    <mergeCell ref="N591:N598"/>
    <mergeCell ref="R591:R598"/>
    <mergeCell ref="V591:V598"/>
    <mergeCell ref="Z591:Z598"/>
    <mergeCell ref="AD591:AD598"/>
    <mergeCell ref="AH573:AH580"/>
    <mergeCell ref="B582:B590"/>
    <mergeCell ref="C582:C590"/>
    <mergeCell ref="F582:F589"/>
    <mergeCell ref="J582:J589"/>
    <mergeCell ref="N582:N589"/>
    <mergeCell ref="R582:R589"/>
    <mergeCell ref="V582:V589"/>
    <mergeCell ref="Z582:Z589"/>
    <mergeCell ref="AD582:AD589"/>
    <mergeCell ref="AH582:AH589"/>
    <mergeCell ref="B573:B581"/>
    <mergeCell ref="C573:C581"/>
    <mergeCell ref="F573:F580"/>
    <mergeCell ref="J573:J580"/>
    <mergeCell ref="N573:N580"/>
    <mergeCell ref="R573:R580"/>
    <mergeCell ref="V573:V580"/>
    <mergeCell ref="Z573:Z580"/>
    <mergeCell ref="AD573:AD580"/>
    <mergeCell ref="AH555:AH562"/>
    <mergeCell ref="B564:B572"/>
    <mergeCell ref="C564:C572"/>
    <mergeCell ref="F564:F571"/>
    <mergeCell ref="J564:J571"/>
    <mergeCell ref="N564:N571"/>
    <mergeCell ref="R564:R571"/>
    <mergeCell ref="V564:V571"/>
    <mergeCell ref="Z564:Z571"/>
    <mergeCell ref="AD564:AD571"/>
    <mergeCell ref="AH564:AH571"/>
    <mergeCell ref="B555:B563"/>
    <mergeCell ref="C555:C563"/>
    <mergeCell ref="F555:F562"/>
    <mergeCell ref="J555:J562"/>
    <mergeCell ref="N555:N562"/>
    <mergeCell ref="R555:R562"/>
    <mergeCell ref="V555:V562"/>
    <mergeCell ref="Z555:Z562"/>
    <mergeCell ref="AD555:AD562"/>
    <mergeCell ref="AH537:AH544"/>
    <mergeCell ref="B546:B554"/>
    <mergeCell ref="C546:C554"/>
    <mergeCell ref="F546:F553"/>
    <mergeCell ref="J546:J553"/>
    <mergeCell ref="N546:N553"/>
    <mergeCell ref="R546:R553"/>
    <mergeCell ref="V546:V553"/>
    <mergeCell ref="Z546:Z553"/>
    <mergeCell ref="AD546:AD553"/>
    <mergeCell ref="AH546:AH553"/>
    <mergeCell ref="B537:B545"/>
    <mergeCell ref="C537:C545"/>
    <mergeCell ref="F537:F544"/>
    <mergeCell ref="J537:J544"/>
    <mergeCell ref="N537:N544"/>
    <mergeCell ref="R537:R544"/>
    <mergeCell ref="V537:V544"/>
    <mergeCell ref="Z537:Z544"/>
    <mergeCell ref="AD537:AD544"/>
    <mergeCell ref="AH519:AH526"/>
    <mergeCell ref="B528:B536"/>
    <mergeCell ref="C528:C536"/>
    <mergeCell ref="F528:F535"/>
    <mergeCell ref="J528:J535"/>
    <mergeCell ref="N528:N535"/>
    <mergeCell ref="R528:R535"/>
    <mergeCell ref="V528:V535"/>
    <mergeCell ref="Z528:Z535"/>
    <mergeCell ref="AD528:AD535"/>
    <mergeCell ref="AH528:AH535"/>
    <mergeCell ref="B519:B527"/>
    <mergeCell ref="C519:C527"/>
    <mergeCell ref="F519:F526"/>
    <mergeCell ref="J519:J526"/>
    <mergeCell ref="N519:N526"/>
    <mergeCell ref="R519:R526"/>
    <mergeCell ref="V519:V526"/>
    <mergeCell ref="Z519:Z526"/>
    <mergeCell ref="AD519:AD526"/>
    <mergeCell ref="AH501:AH508"/>
    <mergeCell ref="B510:B518"/>
    <mergeCell ref="C510:C518"/>
    <mergeCell ref="F510:F517"/>
    <mergeCell ref="J510:J517"/>
    <mergeCell ref="N510:N517"/>
    <mergeCell ref="R510:R517"/>
    <mergeCell ref="V510:V517"/>
    <mergeCell ref="Z510:Z517"/>
    <mergeCell ref="AD510:AD517"/>
    <mergeCell ref="AH510:AH517"/>
    <mergeCell ref="B501:B509"/>
    <mergeCell ref="C501:C509"/>
    <mergeCell ref="F501:F508"/>
    <mergeCell ref="J501:J508"/>
    <mergeCell ref="N501:N508"/>
    <mergeCell ref="R501:R508"/>
    <mergeCell ref="V501:V508"/>
    <mergeCell ref="Z501:Z508"/>
    <mergeCell ref="AD501:AD508"/>
    <mergeCell ref="AH483:AH490"/>
    <mergeCell ref="B492:B500"/>
    <mergeCell ref="C492:C500"/>
    <mergeCell ref="F492:F499"/>
    <mergeCell ref="J492:J499"/>
    <mergeCell ref="N492:N499"/>
    <mergeCell ref="R492:R499"/>
    <mergeCell ref="V492:V499"/>
    <mergeCell ref="Z492:Z499"/>
    <mergeCell ref="AD492:AD499"/>
    <mergeCell ref="AH492:AH499"/>
    <mergeCell ref="B483:B491"/>
    <mergeCell ref="C483:C491"/>
    <mergeCell ref="F483:F490"/>
    <mergeCell ref="J483:J490"/>
    <mergeCell ref="N483:N490"/>
    <mergeCell ref="R483:R490"/>
    <mergeCell ref="V483:V490"/>
    <mergeCell ref="Z483:Z490"/>
    <mergeCell ref="AD483:AD490"/>
    <mergeCell ref="AH465:AH472"/>
    <mergeCell ref="B474:B482"/>
    <mergeCell ref="C474:C482"/>
    <mergeCell ref="F474:F481"/>
    <mergeCell ref="J474:J481"/>
    <mergeCell ref="N474:N481"/>
    <mergeCell ref="R474:R481"/>
    <mergeCell ref="V474:V481"/>
    <mergeCell ref="Z474:Z481"/>
    <mergeCell ref="AD474:AD481"/>
    <mergeCell ref="AH474:AH481"/>
    <mergeCell ref="B465:B473"/>
    <mergeCell ref="C465:C473"/>
    <mergeCell ref="F465:F472"/>
    <mergeCell ref="J465:J472"/>
    <mergeCell ref="N465:N472"/>
    <mergeCell ref="R465:R472"/>
    <mergeCell ref="V465:V472"/>
    <mergeCell ref="Z465:Z472"/>
    <mergeCell ref="AD465:AD472"/>
    <mergeCell ref="AH447:AH454"/>
    <mergeCell ref="B456:B464"/>
    <mergeCell ref="C456:C464"/>
    <mergeCell ref="F456:F463"/>
    <mergeCell ref="J456:J463"/>
    <mergeCell ref="N456:N463"/>
    <mergeCell ref="R456:R463"/>
    <mergeCell ref="V456:V463"/>
    <mergeCell ref="Z456:Z463"/>
    <mergeCell ref="AD456:AD463"/>
    <mergeCell ref="AH456:AH463"/>
    <mergeCell ref="B447:B455"/>
    <mergeCell ref="C447:C455"/>
    <mergeCell ref="F447:F454"/>
    <mergeCell ref="J447:J454"/>
    <mergeCell ref="N447:N454"/>
    <mergeCell ref="R447:R454"/>
    <mergeCell ref="V447:V454"/>
    <mergeCell ref="Z447:Z454"/>
    <mergeCell ref="AD447:AD454"/>
    <mergeCell ref="AH429:AH436"/>
    <mergeCell ref="B438:B446"/>
    <mergeCell ref="C438:C446"/>
    <mergeCell ref="F438:F445"/>
    <mergeCell ref="J438:J445"/>
    <mergeCell ref="N438:N445"/>
    <mergeCell ref="R438:R445"/>
    <mergeCell ref="V438:V445"/>
    <mergeCell ref="Z438:Z445"/>
    <mergeCell ref="AD438:AD445"/>
    <mergeCell ref="AH438:AH445"/>
    <mergeCell ref="B429:B437"/>
    <mergeCell ref="C429:C437"/>
    <mergeCell ref="F429:F436"/>
    <mergeCell ref="J429:J436"/>
    <mergeCell ref="N429:N436"/>
    <mergeCell ref="R429:R436"/>
    <mergeCell ref="V429:V436"/>
    <mergeCell ref="Z429:Z436"/>
    <mergeCell ref="AD429:AD436"/>
    <mergeCell ref="AH411:AH418"/>
    <mergeCell ref="B420:B428"/>
    <mergeCell ref="C420:C428"/>
    <mergeCell ref="F420:F427"/>
    <mergeCell ref="J420:J427"/>
    <mergeCell ref="N420:N427"/>
    <mergeCell ref="R420:R427"/>
    <mergeCell ref="V420:V427"/>
    <mergeCell ref="Z420:Z427"/>
    <mergeCell ref="AD420:AD427"/>
    <mergeCell ref="AH420:AH427"/>
    <mergeCell ref="B411:B419"/>
    <mergeCell ref="C411:C419"/>
    <mergeCell ref="F411:F418"/>
    <mergeCell ref="J411:J418"/>
    <mergeCell ref="N411:N418"/>
    <mergeCell ref="R411:R418"/>
    <mergeCell ref="V411:V418"/>
    <mergeCell ref="Z411:Z418"/>
    <mergeCell ref="AD411:AD418"/>
    <mergeCell ref="AH393:AH400"/>
    <mergeCell ref="B402:B410"/>
    <mergeCell ref="C402:C410"/>
    <mergeCell ref="F402:F409"/>
    <mergeCell ref="J402:J409"/>
    <mergeCell ref="N402:N409"/>
    <mergeCell ref="R402:R409"/>
    <mergeCell ref="V402:V409"/>
    <mergeCell ref="Z402:Z409"/>
    <mergeCell ref="AD402:AD409"/>
    <mergeCell ref="AH402:AH409"/>
    <mergeCell ref="B393:B401"/>
    <mergeCell ref="C393:C401"/>
    <mergeCell ref="F393:F400"/>
    <mergeCell ref="J393:J400"/>
    <mergeCell ref="N393:N400"/>
    <mergeCell ref="R393:R400"/>
    <mergeCell ref="V393:V400"/>
    <mergeCell ref="Z393:Z400"/>
    <mergeCell ref="AD393:AD400"/>
    <mergeCell ref="AH375:AH382"/>
    <mergeCell ref="B384:B392"/>
    <mergeCell ref="C384:C392"/>
    <mergeCell ref="F384:F391"/>
    <mergeCell ref="J384:J391"/>
    <mergeCell ref="N384:N391"/>
    <mergeCell ref="R384:R391"/>
    <mergeCell ref="V384:V391"/>
    <mergeCell ref="Z384:Z391"/>
    <mergeCell ref="AD384:AD391"/>
    <mergeCell ref="AH384:AH391"/>
    <mergeCell ref="B375:B383"/>
    <mergeCell ref="C375:C383"/>
    <mergeCell ref="F375:F382"/>
    <mergeCell ref="J375:J382"/>
    <mergeCell ref="N375:N382"/>
    <mergeCell ref="R375:R382"/>
    <mergeCell ref="V375:V382"/>
    <mergeCell ref="Z375:Z382"/>
    <mergeCell ref="AD375:AD382"/>
    <mergeCell ref="AH357:AH364"/>
    <mergeCell ref="B366:B374"/>
    <mergeCell ref="C366:C374"/>
    <mergeCell ref="F366:F373"/>
    <mergeCell ref="J366:J373"/>
    <mergeCell ref="N366:N373"/>
    <mergeCell ref="R366:R373"/>
    <mergeCell ref="V366:V373"/>
    <mergeCell ref="Z366:Z373"/>
    <mergeCell ref="AD366:AD373"/>
    <mergeCell ref="AH366:AH373"/>
    <mergeCell ref="B357:B365"/>
    <mergeCell ref="C357:C365"/>
    <mergeCell ref="F357:F364"/>
    <mergeCell ref="J357:J364"/>
    <mergeCell ref="N357:N364"/>
    <mergeCell ref="R357:R364"/>
    <mergeCell ref="V357:V364"/>
    <mergeCell ref="Z357:Z364"/>
    <mergeCell ref="AD357:AD364"/>
    <mergeCell ref="AH339:AH346"/>
    <mergeCell ref="B348:B356"/>
    <mergeCell ref="C348:C356"/>
    <mergeCell ref="F348:F355"/>
    <mergeCell ref="J348:J355"/>
    <mergeCell ref="N348:N355"/>
    <mergeCell ref="R348:R355"/>
    <mergeCell ref="V348:V355"/>
    <mergeCell ref="Z348:Z355"/>
    <mergeCell ref="AD348:AD355"/>
    <mergeCell ref="AH348:AH355"/>
    <mergeCell ref="B339:B347"/>
    <mergeCell ref="C339:C347"/>
    <mergeCell ref="F339:F346"/>
    <mergeCell ref="J339:J346"/>
    <mergeCell ref="N339:N346"/>
    <mergeCell ref="R339:R346"/>
    <mergeCell ref="V339:V346"/>
    <mergeCell ref="Z339:Z346"/>
    <mergeCell ref="AD339:AD346"/>
    <mergeCell ref="AH321:AH328"/>
    <mergeCell ref="B330:B338"/>
    <mergeCell ref="C330:C338"/>
    <mergeCell ref="F330:F337"/>
    <mergeCell ref="J330:J337"/>
    <mergeCell ref="N330:N337"/>
    <mergeCell ref="R330:R337"/>
    <mergeCell ref="V330:V337"/>
    <mergeCell ref="Z330:Z337"/>
    <mergeCell ref="AD330:AD337"/>
    <mergeCell ref="AH330:AH337"/>
    <mergeCell ref="B321:B329"/>
    <mergeCell ref="C321:C329"/>
    <mergeCell ref="F321:F328"/>
    <mergeCell ref="J321:J328"/>
    <mergeCell ref="N321:N328"/>
    <mergeCell ref="R321:R328"/>
    <mergeCell ref="V321:V328"/>
    <mergeCell ref="Z321:Z328"/>
    <mergeCell ref="AD321:AD328"/>
    <mergeCell ref="AH303:AH310"/>
    <mergeCell ref="B312:B320"/>
    <mergeCell ref="C312:C320"/>
    <mergeCell ref="F312:F319"/>
    <mergeCell ref="J312:J319"/>
    <mergeCell ref="N312:N319"/>
    <mergeCell ref="R312:R319"/>
    <mergeCell ref="V312:V319"/>
    <mergeCell ref="Z312:Z319"/>
    <mergeCell ref="AD312:AD319"/>
    <mergeCell ref="AH312:AH319"/>
    <mergeCell ref="B303:B311"/>
    <mergeCell ref="C303:C311"/>
    <mergeCell ref="F303:F310"/>
    <mergeCell ref="J303:J310"/>
    <mergeCell ref="N303:N310"/>
    <mergeCell ref="R303:R310"/>
    <mergeCell ref="V303:V310"/>
    <mergeCell ref="Z303:Z310"/>
    <mergeCell ref="AD303:AD310"/>
    <mergeCell ref="AH285:AH292"/>
    <mergeCell ref="B294:B302"/>
    <mergeCell ref="C294:C302"/>
    <mergeCell ref="F294:F301"/>
    <mergeCell ref="J294:J301"/>
    <mergeCell ref="N294:N301"/>
    <mergeCell ref="R294:R301"/>
    <mergeCell ref="V294:V301"/>
    <mergeCell ref="Z294:Z301"/>
    <mergeCell ref="AD294:AD301"/>
    <mergeCell ref="AH294:AH301"/>
    <mergeCell ref="B285:B293"/>
    <mergeCell ref="C285:C293"/>
    <mergeCell ref="F285:F292"/>
    <mergeCell ref="J285:J292"/>
    <mergeCell ref="N285:N292"/>
    <mergeCell ref="R285:R292"/>
    <mergeCell ref="V285:V292"/>
    <mergeCell ref="Z285:Z292"/>
    <mergeCell ref="AD285:AD292"/>
    <mergeCell ref="AH267:AH274"/>
    <mergeCell ref="B276:B284"/>
    <mergeCell ref="C276:C284"/>
    <mergeCell ref="F276:F283"/>
    <mergeCell ref="J276:J283"/>
    <mergeCell ref="N276:N283"/>
    <mergeCell ref="R276:R283"/>
    <mergeCell ref="V276:V283"/>
    <mergeCell ref="Z276:Z283"/>
    <mergeCell ref="AD276:AD283"/>
    <mergeCell ref="AH276:AH283"/>
    <mergeCell ref="B267:B275"/>
    <mergeCell ref="C267:C275"/>
    <mergeCell ref="F267:F274"/>
    <mergeCell ref="J267:J274"/>
    <mergeCell ref="N267:N274"/>
    <mergeCell ref="R267:R274"/>
    <mergeCell ref="V267:V274"/>
    <mergeCell ref="Z267:Z274"/>
    <mergeCell ref="AD267:AD274"/>
    <mergeCell ref="AH249:AH256"/>
    <mergeCell ref="B258:B266"/>
    <mergeCell ref="C258:C266"/>
    <mergeCell ref="F258:F265"/>
    <mergeCell ref="J258:J265"/>
    <mergeCell ref="N258:N265"/>
    <mergeCell ref="R258:R265"/>
    <mergeCell ref="V258:V265"/>
    <mergeCell ref="Z258:Z265"/>
    <mergeCell ref="AD258:AD265"/>
    <mergeCell ref="AH258:AH265"/>
    <mergeCell ref="B249:B257"/>
    <mergeCell ref="C249:C257"/>
    <mergeCell ref="F249:F256"/>
    <mergeCell ref="J249:J256"/>
    <mergeCell ref="N249:N256"/>
    <mergeCell ref="R249:R256"/>
    <mergeCell ref="V249:V256"/>
    <mergeCell ref="Z249:Z256"/>
    <mergeCell ref="AD249:AD256"/>
    <mergeCell ref="AH231:AH238"/>
    <mergeCell ref="B240:B248"/>
    <mergeCell ref="C240:C248"/>
    <mergeCell ref="F240:F247"/>
    <mergeCell ref="J240:J247"/>
    <mergeCell ref="N240:N247"/>
    <mergeCell ref="R240:R247"/>
    <mergeCell ref="V240:V247"/>
    <mergeCell ref="Z240:Z247"/>
    <mergeCell ref="AD240:AD247"/>
    <mergeCell ref="AH240:AH247"/>
    <mergeCell ref="B231:B239"/>
    <mergeCell ref="C231:C239"/>
    <mergeCell ref="F231:F238"/>
    <mergeCell ref="J231:J238"/>
    <mergeCell ref="N231:N238"/>
    <mergeCell ref="R231:R238"/>
    <mergeCell ref="V231:V238"/>
    <mergeCell ref="Z231:Z238"/>
    <mergeCell ref="AD231:AD238"/>
    <mergeCell ref="AH213:AH220"/>
    <mergeCell ref="B222:B230"/>
    <mergeCell ref="C222:C230"/>
    <mergeCell ref="F222:F229"/>
    <mergeCell ref="J222:J229"/>
    <mergeCell ref="N222:N229"/>
    <mergeCell ref="R222:R229"/>
    <mergeCell ref="V222:V229"/>
    <mergeCell ref="Z222:Z229"/>
    <mergeCell ref="AD222:AD229"/>
    <mergeCell ref="AH222:AH229"/>
    <mergeCell ref="B213:B221"/>
    <mergeCell ref="C213:C221"/>
    <mergeCell ref="F213:F220"/>
    <mergeCell ref="J213:J220"/>
    <mergeCell ref="N213:N220"/>
    <mergeCell ref="R213:R220"/>
    <mergeCell ref="V213:V220"/>
    <mergeCell ref="Z213:Z220"/>
    <mergeCell ref="AD213:AD220"/>
    <mergeCell ref="AH195:AH202"/>
    <mergeCell ref="B204:B212"/>
    <mergeCell ref="C204:C212"/>
    <mergeCell ref="F204:F211"/>
    <mergeCell ref="J204:J211"/>
    <mergeCell ref="N204:N211"/>
    <mergeCell ref="R204:R211"/>
    <mergeCell ref="V204:V211"/>
    <mergeCell ref="Z204:Z211"/>
    <mergeCell ref="AD204:AD211"/>
    <mergeCell ref="AH204:AH211"/>
    <mergeCell ref="B195:B203"/>
    <mergeCell ref="C195:C203"/>
    <mergeCell ref="F195:F202"/>
    <mergeCell ref="J195:J202"/>
    <mergeCell ref="N195:N202"/>
    <mergeCell ref="R195:R202"/>
    <mergeCell ref="V195:V202"/>
    <mergeCell ref="Z195:Z202"/>
    <mergeCell ref="AD195:AD202"/>
    <mergeCell ref="AH177:AH184"/>
    <mergeCell ref="B186:B194"/>
    <mergeCell ref="C186:C194"/>
    <mergeCell ref="F186:F193"/>
    <mergeCell ref="J186:J193"/>
    <mergeCell ref="N186:N193"/>
    <mergeCell ref="R186:R193"/>
    <mergeCell ref="V186:V193"/>
    <mergeCell ref="Z186:Z193"/>
    <mergeCell ref="AD186:AD193"/>
    <mergeCell ref="AH186:AH193"/>
    <mergeCell ref="B177:B185"/>
    <mergeCell ref="C177:C185"/>
    <mergeCell ref="F177:F184"/>
    <mergeCell ref="J177:J184"/>
    <mergeCell ref="N177:N184"/>
    <mergeCell ref="R177:R184"/>
    <mergeCell ref="V177:V184"/>
    <mergeCell ref="Z177:Z184"/>
    <mergeCell ref="AD177:AD184"/>
    <mergeCell ref="AH159:AH166"/>
    <mergeCell ref="B168:B176"/>
    <mergeCell ref="C168:C176"/>
    <mergeCell ref="F168:F175"/>
    <mergeCell ref="J168:J175"/>
    <mergeCell ref="N168:N175"/>
    <mergeCell ref="R168:R175"/>
    <mergeCell ref="V168:V175"/>
    <mergeCell ref="Z168:Z175"/>
    <mergeCell ref="AD168:AD175"/>
    <mergeCell ref="AH168:AH175"/>
    <mergeCell ref="B159:B167"/>
    <mergeCell ref="C159:C167"/>
    <mergeCell ref="F159:F166"/>
    <mergeCell ref="J159:J166"/>
    <mergeCell ref="N159:N166"/>
    <mergeCell ref="R159:R166"/>
    <mergeCell ref="V159:V166"/>
    <mergeCell ref="Z159:Z166"/>
    <mergeCell ref="AD159:AD166"/>
    <mergeCell ref="AH141:AH148"/>
    <mergeCell ref="B150:B158"/>
    <mergeCell ref="C150:C158"/>
    <mergeCell ref="F150:F157"/>
    <mergeCell ref="J150:J157"/>
    <mergeCell ref="N150:N157"/>
    <mergeCell ref="R150:R157"/>
    <mergeCell ref="V150:V157"/>
    <mergeCell ref="Z150:Z157"/>
    <mergeCell ref="AD150:AD157"/>
    <mergeCell ref="AH150:AH157"/>
    <mergeCell ref="B141:B149"/>
    <mergeCell ref="C141:C149"/>
    <mergeCell ref="F141:F148"/>
    <mergeCell ref="J141:J148"/>
    <mergeCell ref="N141:N148"/>
    <mergeCell ref="R141:R148"/>
    <mergeCell ref="V141:V148"/>
    <mergeCell ref="Z141:Z148"/>
    <mergeCell ref="AD141:AD148"/>
    <mergeCell ref="AH123:AH130"/>
    <mergeCell ref="B132:B140"/>
    <mergeCell ref="C132:C140"/>
    <mergeCell ref="F132:F139"/>
    <mergeCell ref="J132:J139"/>
    <mergeCell ref="N132:N139"/>
    <mergeCell ref="R132:R139"/>
    <mergeCell ref="V132:V139"/>
    <mergeCell ref="Z132:Z139"/>
    <mergeCell ref="AD132:AD139"/>
    <mergeCell ref="AH132:AH139"/>
    <mergeCell ref="B123:B131"/>
    <mergeCell ref="C123:C131"/>
    <mergeCell ref="F123:F130"/>
    <mergeCell ref="J123:J130"/>
    <mergeCell ref="N123:N130"/>
    <mergeCell ref="R123:R130"/>
    <mergeCell ref="V123:V130"/>
    <mergeCell ref="Z123:Z130"/>
    <mergeCell ref="AD123:AD130"/>
    <mergeCell ref="AH105:AH112"/>
    <mergeCell ref="B114:B122"/>
    <mergeCell ref="C114:C122"/>
    <mergeCell ref="F114:F121"/>
    <mergeCell ref="J114:J121"/>
    <mergeCell ref="N114:N121"/>
    <mergeCell ref="R114:R121"/>
    <mergeCell ref="V114:V121"/>
    <mergeCell ref="Z114:Z121"/>
    <mergeCell ref="AD114:AD121"/>
    <mergeCell ref="AH114:AH121"/>
    <mergeCell ref="B105:B113"/>
    <mergeCell ref="C105:C113"/>
    <mergeCell ref="F105:F112"/>
    <mergeCell ref="J105:J112"/>
    <mergeCell ref="N105:N112"/>
    <mergeCell ref="R105:R112"/>
    <mergeCell ref="V105:V112"/>
    <mergeCell ref="Z105:Z112"/>
    <mergeCell ref="AD105:AD112"/>
    <mergeCell ref="AH87:AH94"/>
    <mergeCell ref="B96:B104"/>
    <mergeCell ref="C96:C104"/>
    <mergeCell ref="F96:F103"/>
    <mergeCell ref="J96:J103"/>
    <mergeCell ref="N96:N103"/>
    <mergeCell ref="R96:R103"/>
    <mergeCell ref="V96:V103"/>
    <mergeCell ref="Z96:Z103"/>
    <mergeCell ref="AD96:AD103"/>
    <mergeCell ref="AH96:AH103"/>
    <mergeCell ref="B87:B95"/>
    <mergeCell ref="C87:C95"/>
    <mergeCell ref="F87:F94"/>
    <mergeCell ref="J87:J94"/>
    <mergeCell ref="N87:N94"/>
    <mergeCell ref="R87:R94"/>
    <mergeCell ref="V87:V94"/>
    <mergeCell ref="Z87:Z94"/>
    <mergeCell ref="AD87:AD94"/>
    <mergeCell ref="AH69:AH76"/>
    <mergeCell ref="B78:B86"/>
    <mergeCell ref="C78:C86"/>
    <mergeCell ref="F78:F85"/>
    <mergeCell ref="J78:J85"/>
    <mergeCell ref="N78:N85"/>
    <mergeCell ref="R78:R85"/>
    <mergeCell ref="V78:V85"/>
    <mergeCell ref="Z78:Z85"/>
    <mergeCell ref="AD78:AD85"/>
    <mergeCell ref="AH78:AH85"/>
    <mergeCell ref="B69:B77"/>
    <mergeCell ref="C69:C77"/>
    <mergeCell ref="F69:F76"/>
    <mergeCell ref="J69:J76"/>
    <mergeCell ref="N69:N76"/>
    <mergeCell ref="R69:R76"/>
    <mergeCell ref="V69:V76"/>
    <mergeCell ref="Z69:Z76"/>
    <mergeCell ref="AD69:AD76"/>
    <mergeCell ref="AH51:AH58"/>
    <mergeCell ref="B60:B68"/>
    <mergeCell ref="C60:C68"/>
    <mergeCell ref="F60:F67"/>
    <mergeCell ref="J60:J67"/>
    <mergeCell ref="N60:N67"/>
    <mergeCell ref="R60:R67"/>
    <mergeCell ref="V60:V67"/>
    <mergeCell ref="Z60:Z67"/>
    <mergeCell ref="AD60:AD67"/>
    <mergeCell ref="AH60:AH67"/>
    <mergeCell ref="B51:B59"/>
    <mergeCell ref="C51:C59"/>
    <mergeCell ref="F51:F58"/>
    <mergeCell ref="J51:J58"/>
    <mergeCell ref="N51:N58"/>
    <mergeCell ref="R51:R58"/>
    <mergeCell ref="V51:V58"/>
    <mergeCell ref="Z51:Z58"/>
    <mergeCell ref="AD51:AD58"/>
    <mergeCell ref="AH33:AH40"/>
    <mergeCell ref="B42:B50"/>
    <mergeCell ref="C42:C50"/>
    <mergeCell ref="F42:F49"/>
    <mergeCell ref="J42:J49"/>
    <mergeCell ref="N42:N49"/>
    <mergeCell ref="R42:R49"/>
    <mergeCell ref="V42:V49"/>
    <mergeCell ref="Z42:Z49"/>
    <mergeCell ref="AD42:AD49"/>
    <mergeCell ref="AH42:AH49"/>
    <mergeCell ref="B33:B41"/>
    <mergeCell ref="C33:C41"/>
    <mergeCell ref="F33:F40"/>
    <mergeCell ref="J33:J40"/>
    <mergeCell ref="N33:N40"/>
    <mergeCell ref="R33:R40"/>
    <mergeCell ref="V33:V40"/>
    <mergeCell ref="Z33:Z40"/>
    <mergeCell ref="AD33:AD40"/>
    <mergeCell ref="AH15:AH22"/>
    <mergeCell ref="B24:B32"/>
    <mergeCell ref="C24:C32"/>
    <mergeCell ref="F24:F31"/>
    <mergeCell ref="J24:J31"/>
    <mergeCell ref="N24:N31"/>
    <mergeCell ref="R24:R31"/>
    <mergeCell ref="V24:V31"/>
    <mergeCell ref="Z24:Z31"/>
    <mergeCell ref="AD24:AD31"/>
    <mergeCell ref="AH24:AH31"/>
    <mergeCell ref="B15:B23"/>
    <mergeCell ref="C15:C23"/>
    <mergeCell ref="F15:F22"/>
    <mergeCell ref="J15:J22"/>
    <mergeCell ref="N15:N22"/>
    <mergeCell ref="R15:R22"/>
    <mergeCell ref="V15:V22"/>
    <mergeCell ref="Z15:Z22"/>
    <mergeCell ref="AD15:AD22"/>
    <mergeCell ref="R4:U4"/>
    <mergeCell ref="V4:Y4"/>
    <mergeCell ref="Z4:AC4"/>
    <mergeCell ref="AD4:AG4"/>
    <mergeCell ref="AH4:AK4"/>
    <mergeCell ref="B6:B14"/>
    <mergeCell ref="C6:C14"/>
    <mergeCell ref="F6:F13"/>
    <mergeCell ref="J6:J13"/>
    <mergeCell ref="N6:N13"/>
    <mergeCell ref="B4:B5"/>
    <mergeCell ref="C4:C5"/>
    <mergeCell ref="D4:E5"/>
    <mergeCell ref="F4:I4"/>
    <mergeCell ref="J4:M4"/>
    <mergeCell ref="N4:Q4"/>
    <mergeCell ref="R6:R13"/>
    <mergeCell ref="V6:V13"/>
    <mergeCell ref="Z6:Z13"/>
    <mergeCell ref="AD6:AD13"/>
    <mergeCell ref="AH6:AH13"/>
  </mergeCells>
  <phoneticPr fontId="3"/>
  <pageMargins left="0.70866141732283472" right="0.19685039370078741" top="0.59055118110236227" bottom="0.59055118110236227" header="0.31496062992125984" footer="0.31496062992125984"/>
  <pageSetup paperSize="8" scale="74" orientation="landscape" r:id="rId1"/>
  <headerFooter>
    <oddHeader>&amp;R&amp;"ＭＳ 明朝,標準"&amp;12糖尿病性腎症重症化予防に係る分析</oddHeader>
  </headerFooter>
  <rowBreaks count="9" manualBreakCount="9">
    <brk id="77" max="16383" man="1"/>
    <brk id="149" max="16383" man="1"/>
    <brk id="221" max="16383" man="1"/>
    <brk id="293" max="16383" man="1"/>
    <brk id="365" max="16383" man="1"/>
    <brk id="437" max="16383" man="1"/>
    <brk id="509" max="16383" man="1"/>
    <brk id="581" max="16383" man="1"/>
    <brk id="653" max="16383" man="1"/>
  </rowBreaks>
  <colBreaks count="1" manualBreakCount="1">
    <brk id="21" max="678" man="1"/>
  </colBreaks>
  <ignoredErrors>
    <ignoredError sqref="AI6:AI13 AO6:AU6 AO7:AU7 AO8:AU8 AO9:AU9 AO10:AU10 AO11:AU11 AO12:AU12 AO13:AU13 AO14:AU14 AI15:AI22 AO15:AU15 AO16:AU16 AO17:AU17 AO18:AU18 AO19:AU19 AO20:AU20 AO21:AU21 AO22:AU22 AO23:AU23 AI24:AI31 AO24:AU24 AO25:AU25 AO26:AU26 AO27:AU27 AO28:AU28 AO29:AU29 AO30:AU30 AO31:AU31 AO32:AU32 AI33:AI40 AO33:AU33 AO34:AU34 AO35:AU35 AO36:AU36 AO37:AU37 AO38:AU38 AO39:AU39 AO40:AU40 AO41:AU41 AI42:AI49 AO42:AU42 AO43:AU43 AO44:AU44 AO45:AU45 AO46:AU46 AO47:AU47 AO48:AU48 AO49:AU49 AO50:AU50 AI51:AI58 AO51:AU51 AO52:AU52 AO53:AU53 AO54:AU54 AO55:AU55 AO56:AU56 AO57:AU57 AO58:AU58 AO59:AU59 AI60:AI67 AO60:AU60 AO61:AU61 AO62:AU62 AO63:AU63 AO64:AU64 AO65:AU65 AO66:AU66 AO67:AU67 AO68:AU68 AI69:AI76 AO69:AU69 AO70:AU70 AO71:AU71 AO72:AU72 AO73:AU73 AO74:AU74 AO75:AU75 AO76:AU76 AO77:AU77 AI78:AI85 AO78:AU78 AO79:AU79 AI87:AI94 AI96:AI103 AI105:AI112 AI114:AI121 AI123:AI130 AI132:AI139 AI141:AI148 AI150:AI157 AI159:AI166 AI168:AI175 AI177:AI184 AI186:AI193 AI195:AI202 AI204:AI211 AI213:AI220 AI222:AI229 AI231:AI238 AI240:AI247 AI249:AI256 AI258:AI265 AI267:AI274 AI276:AI283 AI285:AI292 AI294:AI301 AI303:AI310 AI312:AI319 AI321:AI328 AI330:AI337 AI339:AI346 AI348:AI355 AI357:AI364 AI366:AI373 AI375:AI382 AI384:AI391 AI393:AI400 AI402:AI409 AI411:AI418 AI420:AI427 AI429:AI436 AI438:AI445 AI447:AI454 AI456:AI463 AI465:AI472 AI474:AI481 AI483:AI490 AI492:AI499 AI501:AI508 AI510:AI517 AI519:AI526 AI528:AI535 AI537:AI544 AI546:AI553 AI555:AI562 AI564:AI571 AI573:AI580 AI582:AI589 AI591:AI598 AI600:AI607 AI609:AI616 AI618:AI625 AI627:AI634 AI636:AI643 AI645:AI652 AI654:AI661 AI663:AI670"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531B2-DEC2-43FA-BEE7-329AD8D0D3CD}">
  <dimension ref="B1:AH83"/>
  <sheetViews>
    <sheetView showGridLines="0" zoomScaleNormal="100" zoomScaleSheetLayoutView="100" workbookViewId="0"/>
  </sheetViews>
  <sheetFormatPr defaultColWidth="9" defaultRowHeight="13.5"/>
  <cols>
    <col min="1" max="1" width="4.625" style="2" customWidth="1"/>
    <col min="2" max="2" width="3.25" style="2" customWidth="1"/>
    <col min="3" max="3" width="10.875" style="2" customWidth="1"/>
    <col min="4" max="28" width="10.125" style="2" customWidth="1"/>
    <col min="29" max="29" width="9" style="2"/>
    <col min="30" max="30" width="10.75" style="2" customWidth="1"/>
    <col min="31" max="31" width="9.375" style="2" bestFit="1" customWidth="1"/>
    <col min="32" max="32" width="9" style="2"/>
    <col min="33" max="34" width="9" style="1"/>
    <col min="35" max="16384" width="9" style="2"/>
  </cols>
  <sheetData>
    <row r="1" spans="2:34" ht="16.5" customHeight="1">
      <c r="B1" s="2" t="s">
        <v>314</v>
      </c>
    </row>
    <row r="2" spans="2:34" ht="16.5" customHeight="1">
      <c r="B2" s="2" t="s">
        <v>280</v>
      </c>
      <c r="D2" s="1"/>
      <c r="E2" s="1"/>
      <c r="AD2" s="68" t="s">
        <v>173</v>
      </c>
    </row>
    <row r="3" spans="2:34" ht="16.5" customHeight="1">
      <c r="B3" s="239"/>
      <c r="C3" s="240" t="s">
        <v>141</v>
      </c>
      <c r="D3" s="235" t="s">
        <v>83</v>
      </c>
      <c r="E3" s="236"/>
      <c r="F3" s="237"/>
      <c r="G3" s="235" t="s">
        <v>84</v>
      </c>
      <c r="H3" s="236"/>
      <c r="I3" s="237"/>
      <c r="J3" s="235" t="s">
        <v>96</v>
      </c>
      <c r="K3" s="236"/>
      <c r="L3" s="237"/>
      <c r="M3" s="235" t="s">
        <v>97</v>
      </c>
      <c r="N3" s="236"/>
      <c r="O3" s="237"/>
      <c r="P3" s="235" t="s">
        <v>98</v>
      </c>
      <c r="Q3" s="236"/>
      <c r="R3" s="237"/>
      <c r="S3" s="235" t="s">
        <v>99</v>
      </c>
      <c r="T3" s="236"/>
      <c r="U3" s="237"/>
      <c r="V3" s="235" t="s">
        <v>100</v>
      </c>
      <c r="W3" s="236"/>
      <c r="X3" s="237"/>
      <c r="Y3" s="235" t="s">
        <v>247</v>
      </c>
      <c r="Z3" s="236"/>
      <c r="AA3" s="237"/>
      <c r="AB3" s="139"/>
      <c r="AD3" s="249" t="s">
        <v>233</v>
      </c>
      <c r="AE3" s="249"/>
      <c r="AG3" s="171" t="s">
        <v>237</v>
      </c>
      <c r="AH3" s="242"/>
    </row>
    <row r="4" spans="2:34" ht="30" customHeight="1">
      <c r="B4" s="239"/>
      <c r="C4" s="240"/>
      <c r="D4" s="51" t="s">
        <v>318</v>
      </c>
      <c r="E4" s="51" t="s">
        <v>315</v>
      </c>
      <c r="F4" s="51" t="s">
        <v>316</v>
      </c>
      <c r="G4" s="51" t="s">
        <v>318</v>
      </c>
      <c r="H4" s="51" t="s">
        <v>315</v>
      </c>
      <c r="I4" s="51" t="s">
        <v>316</v>
      </c>
      <c r="J4" s="51" t="s">
        <v>318</v>
      </c>
      <c r="K4" s="51" t="s">
        <v>315</v>
      </c>
      <c r="L4" s="51" t="s">
        <v>316</v>
      </c>
      <c r="M4" s="51" t="s">
        <v>318</v>
      </c>
      <c r="N4" s="51" t="s">
        <v>315</v>
      </c>
      <c r="O4" s="51" t="s">
        <v>316</v>
      </c>
      <c r="P4" s="51" t="s">
        <v>318</v>
      </c>
      <c r="Q4" s="51" t="s">
        <v>315</v>
      </c>
      <c r="R4" s="51" t="s">
        <v>316</v>
      </c>
      <c r="S4" s="51" t="s">
        <v>318</v>
      </c>
      <c r="T4" s="51" t="s">
        <v>315</v>
      </c>
      <c r="U4" s="51" t="s">
        <v>316</v>
      </c>
      <c r="V4" s="51" t="s">
        <v>318</v>
      </c>
      <c r="W4" s="51" t="s">
        <v>315</v>
      </c>
      <c r="X4" s="51" t="s">
        <v>316</v>
      </c>
      <c r="Y4" s="51" t="s">
        <v>318</v>
      </c>
      <c r="Z4" s="51" t="s">
        <v>315</v>
      </c>
      <c r="AA4" s="51" t="s">
        <v>316</v>
      </c>
      <c r="AB4" s="140"/>
      <c r="AD4" s="98" t="s">
        <v>274</v>
      </c>
      <c r="AE4" s="47" t="s">
        <v>305</v>
      </c>
      <c r="AG4" s="47" t="s">
        <v>304</v>
      </c>
      <c r="AH4" s="242"/>
    </row>
    <row r="5" spans="2:34" ht="13.5" customHeight="1">
      <c r="B5" s="47">
        <v>1</v>
      </c>
      <c r="C5" s="79" t="s">
        <v>207</v>
      </c>
      <c r="D5" s="215">
        <f>市区町村別_透析患者数!E5</f>
        <v>71</v>
      </c>
      <c r="E5" s="215">
        <v>0</v>
      </c>
      <c r="F5" s="115">
        <f>IFERROR(E5/D5,"-")</f>
        <v>0</v>
      </c>
      <c r="G5" s="215">
        <f>市区町村別_透析患者数!H5</f>
        <v>229</v>
      </c>
      <c r="H5" s="215">
        <v>2</v>
      </c>
      <c r="I5" s="115">
        <f>IFERROR(H5/G5,"-")</f>
        <v>8.7336244541484712E-3</v>
      </c>
      <c r="J5" s="215">
        <f>市区町村別_透析患者数!K5</f>
        <v>1159</v>
      </c>
      <c r="K5" s="215">
        <v>132</v>
      </c>
      <c r="L5" s="115">
        <f>IFERROR(K5/J5,"-")</f>
        <v>0.11389128559102675</v>
      </c>
      <c r="M5" s="215">
        <f>市区町村別_透析患者数!N5</f>
        <v>1059</v>
      </c>
      <c r="N5" s="215">
        <v>137</v>
      </c>
      <c r="O5" s="115">
        <f>IFERROR(N5/M5,"-")</f>
        <v>0.12936732766761094</v>
      </c>
      <c r="P5" s="215">
        <f>市区町村別_透析患者数!Q5</f>
        <v>748</v>
      </c>
      <c r="Q5" s="215">
        <v>116</v>
      </c>
      <c r="R5" s="115">
        <f>IFERROR(Q5/P5,"-")</f>
        <v>0.15508021390374332</v>
      </c>
      <c r="S5" s="215">
        <f>市区町村別_透析患者数!T5</f>
        <v>322</v>
      </c>
      <c r="T5" s="215">
        <v>32</v>
      </c>
      <c r="U5" s="115">
        <f>IFERROR(T5/S5,"-")</f>
        <v>9.9378881987577633E-2</v>
      </c>
      <c r="V5" s="215">
        <f>市区町村別_透析患者数!W5</f>
        <v>41</v>
      </c>
      <c r="W5" s="215">
        <v>2</v>
      </c>
      <c r="X5" s="115">
        <f>IFERROR(W5/V5,"-")</f>
        <v>4.878048780487805E-2</v>
      </c>
      <c r="Y5" s="70">
        <f t="shared" ref="Y5:Z68" si="0">SUM(D5,G5,J5,M5,P5,S5,V5)</f>
        <v>3629</v>
      </c>
      <c r="Z5" s="70">
        <f t="shared" si="0"/>
        <v>421</v>
      </c>
      <c r="AA5" s="115">
        <f>IFERROR(Z5/Y5,"-")</f>
        <v>0.11600992008817856</v>
      </c>
      <c r="AB5" s="138"/>
      <c r="AD5" s="100" t="str">
        <f t="shared" ref="AD5:AD68" si="1">INDEX($C$5:$C$78,MATCH(AE5,AA$5:AA$78,0))</f>
        <v>岬町</v>
      </c>
      <c r="AE5" s="114">
        <f>LARGE(AA$5:AA$78,ROW(A1))</f>
        <v>0.21875</v>
      </c>
      <c r="AG5" s="114">
        <f t="shared" ref="AG5:AG68" si="2">$AA$79</f>
        <v>0.11605304340663866</v>
      </c>
      <c r="AH5" s="71">
        <v>0</v>
      </c>
    </row>
    <row r="6" spans="2:34" ht="13.5" customHeight="1">
      <c r="B6" s="47">
        <v>2</v>
      </c>
      <c r="C6" s="79" t="s">
        <v>208</v>
      </c>
      <c r="D6" s="215">
        <f>市区町村別_透析患者数!E6</f>
        <v>1</v>
      </c>
      <c r="E6" s="215">
        <v>0</v>
      </c>
      <c r="F6" s="115">
        <f t="shared" ref="F6:F69" si="3">IFERROR(E6/D6,"-")</f>
        <v>0</v>
      </c>
      <c r="G6" s="215">
        <f>市区町村別_透析患者数!H6</f>
        <v>6</v>
      </c>
      <c r="H6" s="215">
        <v>0</v>
      </c>
      <c r="I6" s="115">
        <f t="shared" ref="I6:I69" si="4">IFERROR(H6/G6,"-")</f>
        <v>0</v>
      </c>
      <c r="J6" s="215">
        <f>市区町村別_透析患者数!K6</f>
        <v>38</v>
      </c>
      <c r="K6" s="215">
        <v>5</v>
      </c>
      <c r="L6" s="115">
        <f t="shared" ref="L6:L69" si="5">IFERROR(K6/J6,"-")</f>
        <v>0.13157894736842105</v>
      </c>
      <c r="M6" s="215">
        <f>市区町村別_透析患者数!N6</f>
        <v>48</v>
      </c>
      <c r="N6" s="215">
        <v>8</v>
      </c>
      <c r="O6" s="115">
        <f t="shared" ref="O6:O69" si="6">IFERROR(N6/M6,"-")</f>
        <v>0.16666666666666666</v>
      </c>
      <c r="P6" s="215">
        <f>市区町村別_透析患者数!Q6</f>
        <v>27</v>
      </c>
      <c r="Q6" s="215">
        <v>6</v>
      </c>
      <c r="R6" s="115">
        <f t="shared" ref="R6:R69" si="7">IFERROR(Q6/P6,"-")</f>
        <v>0.22222222222222221</v>
      </c>
      <c r="S6" s="215">
        <f>市区町村別_透析患者数!T6</f>
        <v>15</v>
      </c>
      <c r="T6" s="215">
        <v>1</v>
      </c>
      <c r="U6" s="115">
        <f t="shared" ref="U6:U69" si="8">IFERROR(T6/S6,"-")</f>
        <v>6.6666666666666666E-2</v>
      </c>
      <c r="V6" s="215">
        <f>市区町村別_透析患者数!W6</f>
        <v>4</v>
      </c>
      <c r="W6" s="215">
        <v>0</v>
      </c>
      <c r="X6" s="115">
        <f t="shared" ref="X6:X69" si="9">IFERROR(W6/V6,"-")</f>
        <v>0</v>
      </c>
      <c r="Y6" s="70">
        <f t="shared" si="0"/>
        <v>139</v>
      </c>
      <c r="Z6" s="70">
        <f t="shared" si="0"/>
        <v>20</v>
      </c>
      <c r="AA6" s="115">
        <f t="shared" ref="AA6:AA69" si="10">IFERROR(Z6/Y6,"-")</f>
        <v>0.14388489208633093</v>
      </c>
      <c r="AB6" s="138"/>
      <c r="AD6" s="100" t="str">
        <f t="shared" si="1"/>
        <v>豊能町</v>
      </c>
      <c r="AE6" s="114">
        <f t="shared" ref="AE6:AE36" si="11">LARGE(AA$5:AA$78,ROW(A2))</f>
        <v>0.21052631578947367</v>
      </c>
      <c r="AG6" s="114">
        <f t="shared" si="2"/>
        <v>0.11605304340663866</v>
      </c>
      <c r="AH6" s="71">
        <v>0</v>
      </c>
    </row>
    <row r="7" spans="2:34" ht="13.5" customHeight="1">
      <c r="B7" s="47">
        <v>3</v>
      </c>
      <c r="C7" s="79" t="s">
        <v>209</v>
      </c>
      <c r="D7" s="215">
        <f>市区町村別_透析患者数!E7</f>
        <v>2</v>
      </c>
      <c r="E7" s="215">
        <v>0</v>
      </c>
      <c r="F7" s="115">
        <f t="shared" si="3"/>
        <v>0</v>
      </c>
      <c r="G7" s="215">
        <f>市区町村別_透析患者数!H7</f>
        <v>4</v>
      </c>
      <c r="H7" s="215">
        <v>0</v>
      </c>
      <c r="I7" s="115">
        <f t="shared" si="4"/>
        <v>0</v>
      </c>
      <c r="J7" s="215">
        <f>市区町村別_透析患者数!K7</f>
        <v>31</v>
      </c>
      <c r="K7" s="215">
        <v>3</v>
      </c>
      <c r="L7" s="115">
        <f t="shared" si="5"/>
        <v>9.6774193548387094E-2</v>
      </c>
      <c r="M7" s="215">
        <f>市区町村別_透析患者数!N7</f>
        <v>19</v>
      </c>
      <c r="N7" s="215">
        <v>3</v>
      </c>
      <c r="O7" s="115">
        <f t="shared" si="6"/>
        <v>0.15789473684210525</v>
      </c>
      <c r="P7" s="215">
        <f>市区町村別_透析患者数!Q7</f>
        <v>18</v>
      </c>
      <c r="Q7" s="215">
        <v>4</v>
      </c>
      <c r="R7" s="115">
        <f t="shared" si="7"/>
        <v>0.22222222222222221</v>
      </c>
      <c r="S7" s="215">
        <f>市区町村別_透析患者数!T7</f>
        <v>14</v>
      </c>
      <c r="T7" s="215">
        <v>1</v>
      </c>
      <c r="U7" s="115">
        <f t="shared" si="8"/>
        <v>7.1428571428571425E-2</v>
      </c>
      <c r="V7" s="215">
        <f>市区町村別_透析患者数!W7</f>
        <v>1</v>
      </c>
      <c r="W7" s="215">
        <v>0</v>
      </c>
      <c r="X7" s="115">
        <f t="shared" si="9"/>
        <v>0</v>
      </c>
      <c r="Y7" s="70">
        <f t="shared" si="0"/>
        <v>89</v>
      </c>
      <c r="Z7" s="70">
        <f t="shared" si="0"/>
        <v>11</v>
      </c>
      <c r="AA7" s="115">
        <f t="shared" si="10"/>
        <v>0.12359550561797752</v>
      </c>
      <c r="AB7" s="138"/>
      <c r="AD7" s="100" t="str">
        <f t="shared" si="1"/>
        <v>大正区</v>
      </c>
      <c r="AE7" s="114">
        <f t="shared" si="11"/>
        <v>0.15862068965517243</v>
      </c>
      <c r="AG7" s="114">
        <f t="shared" si="2"/>
        <v>0.11605304340663866</v>
      </c>
      <c r="AH7" s="71">
        <v>0</v>
      </c>
    </row>
    <row r="8" spans="2:34" ht="13.5" customHeight="1">
      <c r="B8" s="47">
        <v>4</v>
      </c>
      <c r="C8" s="79" t="s">
        <v>210</v>
      </c>
      <c r="D8" s="215">
        <f>市区町村別_透析患者数!E8</f>
        <v>0</v>
      </c>
      <c r="E8" s="215">
        <v>0</v>
      </c>
      <c r="F8" s="115" t="str">
        <f t="shared" si="3"/>
        <v>-</v>
      </c>
      <c r="G8" s="215">
        <f>市区町村別_透析患者数!H8</f>
        <v>5</v>
      </c>
      <c r="H8" s="215">
        <v>0</v>
      </c>
      <c r="I8" s="115">
        <f t="shared" si="4"/>
        <v>0</v>
      </c>
      <c r="J8" s="215">
        <f>市区町村別_透析患者数!K8</f>
        <v>36</v>
      </c>
      <c r="K8" s="215">
        <v>4</v>
      </c>
      <c r="L8" s="115">
        <f t="shared" si="5"/>
        <v>0.1111111111111111</v>
      </c>
      <c r="M8" s="215">
        <f>市区町村別_透析患者数!N8</f>
        <v>24</v>
      </c>
      <c r="N8" s="215">
        <v>3</v>
      </c>
      <c r="O8" s="115">
        <f t="shared" si="6"/>
        <v>0.125</v>
      </c>
      <c r="P8" s="215">
        <f>市区町村別_透析患者数!Q8</f>
        <v>13</v>
      </c>
      <c r="Q8" s="215">
        <v>4</v>
      </c>
      <c r="R8" s="115">
        <f t="shared" si="7"/>
        <v>0.30769230769230771</v>
      </c>
      <c r="S8" s="215">
        <f>市区町村別_透析患者数!T8</f>
        <v>7</v>
      </c>
      <c r="T8" s="215">
        <v>1</v>
      </c>
      <c r="U8" s="115">
        <f t="shared" si="8"/>
        <v>0.14285714285714285</v>
      </c>
      <c r="V8" s="215">
        <f>市区町村別_透析患者数!W8</f>
        <v>0</v>
      </c>
      <c r="W8" s="215">
        <v>0</v>
      </c>
      <c r="X8" s="115" t="str">
        <f t="shared" si="9"/>
        <v>-</v>
      </c>
      <c r="Y8" s="70">
        <f t="shared" si="0"/>
        <v>85</v>
      </c>
      <c r="Z8" s="70">
        <f t="shared" si="0"/>
        <v>12</v>
      </c>
      <c r="AA8" s="115">
        <f t="shared" si="10"/>
        <v>0.14117647058823529</v>
      </c>
      <c r="AB8" s="138"/>
      <c r="AD8" s="100" t="str">
        <f t="shared" si="1"/>
        <v>旭区</v>
      </c>
      <c r="AE8" s="114">
        <f t="shared" si="11"/>
        <v>0.15760869565217392</v>
      </c>
      <c r="AG8" s="114">
        <f t="shared" si="2"/>
        <v>0.11605304340663866</v>
      </c>
      <c r="AH8" s="71">
        <v>0</v>
      </c>
    </row>
    <row r="9" spans="2:34" ht="13.5" customHeight="1">
      <c r="B9" s="47">
        <v>5</v>
      </c>
      <c r="C9" s="79" t="s">
        <v>211</v>
      </c>
      <c r="D9" s="215">
        <f>市区町村別_透析患者数!E9</f>
        <v>0</v>
      </c>
      <c r="E9" s="215">
        <v>0</v>
      </c>
      <c r="F9" s="115" t="str">
        <f t="shared" si="3"/>
        <v>-</v>
      </c>
      <c r="G9" s="215">
        <f>市区町村別_透析患者数!H9</f>
        <v>8</v>
      </c>
      <c r="H9" s="215">
        <v>0</v>
      </c>
      <c r="I9" s="115">
        <f t="shared" si="4"/>
        <v>0</v>
      </c>
      <c r="J9" s="215">
        <f>市区町村別_透析患者数!K9</f>
        <v>22</v>
      </c>
      <c r="K9" s="215">
        <v>2</v>
      </c>
      <c r="L9" s="115">
        <f t="shared" si="5"/>
        <v>9.0909090909090912E-2</v>
      </c>
      <c r="M9" s="215">
        <f>市区町村別_透析患者数!N9</f>
        <v>23</v>
      </c>
      <c r="N9" s="215">
        <v>2</v>
      </c>
      <c r="O9" s="115">
        <f t="shared" si="6"/>
        <v>8.6956521739130432E-2</v>
      </c>
      <c r="P9" s="215">
        <f>市区町村別_透析患者数!Q9</f>
        <v>23</v>
      </c>
      <c r="Q9" s="215">
        <v>4</v>
      </c>
      <c r="R9" s="115">
        <f t="shared" si="7"/>
        <v>0.17391304347826086</v>
      </c>
      <c r="S9" s="215">
        <f>市区町村別_透析患者数!T9</f>
        <v>12</v>
      </c>
      <c r="T9" s="215">
        <v>1</v>
      </c>
      <c r="U9" s="115">
        <f t="shared" si="8"/>
        <v>8.3333333333333329E-2</v>
      </c>
      <c r="V9" s="215">
        <f>市区町村別_透析患者数!W9</f>
        <v>2</v>
      </c>
      <c r="W9" s="215">
        <v>1</v>
      </c>
      <c r="X9" s="115">
        <f t="shared" si="9"/>
        <v>0.5</v>
      </c>
      <c r="Y9" s="70">
        <f t="shared" si="0"/>
        <v>90</v>
      </c>
      <c r="Z9" s="70">
        <f t="shared" si="0"/>
        <v>10</v>
      </c>
      <c r="AA9" s="115">
        <f t="shared" si="10"/>
        <v>0.1111111111111111</v>
      </c>
      <c r="AB9" s="138"/>
      <c r="AD9" s="100" t="str">
        <f t="shared" si="1"/>
        <v>東成区</v>
      </c>
      <c r="AE9" s="114">
        <f t="shared" si="11"/>
        <v>0.15315315315315314</v>
      </c>
      <c r="AG9" s="114">
        <f t="shared" si="2"/>
        <v>0.11605304340663866</v>
      </c>
      <c r="AH9" s="71">
        <v>0</v>
      </c>
    </row>
    <row r="10" spans="2:34" ht="13.5" customHeight="1">
      <c r="B10" s="47">
        <v>6</v>
      </c>
      <c r="C10" s="79" t="s">
        <v>212</v>
      </c>
      <c r="D10" s="215">
        <f>市区町村別_透析患者数!E10</f>
        <v>3</v>
      </c>
      <c r="E10" s="215">
        <v>0</v>
      </c>
      <c r="F10" s="115">
        <f t="shared" si="3"/>
        <v>0</v>
      </c>
      <c r="G10" s="215">
        <f>市区町村別_透析患者数!H10</f>
        <v>7</v>
      </c>
      <c r="H10" s="215">
        <v>0</v>
      </c>
      <c r="I10" s="115">
        <f t="shared" si="4"/>
        <v>0</v>
      </c>
      <c r="J10" s="215">
        <f>市区町村別_透析患者数!K10</f>
        <v>46</v>
      </c>
      <c r="K10" s="215">
        <v>3</v>
      </c>
      <c r="L10" s="115">
        <f t="shared" si="5"/>
        <v>6.5217391304347824E-2</v>
      </c>
      <c r="M10" s="215">
        <f>市区町村別_透析患者数!N10</f>
        <v>30</v>
      </c>
      <c r="N10" s="215">
        <v>2</v>
      </c>
      <c r="O10" s="115">
        <f t="shared" si="6"/>
        <v>6.6666666666666666E-2</v>
      </c>
      <c r="P10" s="215">
        <f>市区町村別_透析患者数!Q10</f>
        <v>26</v>
      </c>
      <c r="Q10" s="215">
        <v>5</v>
      </c>
      <c r="R10" s="115">
        <f t="shared" si="7"/>
        <v>0.19230769230769232</v>
      </c>
      <c r="S10" s="215">
        <f>市区町村別_透析患者数!T10</f>
        <v>16</v>
      </c>
      <c r="T10" s="215">
        <v>3</v>
      </c>
      <c r="U10" s="115">
        <f t="shared" si="8"/>
        <v>0.1875</v>
      </c>
      <c r="V10" s="215">
        <f>市区町村別_透析患者数!W10</f>
        <v>3</v>
      </c>
      <c r="W10" s="215">
        <v>1</v>
      </c>
      <c r="X10" s="115">
        <f t="shared" si="9"/>
        <v>0.33333333333333331</v>
      </c>
      <c r="Y10" s="70">
        <f t="shared" si="0"/>
        <v>131</v>
      </c>
      <c r="Z10" s="70">
        <f t="shared" si="0"/>
        <v>14</v>
      </c>
      <c r="AA10" s="115">
        <f t="shared" si="10"/>
        <v>0.10687022900763359</v>
      </c>
      <c r="AB10" s="138"/>
      <c r="AD10" s="100" t="str">
        <f t="shared" si="1"/>
        <v>都島区</v>
      </c>
      <c r="AE10" s="114">
        <f t="shared" si="11"/>
        <v>0.14388489208633093</v>
      </c>
      <c r="AG10" s="114">
        <f t="shared" si="2"/>
        <v>0.11605304340663866</v>
      </c>
      <c r="AH10" s="71">
        <v>0</v>
      </c>
    </row>
    <row r="11" spans="2:34" ht="13.5" customHeight="1">
      <c r="B11" s="47">
        <v>7</v>
      </c>
      <c r="C11" s="79" t="s">
        <v>213</v>
      </c>
      <c r="D11" s="215">
        <f>市区町村別_透析患者数!E11</f>
        <v>2</v>
      </c>
      <c r="E11" s="215">
        <v>0</v>
      </c>
      <c r="F11" s="115">
        <f t="shared" si="3"/>
        <v>0</v>
      </c>
      <c r="G11" s="215">
        <f>市区町村別_透析患者数!H11</f>
        <v>13</v>
      </c>
      <c r="H11" s="215">
        <v>0</v>
      </c>
      <c r="I11" s="115">
        <f t="shared" si="4"/>
        <v>0</v>
      </c>
      <c r="J11" s="215">
        <f>市区町村別_透析患者数!K11</f>
        <v>49</v>
      </c>
      <c r="K11" s="215">
        <v>7</v>
      </c>
      <c r="L11" s="115">
        <f t="shared" si="5"/>
        <v>0.14285714285714285</v>
      </c>
      <c r="M11" s="215">
        <f>市区町村別_透析患者数!N11</f>
        <v>46</v>
      </c>
      <c r="N11" s="215">
        <v>9</v>
      </c>
      <c r="O11" s="115">
        <f t="shared" si="6"/>
        <v>0.19565217391304349</v>
      </c>
      <c r="P11" s="215">
        <f>市区町村別_透析患者数!Q11</f>
        <v>25</v>
      </c>
      <c r="Q11" s="215">
        <v>6</v>
      </c>
      <c r="R11" s="115">
        <f t="shared" si="7"/>
        <v>0.24</v>
      </c>
      <c r="S11" s="215">
        <f>市区町村別_透析患者数!T11</f>
        <v>9</v>
      </c>
      <c r="T11" s="215">
        <v>1</v>
      </c>
      <c r="U11" s="115">
        <f t="shared" si="8"/>
        <v>0.1111111111111111</v>
      </c>
      <c r="V11" s="215">
        <f>市区町村別_透析患者数!W11</f>
        <v>1</v>
      </c>
      <c r="W11" s="215">
        <v>0</v>
      </c>
      <c r="X11" s="115">
        <f t="shared" si="9"/>
        <v>0</v>
      </c>
      <c r="Y11" s="70">
        <f t="shared" si="0"/>
        <v>145</v>
      </c>
      <c r="Z11" s="70">
        <f t="shared" si="0"/>
        <v>23</v>
      </c>
      <c r="AA11" s="115">
        <f t="shared" si="10"/>
        <v>0.15862068965517243</v>
      </c>
      <c r="AB11" s="138"/>
      <c r="AD11" s="100" t="str">
        <f t="shared" si="1"/>
        <v>中央区</v>
      </c>
      <c r="AE11" s="114">
        <f t="shared" si="11"/>
        <v>0.14285714285714285</v>
      </c>
      <c r="AG11" s="114">
        <f t="shared" si="2"/>
        <v>0.11605304340663866</v>
      </c>
      <c r="AH11" s="71">
        <v>0</v>
      </c>
    </row>
    <row r="12" spans="2:34" ht="13.5" customHeight="1">
      <c r="B12" s="47">
        <v>8</v>
      </c>
      <c r="C12" s="79" t="s">
        <v>214</v>
      </c>
      <c r="D12" s="215">
        <f>市区町村別_透析患者数!E12</f>
        <v>5</v>
      </c>
      <c r="E12" s="215">
        <v>0</v>
      </c>
      <c r="F12" s="115">
        <f t="shared" si="3"/>
        <v>0</v>
      </c>
      <c r="G12" s="215">
        <f>市区町村別_透析患者数!H12</f>
        <v>2</v>
      </c>
      <c r="H12" s="215">
        <v>0</v>
      </c>
      <c r="I12" s="115">
        <f t="shared" si="4"/>
        <v>0</v>
      </c>
      <c r="J12" s="215">
        <f>市区町村別_透析患者数!K12</f>
        <v>32</v>
      </c>
      <c r="K12" s="215">
        <v>6</v>
      </c>
      <c r="L12" s="115">
        <f t="shared" si="5"/>
        <v>0.1875</v>
      </c>
      <c r="M12" s="215">
        <f>市区町村別_透析患者数!N12</f>
        <v>20</v>
      </c>
      <c r="N12" s="215">
        <v>1</v>
      </c>
      <c r="O12" s="115">
        <f t="shared" si="6"/>
        <v>0.05</v>
      </c>
      <c r="P12" s="215">
        <f>市区町村別_透析患者数!Q12</f>
        <v>17</v>
      </c>
      <c r="Q12" s="215">
        <v>3</v>
      </c>
      <c r="R12" s="115">
        <f t="shared" si="7"/>
        <v>0.17647058823529413</v>
      </c>
      <c r="S12" s="215">
        <f>市区町村別_透析患者数!T12</f>
        <v>10</v>
      </c>
      <c r="T12" s="215">
        <v>0</v>
      </c>
      <c r="U12" s="115">
        <f t="shared" si="8"/>
        <v>0</v>
      </c>
      <c r="V12" s="215">
        <f>市区町村別_透析患者数!W12</f>
        <v>0</v>
      </c>
      <c r="W12" s="215">
        <v>0</v>
      </c>
      <c r="X12" s="115" t="str">
        <f t="shared" si="9"/>
        <v>-</v>
      </c>
      <c r="Y12" s="70">
        <f t="shared" si="0"/>
        <v>86</v>
      </c>
      <c r="Z12" s="70">
        <f t="shared" si="0"/>
        <v>10</v>
      </c>
      <c r="AA12" s="115">
        <f t="shared" si="10"/>
        <v>0.11627906976744186</v>
      </c>
      <c r="AB12" s="138"/>
      <c r="AD12" s="100" t="s">
        <v>19</v>
      </c>
      <c r="AE12" s="114">
        <f t="shared" si="11"/>
        <v>0.14285714285714285</v>
      </c>
      <c r="AG12" s="114">
        <f t="shared" si="2"/>
        <v>0.11605304340663866</v>
      </c>
      <c r="AH12" s="71">
        <v>0</v>
      </c>
    </row>
    <row r="13" spans="2:34" ht="13.5" customHeight="1">
      <c r="B13" s="47">
        <v>9</v>
      </c>
      <c r="C13" s="79" t="s">
        <v>206</v>
      </c>
      <c r="D13" s="215">
        <f>市区町村別_透析患者数!E13</f>
        <v>2</v>
      </c>
      <c r="E13" s="215">
        <v>0</v>
      </c>
      <c r="F13" s="115">
        <f t="shared" si="3"/>
        <v>0</v>
      </c>
      <c r="G13" s="215">
        <f>市区町村別_透析患者数!H13</f>
        <v>5</v>
      </c>
      <c r="H13" s="215">
        <v>0</v>
      </c>
      <c r="I13" s="115">
        <f t="shared" si="4"/>
        <v>0</v>
      </c>
      <c r="J13" s="215">
        <f>市区町村別_透析患者数!K13</f>
        <v>18</v>
      </c>
      <c r="K13" s="215">
        <v>2</v>
      </c>
      <c r="L13" s="115">
        <f t="shared" si="5"/>
        <v>0.1111111111111111</v>
      </c>
      <c r="M13" s="215">
        <f>市区町村別_透析患者数!N13</f>
        <v>22</v>
      </c>
      <c r="N13" s="215">
        <v>1</v>
      </c>
      <c r="O13" s="115">
        <f t="shared" si="6"/>
        <v>4.5454545454545456E-2</v>
      </c>
      <c r="P13" s="215">
        <f>市区町村別_透析患者数!Q13</f>
        <v>16</v>
      </c>
      <c r="Q13" s="215">
        <v>1</v>
      </c>
      <c r="R13" s="115">
        <f t="shared" si="7"/>
        <v>6.25E-2</v>
      </c>
      <c r="S13" s="215">
        <f>市区町村別_透析患者数!T13</f>
        <v>4</v>
      </c>
      <c r="T13" s="215">
        <v>0</v>
      </c>
      <c r="U13" s="115">
        <f t="shared" si="8"/>
        <v>0</v>
      </c>
      <c r="V13" s="215">
        <f>市区町村別_透析患者数!W13</f>
        <v>0</v>
      </c>
      <c r="W13" s="215">
        <v>0</v>
      </c>
      <c r="X13" s="115" t="str">
        <f t="shared" si="9"/>
        <v>-</v>
      </c>
      <c r="Y13" s="70">
        <f t="shared" si="0"/>
        <v>67</v>
      </c>
      <c r="Z13" s="70">
        <f t="shared" si="0"/>
        <v>4</v>
      </c>
      <c r="AA13" s="115">
        <f t="shared" si="10"/>
        <v>5.9701492537313432E-2</v>
      </c>
      <c r="AB13" s="138"/>
      <c r="AD13" s="100" t="str">
        <f t="shared" si="1"/>
        <v>岸和田市</v>
      </c>
      <c r="AE13" s="114">
        <f t="shared" si="11"/>
        <v>0.1415929203539823</v>
      </c>
      <c r="AG13" s="114">
        <f t="shared" si="2"/>
        <v>0.11605304340663866</v>
      </c>
      <c r="AH13" s="71">
        <v>0</v>
      </c>
    </row>
    <row r="14" spans="2:34" ht="13.5" customHeight="1">
      <c r="B14" s="47">
        <v>10</v>
      </c>
      <c r="C14" s="79" t="s">
        <v>205</v>
      </c>
      <c r="D14" s="215">
        <f>市区町村別_透析患者数!E14</f>
        <v>4</v>
      </c>
      <c r="E14" s="215">
        <v>0</v>
      </c>
      <c r="F14" s="115">
        <f t="shared" si="3"/>
        <v>0</v>
      </c>
      <c r="G14" s="215">
        <f>市区町村別_透析患者数!H14</f>
        <v>11</v>
      </c>
      <c r="H14" s="215">
        <v>0</v>
      </c>
      <c r="I14" s="115">
        <f t="shared" si="4"/>
        <v>0</v>
      </c>
      <c r="J14" s="215">
        <f>市区町村別_透析患者数!K14</f>
        <v>39</v>
      </c>
      <c r="K14" s="215">
        <v>5</v>
      </c>
      <c r="L14" s="115">
        <f t="shared" si="5"/>
        <v>0.12820512820512819</v>
      </c>
      <c r="M14" s="215">
        <f>市区町村別_透析患者数!N14</f>
        <v>41</v>
      </c>
      <c r="N14" s="215">
        <v>7</v>
      </c>
      <c r="O14" s="115">
        <f t="shared" si="6"/>
        <v>0.17073170731707318</v>
      </c>
      <c r="P14" s="215">
        <f>市区町村別_透析患者数!Q14</f>
        <v>27</v>
      </c>
      <c r="Q14" s="215">
        <v>5</v>
      </c>
      <c r="R14" s="115">
        <f t="shared" si="7"/>
        <v>0.18518518518518517</v>
      </c>
      <c r="S14" s="215">
        <f>市区町村別_透析患者数!T14</f>
        <v>10</v>
      </c>
      <c r="T14" s="215">
        <v>0</v>
      </c>
      <c r="U14" s="115">
        <f t="shared" si="8"/>
        <v>0</v>
      </c>
      <c r="V14" s="215">
        <f>市区町村別_透析患者数!W14</f>
        <v>1</v>
      </c>
      <c r="W14" s="215">
        <v>0</v>
      </c>
      <c r="X14" s="115">
        <f t="shared" si="9"/>
        <v>0</v>
      </c>
      <c r="Y14" s="70">
        <f t="shared" si="0"/>
        <v>133</v>
      </c>
      <c r="Z14" s="70">
        <f t="shared" si="0"/>
        <v>17</v>
      </c>
      <c r="AA14" s="115">
        <f t="shared" si="10"/>
        <v>0.12781954887218044</v>
      </c>
      <c r="AB14" s="138"/>
      <c r="AD14" s="100" t="str">
        <f t="shared" si="1"/>
        <v>此花区</v>
      </c>
      <c r="AE14" s="114">
        <f t="shared" si="11"/>
        <v>0.14117647058823529</v>
      </c>
      <c r="AG14" s="114">
        <f t="shared" si="2"/>
        <v>0.11605304340663866</v>
      </c>
      <c r="AH14" s="71">
        <v>0</v>
      </c>
    </row>
    <row r="15" spans="2:34" ht="13.5" customHeight="1">
      <c r="B15" s="47">
        <v>11</v>
      </c>
      <c r="C15" s="79" t="s">
        <v>204</v>
      </c>
      <c r="D15" s="215">
        <f>市区町村別_透析患者数!E15</f>
        <v>3</v>
      </c>
      <c r="E15" s="215">
        <v>0</v>
      </c>
      <c r="F15" s="115">
        <f t="shared" si="3"/>
        <v>0</v>
      </c>
      <c r="G15" s="215">
        <f>市区町村別_透析患者数!H15</f>
        <v>13</v>
      </c>
      <c r="H15" s="215">
        <v>0</v>
      </c>
      <c r="I15" s="115">
        <f t="shared" si="4"/>
        <v>0</v>
      </c>
      <c r="J15" s="215">
        <f>市区町村別_透析患者数!K15</f>
        <v>80</v>
      </c>
      <c r="K15" s="215">
        <v>10</v>
      </c>
      <c r="L15" s="115">
        <f t="shared" si="5"/>
        <v>0.125</v>
      </c>
      <c r="M15" s="215">
        <f>市区町村別_透析患者数!N15</f>
        <v>71</v>
      </c>
      <c r="N15" s="215">
        <v>9</v>
      </c>
      <c r="O15" s="115">
        <f t="shared" si="6"/>
        <v>0.12676056338028169</v>
      </c>
      <c r="P15" s="215">
        <f>市区町村別_透析患者数!Q15</f>
        <v>49</v>
      </c>
      <c r="Q15" s="215">
        <v>5</v>
      </c>
      <c r="R15" s="115">
        <f t="shared" si="7"/>
        <v>0.10204081632653061</v>
      </c>
      <c r="S15" s="215">
        <f>市区町村別_透析患者数!T15</f>
        <v>19</v>
      </c>
      <c r="T15" s="215">
        <v>3</v>
      </c>
      <c r="U15" s="115">
        <f t="shared" si="8"/>
        <v>0.15789473684210525</v>
      </c>
      <c r="V15" s="215">
        <f>市区町村別_透析患者数!W15</f>
        <v>1</v>
      </c>
      <c r="W15" s="215">
        <v>0</v>
      </c>
      <c r="X15" s="115">
        <f t="shared" si="9"/>
        <v>0</v>
      </c>
      <c r="Y15" s="70">
        <f t="shared" si="0"/>
        <v>236</v>
      </c>
      <c r="Z15" s="70">
        <f t="shared" si="0"/>
        <v>27</v>
      </c>
      <c r="AA15" s="115">
        <f t="shared" si="10"/>
        <v>0.11440677966101695</v>
      </c>
      <c r="AB15" s="138"/>
      <c r="AD15" s="100" t="str">
        <f t="shared" si="1"/>
        <v>高石市</v>
      </c>
      <c r="AE15" s="114">
        <f t="shared" si="11"/>
        <v>0.13846153846153847</v>
      </c>
      <c r="AG15" s="114">
        <f t="shared" si="2"/>
        <v>0.11605304340663866</v>
      </c>
      <c r="AH15" s="71">
        <v>0</v>
      </c>
    </row>
    <row r="16" spans="2:34" ht="13.5" customHeight="1">
      <c r="B16" s="47">
        <v>12</v>
      </c>
      <c r="C16" s="79" t="s">
        <v>203</v>
      </c>
      <c r="D16" s="215">
        <f>市区町村別_透析患者数!E16</f>
        <v>2</v>
      </c>
      <c r="E16" s="215">
        <v>0</v>
      </c>
      <c r="F16" s="115">
        <f t="shared" si="3"/>
        <v>0</v>
      </c>
      <c r="G16" s="215">
        <f>市区町村別_透析患者数!H16</f>
        <v>10</v>
      </c>
      <c r="H16" s="215">
        <v>1</v>
      </c>
      <c r="I16" s="115">
        <f t="shared" si="4"/>
        <v>0.1</v>
      </c>
      <c r="J16" s="215">
        <f>市区町村別_透析患者数!K16</f>
        <v>37</v>
      </c>
      <c r="K16" s="215">
        <v>9</v>
      </c>
      <c r="L16" s="115">
        <f t="shared" si="5"/>
        <v>0.24324324324324326</v>
      </c>
      <c r="M16" s="215">
        <f>市区町村別_透析患者数!N16</f>
        <v>32</v>
      </c>
      <c r="N16" s="215">
        <v>4</v>
      </c>
      <c r="O16" s="115">
        <f t="shared" si="6"/>
        <v>0.125</v>
      </c>
      <c r="P16" s="215">
        <f>市区町村別_透析患者数!Q16</f>
        <v>22</v>
      </c>
      <c r="Q16" s="215">
        <v>2</v>
      </c>
      <c r="R16" s="115">
        <f t="shared" si="7"/>
        <v>9.0909090909090912E-2</v>
      </c>
      <c r="S16" s="215">
        <f>市区町村別_透析患者数!T16</f>
        <v>7</v>
      </c>
      <c r="T16" s="215">
        <v>1</v>
      </c>
      <c r="U16" s="115">
        <f t="shared" si="8"/>
        <v>0.14285714285714285</v>
      </c>
      <c r="V16" s="215">
        <f>市区町村別_透析患者数!W16</f>
        <v>1</v>
      </c>
      <c r="W16" s="215">
        <v>0</v>
      </c>
      <c r="X16" s="115">
        <f t="shared" si="9"/>
        <v>0</v>
      </c>
      <c r="Y16" s="70">
        <f t="shared" si="0"/>
        <v>111</v>
      </c>
      <c r="Z16" s="70">
        <f t="shared" si="0"/>
        <v>17</v>
      </c>
      <c r="AA16" s="115">
        <f t="shared" si="10"/>
        <v>0.15315315315315314</v>
      </c>
      <c r="AB16" s="138"/>
      <c r="AD16" s="100" t="str">
        <f t="shared" si="1"/>
        <v>阪南市</v>
      </c>
      <c r="AE16" s="114">
        <f t="shared" si="11"/>
        <v>0.13513513513513514</v>
      </c>
      <c r="AG16" s="114">
        <f t="shared" si="2"/>
        <v>0.11605304340663866</v>
      </c>
      <c r="AH16" s="71">
        <v>0</v>
      </c>
    </row>
    <row r="17" spans="2:34" ht="13.5" customHeight="1">
      <c r="B17" s="47">
        <v>13</v>
      </c>
      <c r="C17" s="79" t="s">
        <v>202</v>
      </c>
      <c r="D17" s="215">
        <f>市区町村別_透析患者数!E17</f>
        <v>4</v>
      </c>
      <c r="E17" s="215">
        <v>0</v>
      </c>
      <c r="F17" s="115">
        <f t="shared" si="3"/>
        <v>0</v>
      </c>
      <c r="G17" s="215">
        <f>市区町村別_透析患者数!H17</f>
        <v>19</v>
      </c>
      <c r="H17" s="215">
        <v>0</v>
      </c>
      <c r="I17" s="115">
        <f t="shared" si="4"/>
        <v>0</v>
      </c>
      <c r="J17" s="215">
        <f>市区町村別_透析患者数!K17</f>
        <v>59</v>
      </c>
      <c r="K17" s="215">
        <v>5</v>
      </c>
      <c r="L17" s="115">
        <f t="shared" si="5"/>
        <v>8.4745762711864403E-2</v>
      </c>
      <c r="M17" s="215">
        <f>市区町村別_透析患者数!N17</f>
        <v>73</v>
      </c>
      <c r="N17" s="215">
        <v>13</v>
      </c>
      <c r="O17" s="115">
        <f t="shared" si="6"/>
        <v>0.17808219178082191</v>
      </c>
      <c r="P17" s="215">
        <f>市区町村別_透析患者数!Q17</f>
        <v>38</v>
      </c>
      <c r="Q17" s="215">
        <v>3</v>
      </c>
      <c r="R17" s="115">
        <f t="shared" si="7"/>
        <v>7.8947368421052627E-2</v>
      </c>
      <c r="S17" s="215">
        <f>市区町村別_透析患者数!T17</f>
        <v>23</v>
      </c>
      <c r="T17" s="215">
        <v>1</v>
      </c>
      <c r="U17" s="115">
        <f t="shared" si="8"/>
        <v>4.3478260869565216E-2</v>
      </c>
      <c r="V17" s="215">
        <f>市区町村別_透析患者数!W17</f>
        <v>2</v>
      </c>
      <c r="W17" s="215">
        <v>0</v>
      </c>
      <c r="X17" s="115">
        <f t="shared" si="9"/>
        <v>0</v>
      </c>
      <c r="Y17" s="70">
        <f t="shared" si="0"/>
        <v>218</v>
      </c>
      <c r="Z17" s="70">
        <f t="shared" si="0"/>
        <v>22</v>
      </c>
      <c r="AA17" s="115">
        <f t="shared" si="10"/>
        <v>0.10091743119266056</v>
      </c>
      <c r="AB17" s="138"/>
      <c r="AD17" s="100" t="str">
        <f t="shared" si="1"/>
        <v>茨木市</v>
      </c>
      <c r="AE17" s="114">
        <f t="shared" si="11"/>
        <v>0.13354037267080746</v>
      </c>
      <c r="AG17" s="114">
        <f t="shared" si="2"/>
        <v>0.11605304340663866</v>
      </c>
      <c r="AH17" s="71">
        <v>0</v>
      </c>
    </row>
    <row r="18" spans="2:34" ht="13.5" customHeight="1">
      <c r="B18" s="47">
        <v>14</v>
      </c>
      <c r="C18" s="79" t="s">
        <v>201</v>
      </c>
      <c r="D18" s="215">
        <f>市区町村別_透析患者数!E18</f>
        <v>0</v>
      </c>
      <c r="E18" s="215">
        <v>0</v>
      </c>
      <c r="F18" s="115" t="str">
        <f t="shared" si="3"/>
        <v>-</v>
      </c>
      <c r="G18" s="215">
        <f>市区町村別_透析患者数!H18</f>
        <v>15</v>
      </c>
      <c r="H18" s="215">
        <v>0</v>
      </c>
      <c r="I18" s="115">
        <f t="shared" si="4"/>
        <v>0</v>
      </c>
      <c r="J18" s="215">
        <f>市区町村別_透析患者数!K18</f>
        <v>51</v>
      </c>
      <c r="K18" s="215">
        <v>12</v>
      </c>
      <c r="L18" s="115">
        <f t="shared" si="5"/>
        <v>0.23529411764705882</v>
      </c>
      <c r="M18" s="215">
        <f>市区町村別_透析患者数!N18</f>
        <v>54</v>
      </c>
      <c r="N18" s="215">
        <v>10</v>
      </c>
      <c r="O18" s="115">
        <f t="shared" si="6"/>
        <v>0.18518518518518517</v>
      </c>
      <c r="P18" s="215">
        <f>市区町村別_透析患者数!Q18</f>
        <v>39</v>
      </c>
      <c r="Q18" s="215">
        <v>7</v>
      </c>
      <c r="R18" s="115">
        <f t="shared" si="7"/>
        <v>0.17948717948717949</v>
      </c>
      <c r="S18" s="215">
        <f>市区町村別_透析患者数!T18</f>
        <v>23</v>
      </c>
      <c r="T18" s="215">
        <v>0</v>
      </c>
      <c r="U18" s="115">
        <f t="shared" si="8"/>
        <v>0</v>
      </c>
      <c r="V18" s="215">
        <f>市区町村別_透析患者数!W18</f>
        <v>2</v>
      </c>
      <c r="W18" s="215">
        <v>0</v>
      </c>
      <c r="X18" s="115">
        <f t="shared" si="9"/>
        <v>0</v>
      </c>
      <c r="Y18" s="70">
        <f t="shared" si="0"/>
        <v>184</v>
      </c>
      <c r="Z18" s="70">
        <f t="shared" si="0"/>
        <v>29</v>
      </c>
      <c r="AA18" s="115">
        <f t="shared" si="10"/>
        <v>0.15760869565217392</v>
      </c>
      <c r="AB18" s="138"/>
      <c r="AD18" s="100" t="str">
        <f t="shared" si="1"/>
        <v>柏原市</v>
      </c>
      <c r="AE18" s="114">
        <f t="shared" si="11"/>
        <v>0.13207547169811321</v>
      </c>
      <c r="AG18" s="114">
        <f t="shared" si="2"/>
        <v>0.11605304340663866</v>
      </c>
      <c r="AH18" s="71">
        <v>0</v>
      </c>
    </row>
    <row r="19" spans="2:34" ht="13.5" customHeight="1">
      <c r="B19" s="47">
        <v>15</v>
      </c>
      <c r="C19" s="79" t="s">
        <v>200</v>
      </c>
      <c r="D19" s="215">
        <f>市区町村別_透析患者数!E19</f>
        <v>2</v>
      </c>
      <c r="E19" s="215">
        <v>0</v>
      </c>
      <c r="F19" s="115">
        <f t="shared" si="3"/>
        <v>0</v>
      </c>
      <c r="G19" s="215">
        <f>市区町村別_透析患者数!H19</f>
        <v>19</v>
      </c>
      <c r="H19" s="215">
        <v>0</v>
      </c>
      <c r="I19" s="115">
        <f t="shared" si="4"/>
        <v>0</v>
      </c>
      <c r="J19" s="215">
        <f>市区町村別_透析患者数!K19</f>
        <v>83</v>
      </c>
      <c r="K19" s="215">
        <v>7</v>
      </c>
      <c r="L19" s="115">
        <f t="shared" si="5"/>
        <v>8.4337349397590355E-2</v>
      </c>
      <c r="M19" s="215">
        <f>市区町村別_透析患者数!N19</f>
        <v>77</v>
      </c>
      <c r="N19" s="215">
        <v>7</v>
      </c>
      <c r="O19" s="115">
        <f t="shared" si="6"/>
        <v>9.0909090909090912E-2</v>
      </c>
      <c r="P19" s="215">
        <f>市区町村別_透析患者数!Q19</f>
        <v>53</v>
      </c>
      <c r="Q19" s="215">
        <v>11</v>
      </c>
      <c r="R19" s="115">
        <f t="shared" si="7"/>
        <v>0.20754716981132076</v>
      </c>
      <c r="S19" s="215">
        <f>市区町村別_透析患者数!T19</f>
        <v>29</v>
      </c>
      <c r="T19" s="215">
        <v>1</v>
      </c>
      <c r="U19" s="115">
        <f t="shared" si="8"/>
        <v>3.4482758620689655E-2</v>
      </c>
      <c r="V19" s="215">
        <f>市区町村別_透析患者数!W19</f>
        <v>3</v>
      </c>
      <c r="W19" s="215">
        <v>0</v>
      </c>
      <c r="X19" s="115">
        <f t="shared" si="9"/>
        <v>0</v>
      </c>
      <c r="Y19" s="70">
        <f t="shared" si="0"/>
        <v>266</v>
      </c>
      <c r="Z19" s="70">
        <f t="shared" si="0"/>
        <v>26</v>
      </c>
      <c r="AA19" s="115">
        <f t="shared" si="10"/>
        <v>9.7744360902255634E-2</v>
      </c>
      <c r="AB19" s="138"/>
      <c r="AD19" s="100" t="str">
        <f t="shared" si="1"/>
        <v>堺市堺区</v>
      </c>
      <c r="AE19" s="114">
        <f t="shared" si="11"/>
        <v>0.13043478260869565</v>
      </c>
      <c r="AG19" s="114">
        <f t="shared" si="2"/>
        <v>0.11605304340663866</v>
      </c>
      <c r="AH19" s="71">
        <v>0</v>
      </c>
    </row>
    <row r="20" spans="2:34" ht="13.5" customHeight="1">
      <c r="B20" s="47">
        <v>16</v>
      </c>
      <c r="C20" s="79" t="s">
        <v>199</v>
      </c>
      <c r="D20" s="215">
        <f>市区町村別_透析患者数!E20</f>
        <v>0</v>
      </c>
      <c r="E20" s="215">
        <v>0</v>
      </c>
      <c r="F20" s="115" t="str">
        <f t="shared" si="3"/>
        <v>-</v>
      </c>
      <c r="G20" s="215">
        <f>市区町村別_透析患者数!H20</f>
        <v>6</v>
      </c>
      <c r="H20" s="215">
        <v>0</v>
      </c>
      <c r="I20" s="115">
        <f t="shared" si="4"/>
        <v>0</v>
      </c>
      <c r="J20" s="215">
        <f>市区町村別_透析患者数!K20</f>
        <v>37</v>
      </c>
      <c r="K20" s="215">
        <v>3</v>
      </c>
      <c r="L20" s="115">
        <f t="shared" si="5"/>
        <v>8.1081081081081086E-2</v>
      </c>
      <c r="M20" s="215">
        <f>市区町村別_透析患者数!N20</f>
        <v>52</v>
      </c>
      <c r="N20" s="215">
        <v>5</v>
      </c>
      <c r="O20" s="115">
        <f t="shared" si="6"/>
        <v>9.6153846153846159E-2</v>
      </c>
      <c r="P20" s="215">
        <f>市区町村別_透析患者数!Q20</f>
        <v>29</v>
      </c>
      <c r="Q20" s="215">
        <v>3</v>
      </c>
      <c r="R20" s="115">
        <f t="shared" si="7"/>
        <v>0.10344827586206896</v>
      </c>
      <c r="S20" s="215">
        <f>市区町村別_透析患者数!T20</f>
        <v>12</v>
      </c>
      <c r="T20" s="215">
        <v>2</v>
      </c>
      <c r="U20" s="115">
        <f t="shared" si="8"/>
        <v>0.16666666666666666</v>
      </c>
      <c r="V20" s="215">
        <f>市区町村別_透析患者数!W20</f>
        <v>2</v>
      </c>
      <c r="W20" s="215">
        <v>0</v>
      </c>
      <c r="X20" s="115">
        <f t="shared" si="9"/>
        <v>0</v>
      </c>
      <c r="Y20" s="70">
        <f t="shared" si="0"/>
        <v>138</v>
      </c>
      <c r="Z20" s="70">
        <f t="shared" si="0"/>
        <v>13</v>
      </c>
      <c r="AA20" s="115">
        <f t="shared" si="10"/>
        <v>9.420289855072464E-2</v>
      </c>
      <c r="AB20" s="138"/>
      <c r="AD20" s="100" t="str">
        <f t="shared" si="1"/>
        <v>池田市</v>
      </c>
      <c r="AE20" s="114">
        <f t="shared" si="11"/>
        <v>0.12820512820512819</v>
      </c>
      <c r="AG20" s="114">
        <f t="shared" si="2"/>
        <v>0.11605304340663866</v>
      </c>
      <c r="AH20" s="71">
        <v>0</v>
      </c>
    </row>
    <row r="21" spans="2:34" ht="13.5" customHeight="1">
      <c r="B21" s="47">
        <v>17</v>
      </c>
      <c r="C21" s="79" t="s">
        <v>198</v>
      </c>
      <c r="D21" s="215">
        <f>市区町村別_透析患者数!E21</f>
        <v>9</v>
      </c>
      <c r="E21" s="215">
        <v>0</v>
      </c>
      <c r="F21" s="115">
        <f t="shared" si="3"/>
        <v>0</v>
      </c>
      <c r="G21" s="215">
        <f>市区町村別_透析患者数!H21</f>
        <v>14</v>
      </c>
      <c r="H21" s="215">
        <v>0</v>
      </c>
      <c r="I21" s="115">
        <f t="shared" si="4"/>
        <v>0</v>
      </c>
      <c r="J21" s="215">
        <f>市区町村別_透析患者数!K21</f>
        <v>57</v>
      </c>
      <c r="K21" s="215">
        <v>6</v>
      </c>
      <c r="L21" s="115">
        <f t="shared" si="5"/>
        <v>0.10526315789473684</v>
      </c>
      <c r="M21" s="215">
        <f>市区町村別_透析患者数!N21</f>
        <v>49</v>
      </c>
      <c r="N21" s="215">
        <v>4</v>
      </c>
      <c r="O21" s="115">
        <f t="shared" si="6"/>
        <v>8.1632653061224483E-2</v>
      </c>
      <c r="P21" s="215">
        <f>市区町村別_透析患者数!Q21</f>
        <v>51</v>
      </c>
      <c r="Q21" s="215">
        <v>6</v>
      </c>
      <c r="R21" s="115">
        <f t="shared" si="7"/>
        <v>0.11764705882352941</v>
      </c>
      <c r="S21" s="215">
        <f>市区町村別_透析患者数!T21</f>
        <v>18</v>
      </c>
      <c r="T21" s="215">
        <v>1</v>
      </c>
      <c r="U21" s="115">
        <f t="shared" si="8"/>
        <v>5.5555555555555552E-2</v>
      </c>
      <c r="V21" s="215">
        <f>市区町村別_透析患者数!W21</f>
        <v>2</v>
      </c>
      <c r="W21" s="215">
        <v>0</v>
      </c>
      <c r="X21" s="115">
        <f t="shared" si="9"/>
        <v>0</v>
      </c>
      <c r="Y21" s="70">
        <f t="shared" si="0"/>
        <v>200</v>
      </c>
      <c r="Z21" s="70">
        <f t="shared" si="0"/>
        <v>17</v>
      </c>
      <c r="AA21" s="115">
        <f t="shared" si="10"/>
        <v>8.5000000000000006E-2</v>
      </c>
      <c r="AB21" s="138"/>
      <c r="AD21" s="100" t="str">
        <f t="shared" si="1"/>
        <v>西淀川区</v>
      </c>
      <c r="AE21" s="114">
        <f t="shared" si="11"/>
        <v>0.12781954887218044</v>
      </c>
      <c r="AG21" s="114">
        <f t="shared" si="2"/>
        <v>0.11605304340663866</v>
      </c>
      <c r="AH21" s="71">
        <v>0</v>
      </c>
    </row>
    <row r="22" spans="2:34" ht="13.5" customHeight="1">
      <c r="B22" s="47">
        <v>18</v>
      </c>
      <c r="C22" s="79" t="s">
        <v>197</v>
      </c>
      <c r="D22" s="215">
        <f>市区町村別_透析患者数!E22</f>
        <v>4</v>
      </c>
      <c r="E22" s="215">
        <v>0</v>
      </c>
      <c r="F22" s="115">
        <f t="shared" si="3"/>
        <v>0</v>
      </c>
      <c r="G22" s="215">
        <f>市区町村別_透析患者数!H22</f>
        <v>8</v>
      </c>
      <c r="H22" s="215">
        <v>0</v>
      </c>
      <c r="I22" s="115">
        <f t="shared" si="4"/>
        <v>0</v>
      </c>
      <c r="J22" s="215">
        <f>市区町村別_透析患者数!K22</f>
        <v>79</v>
      </c>
      <c r="K22" s="215">
        <v>7</v>
      </c>
      <c r="L22" s="115">
        <f t="shared" si="5"/>
        <v>8.8607594936708861E-2</v>
      </c>
      <c r="M22" s="215">
        <f>市区町村別_透析患者数!N22</f>
        <v>55</v>
      </c>
      <c r="N22" s="215">
        <v>4</v>
      </c>
      <c r="O22" s="115">
        <f t="shared" si="6"/>
        <v>7.2727272727272724E-2</v>
      </c>
      <c r="P22" s="215">
        <f>市区町村別_透析患者数!Q22</f>
        <v>54</v>
      </c>
      <c r="Q22" s="215">
        <v>7</v>
      </c>
      <c r="R22" s="115">
        <f t="shared" si="7"/>
        <v>0.12962962962962962</v>
      </c>
      <c r="S22" s="215">
        <f>市区町村別_透析患者数!T22</f>
        <v>19</v>
      </c>
      <c r="T22" s="215">
        <v>2</v>
      </c>
      <c r="U22" s="115">
        <f t="shared" si="8"/>
        <v>0.10526315789473684</v>
      </c>
      <c r="V22" s="215">
        <f>市区町村別_透析患者数!W22</f>
        <v>2</v>
      </c>
      <c r="W22" s="215">
        <v>0</v>
      </c>
      <c r="X22" s="115">
        <f t="shared" si="9"/>
        <v>0</v>
      </c>
      <c r="Y22" s="70">
        <f t="shared" si="0"/>
        <v>221</v>
      </c>
      <c r="Z22" s="70">
        <f t="shared" si="0"/>
        <v>20</v>
      </c>
      <c r="AA22" s="115">
        <f t="shared" si="10"/>
        <v>9.0497737556561084E-2</v>
      </c>
      <c r="AB22" s="138"/>
      <c r="AD22" s="100" t="str">
        <f t="shared" si="1"/>
        <v>大東市</v>
      </c>
      <c r="AE22" s="114">
        <f t="shared" si="11"/>
        <v>0.12442396313364056</v>
      </c>
      <c r="AG22" s="114">
        <f t="shared" si="2"/>
        <v>0.11605304340663866</v>
      </c>
      <c r="AH22" s="71">
        <v>0</v>
      </c>
    </row>
    <row r="23" spans="2:34" ht="13.5" customHeight="1">
      <c r="B23" s="47">
        <v>19</v>
      </c>
      <c r="C23" s="79" t="s">
        <v>196</v>
      </c>
      <c r="D23" s="215">
        <f>市区町村別_透析患者数!E23</f>
        <v>3</v>
      </c>
      <c r="E23" s="215">
        <v>0</v>
      </c>
      <c r="F23" s="115">
        <f t="shared" si="3"/>
        <v>0</v>
      </c>
      <c r="G23" s="215">
        <f>市区町村別_透析患者数!H23</f>
        <v>9</v>
      </c>
      <c r="H23" s="215">
        <v>0</v>
      </c>
      <c r="I23" s="115">
        <f t="shared" si="4"/>
        <v>0</v>
      </c>
      <c r="J23" s="215">
        <f>市区町村別_透析患者数!K23</f>
        <v>43</v>
      </c>
      <c r="K23" s="215">
        <v>4</v>
      </c>
      <c r="L23" s="115">
        <f t="shared" si="5"/>
        <v>9.3023255813953487E-2</v>
      </c>
      <c r="M23" s="215">
        <f>市区町村別_透析患者数!N23</f>
        <v>38</v>
      </c>
      <c r="N23" s="215">
        <v>3</v>
      </c>
      <c r="O23" s="115">
        <f t="shared" si="6"/>
        <v>7.8947368421052627E-2</v>
      </c>
      <c r="P23" s="215">
        <f>市区町村別_透析患者数!Q23</f>
        <v>37</v>
      </c>
      <c r="Q23" s="215">
        <v>4</v>
      </c>
      <c r="R23" s="115">
        <f t="shared" si="7"/>
        <v>0.10810810810810811</v>
      </c>
      <c r="S23" s="215">
        <f>市区町村別_透析患者数!T23</f>
        <v>11</v>
      </c>
      <c r="T23" s="215">
        <v>1</v>
      </c>
      <c r="U23" s="115">
        <f t="shared" si="8"/>
        <v>9.0909090909090912E-2</v>
      </c>
      <c r="V23" s="215">
        <f>市区町村別_透析患者数!W23</f>
        <v>1</v>
      </c>
      <c r="W23" s="215">
        <v>0</v>
      </c>
      <c r="X23" s="115">
        <f t="shared" si="9"/>
        <v>0</v>
      </c>
      <c r="Y23" s="70">
        <f t="shared" si="0"/>
        <v>142</v>
      </c>
      <c r="Z23" s="70">
        <f t="shared" si="0"/>
        <v>12</v>
      </c>
      <c r="AA23" s="115">
        <f t="shared" si="10"/>
        <v>8.4507042253521125E-2</v>
      </c>
      <c r="AB23" s="138"/>
      <c r="AD23" s="100" t="str">
        <f t="shared" si="1"/>
        <v>福島区</v>
      </c>
      <c r="AE23" s="114">
        <f t="shared" si="11"/>
        <v>0.12359550561797752</v>
      </c>
      <c r="AG23" s="114">
        <f t="shared" si="2"/>
        <v>0.11605304340663866</v>
      </c>
      <c r="AH23" s="71">
        <v>0</v>
      </c>
    </row>
    <row r="24" spans="2:34" ht="13.5" customHeight="1">
      <c r="B24" s="47">
        <v>20</v>
      </c>
      <c r="C24" s="79" t="s">
        <v>195</v>
      </c>
      <c r="D24" s="215">
        <f>市区町村別_透析患者数!E24</f>
        <v>8</v>
      </c>
      <c r="E24" s="215">
        <v>0</v>
      </c>
      <c r="F24" s="115">
        <f t="shared" si="3"/>
        <v>0</v>
      </c>
      <c r="G24" s="215">
        <f>市区町村別_透析患者数!H24</f>
        <v>12</v>
      </c>
      <c r="H24" s="215">
        <v>0</v>
      </c>
      <c r="I24" s="115">
        <f t="shared" si="4"/>
        <v>0</v>
      </c>
      <c r="J24" s="215">
        <f>市区町村別_透析患者数!K24</f>
        <v>94</v>
      </c>
      <c r="K24" s="215">
        <v>8</v>
      </c>
      <c r="L24" s="115">
        <f t="shared" si="5"/>
        <v>8.5106382978723402E-2</v>
      </c>
      <c r="M24" s="215">
        <f>市区町村別_透析患者数!N24</f>
        <v>68</v>
      </c>
      <c r="N24" s="215">
        <v>12</v>
      </c>
      <c r="O24" s="115">
        <f t="shared" si="6"/>
        <v>0.17647058823529413</v>
      </c>
      <c r="P24" s="215">
        <f>市区町村別_透析患者数!Q24</f>
        <v>37</v>
      </c>
      <c r="Q24" s="215">
        <v>5</v>
      </c>
      <c r="R24" s="115">
        <f t="shared" si="7"/>
        <v>0.13513513513513514</v>
      </c>
      <c r="S24" s="215">
        <f>市区町村別_透析患者数!T24</f>
        <v>20</v>
      </c>
      <c r="T24" s="215">
        <v>4</v>
      </c>
      <c r="U24" s="115">
        <f t="shared" si="8"/>
        <v>0.2</v>
      </c>
      <c r="V24" s="215">
        <f>市区町村別_透析患者数!W24</f>
        <v>3</v>
      </c>
      <c r="W24" s="215">
        <v>0</v>
      </c>
      <c r="X24" s="115">
        <f t="shared" si="9"/>
        <v>0</v>
      </c>
      <c r="Y24" s="70">
        <f t="shared" si="0"/>
        <v>242</v>
      </c>
      <c r="Z24" s="70">
        <f t="shared" si="0"/>
        <v>29</v>
      </c>
      <c r="AA24" s="115">
        <f t="shared" si="10"/>
        <v>0.11983471074380166</v>
      </c>
      <c r="AB24" s="138"/>
      <c r="AD24" s="100" t="str">
        <f t="shared" si="1"/>
        <v>大阪狭山市</v>
      </c>
      <c r="AE24" s="114">
        <f t="shared" si="11"/>
        <v>0.12222222222222222</v>
      </c>
      <c r="AG24" s="114">
        <f t="shared" si="2"/>
        <v>0.11605304340663866</v>
      </c>
      <c r="AH24" s="71">
        <v>0</v>
      </c>
    </row>
    <row r="25" spans="2:34" ht="13.5" customHeight="1">
      <c r="B25" s="47">
        <v>21</v>
      </c>
      <c r="C25" s="79" t="s">
        <v>194</v>
      </c>
      <c r="D25" s="215">
        <f>市区町村別_透析患者数!E25</f>
        <v>2</v>
      </c>
      <c r="E25" s="215">
        <v>0</v>
      </c>
      <c r="F25" s="115">
        <f t="shared" si="3"/>
        <v>0</v>
      </c>
      <c r="G25" s="215">
        <f>市区町村別_透析患者数!H25</f>
        <v>10</v>
      </c>
      <c r="H25" s="215">
        <v>0</v>
      </c>
      <c r="I25" s="115">
        <f t="shared" si="4"/>
        <v>0</v>
      </c>
      <c r="J25" s="215">
        <f>市区町村別_透析患者数!K25</f>
        <v>43</v>
      </c>
      <c r="K25" s="215">
        <v>3</v>
      </c>
      <c r="L25" s="115">
        <f t="shared" si="5"/>
        <v>6.9767441860465115E-2</v>
      </c>
      <c r="M25" s="215">
        <f>市区町村別_透析患者数!N25</f>
        <v>39</v>
      </c>
      <c r="N25" s="215">
        <v>3</v>
      </c>
      <c r="O25" s="115">
        <f t="shared" si="6"/>
        <v>7.6923076923076927E-2</v>
      </c>
      <c r="P25" s="215">
        <f>市区町村別_透析患者数!Q25</f>
        <v>39</v>
      </c>
      <c r="Q25" s="215">
        <v>4</v>
      </c>
      <c r="R25" s="115">
        <f t="shared" si="7"/>
        <v>0.10256410256410256</v>
      </c>
      <c r="S25" s="215">
        <f>市区町村別_透析患者数!T25</f>
        <v>10</v>
      </c>
      <c r="T25" s="215">
        <v>1</v>
      </c>
      <c r="U25" s="115">
        <f t="shared" si="8"/>
        <v>0.1</v>
      </c>
      <c r="V25" s="215">
        <f>市区町村別_透析患者数!W25</f>
        <v>2</v>
      </c>
      <c r="W25" s="215">
        <v>0</v>
      </c>
      <c r="X25" s="115">
        <f t="shared" si="9"/>
        <v>0</v>
      </c>
      <c r="Y25" s="70">
        <f t="shared" si="0"/>
        <v>145</v>
      </c>
      <c r="Z25" s="70">
        <f t="shared" si="0"/>
        <v>11</v>
      </c>
      <c r="AA25" s="115">
        <f t="shared" si="10"/>
        <v>7.586206896551724E-2</v>
      </c>
      <c r="AB25" s="138"/>
      <c r="AD25" s="100" t="str">
        <f t="shared" si="1"/>
        <v>寝屋川市</v>
      </c>
      <c r="AE25" s="114">
        <f t="shared" si="11"/>
        <v>0.12039312039312039</v>
      </c>
      <c r="AG25" s="114">
        <f t="shared" si="2"/>
        <v>0.11605304340663866</v>
      </c>
      <c r="AH25" s="71">
        <v>0</v>
      </c>
    </row>
    <row r="26" spans="2:34" ht="13.5" customHeight="1">
      <c r="B26" s="47">
        <v>22</v>
      </c>
      <c r="C26" s="79" t="s">
        <v>193</v>
      </c>
      <c r="D26" s="215">
        <f>市区町村別_透析患者数!E26</f>
        <v>2</v>
      </c>
      <c r="E26" s="215">
        <v>0</v>
      </c>
      <c r="F26" s="115">
        <f t="shared" si="3"/>
        <v>0</v>
      </c>
      <c r="G26" s="215">
        <f>市区町村別_透析患者数!H26</f>
        <v>10</v>
      </c>
      <c r="H26" s="215">
        <v>1</v>
      </c>
      <c r="I26" s="115">
        <f t="shared" si="4"/>
        <v>0.1</v>
      </c>
      <c r="J26" s="215">
        <f>市区町村別_透析患者数!K26</f>
        <v>61</v>
      </c>
      <c r="K26" s="215">
        <v>7</v>
      </c>
      <c r="L26" s="115">
        <f t="shared" si="5"/>
        <v>0.11475409836065574</v>
      </c>
      <c r="M26" s="215">
        <f>市区町村別_透析患者数!N26</f>
        <v>56</v>
      </c>
      <c r="N26" s="215">
        <v>7</v>
      </c>
      <c r="O26" s="115">
        <f t="shared" si="6"/>
        <v>0.125</v>
      </c>
      <c r="P26" s="215">
        <f>市区町村別_透析患者数!Q26</f>
        <v>40</v>
      </c>
      <c r="Q26" s="215">
        <v>5</v>
      </c>
      <c r="R26" s="115">
        <f t="shared" si="7"/>
        <v>0.125</v>
      </c>
      <c r="S26" s="215">
        <f>市区町村別_透析患者数!T26</f>
        <v>17</v>
      </c>
      <c r="T26" s="215">
        <v>2</v>
      </c>
      <c r="U26" s="115">
        <f t="shared" si="8"/>
        <v>0.11764705882352941</v>
      </c>
      <c r="V26" s="215">
        <f>市区町村別_透析患者数!W26</f>
        <v>3</v>
      </c>
      <c r="W26" s="215">
        <v>0</v>
      </c>
      <c r="X26" s="115">
        <f t="shared" si="9"/>
        <v>0</v>
      </c>
      <c r="Y26" s="70">
        <f t="shared" si="0"/>
        <v>189</v>
      </c>
      <c r="Z26" s="70">
        <f t="shared" si="0"/>
        <v>22</v>
      </c>
      <c r="AA26" s="115">
        <f t="shared" si="10"/>
        <v>0.1164021164021164</v>
      </c>
      <c r="AB26" s="138"/>
      <c r="AD26" s="100" t="str">
        <f t="shared" si="1"/>
        <v>淀川区</v>
      </c>
      <c r="AE26" s="114">
        <f t="shared" si="11"/>
        <v>0.11983471074380166</v>
      </c>
      <c r="AG26" s="114">
        <f t="shared" si="2"/>
        <v>0.11605304340663866</v>
      </c>
      <c r="AH26" s="71">
        <v>0</v>
      </c>
    </row>
    <row r="27" spans="2:34" ht="13.5" customHeight="1">
      <c r="B27" s="47">
        <v>23</v>
      </c>
      <c r="C27" s="79" t="s">
        <v>215</v>
      </c>
      <c r="D27" s="215">
        <f>市区町村別_透析患者数!E27</f>
        <v>6</v>
      </c>
      <c r="E27" s="215">
        <v>0</v>
      </c>
      <c r="F27" s="115">
        <f t="shared" si="3"/>
        <v>0</v>
      </c>
      <c r="G27" s="215">
        <f>市区町村別_透析患者数!H27</f>
        <v>15</v>
      </c>
      <c r="H27" s="215">
        <v>0</v>
      </c>
      <c r="I27" s="115">
        <f t="shared" si="4"/>
        <v>0</v>
      </c>
      <c r="J27" s="215">
        <f>市区町村別_透析患者数!K27</f>
        <v>86</v>
      </c>
      <c r="K27" s="215">
        <v>10</v>
      </c>
      <c r="L27" s="115">
        <f t="shared" si="5"/>
        <v>0.11627906976744186</v>
      </c>
      <c r="M27" s="215">
        <f>市区町村別_透析患者数!N27</f>
        <v>107</v>
      </c>
      <c r="N27" s="215">
        <v>11</v>
      </c>
      <c r="O27" s="115">
        <f t="shared" si="6"/>
        <v>0.10280373831775701</v>
      </c>
      <c r="P27" s="215">
        <f>市区町村別_透析患者数!Q27</f>
        <v>69</v>
      </c>
      <c r="Q27" s="215">
        <v>8</v>
      </c>
      <c r="R27" s="115">
        <f t="shared" si="7"/>
        <v>0.11594202898550725</v>
      </c>
      <c r="S27" s="215">
        <f>市区町村別_透析患者数!T27</f>
        <v>30</v>
      </c>
      <c r="T27" s="215">
        <v>3</v>
      </c>
      <c r="U27" s="115">
        <f t="shared" si="8"/>
        <v>0.1</v>
      </c>
      <c r="V27" s="215">
        <f>市区町村別_透析患者数!W27</f>
        <v>5</v>
      </c>
      <c r="W27" s="215">
        <v>0</v>
      </c>
      <c r="X27" s="115">
        <f t="shared" si="9"/>
        <v>0</v>
      </c>
      <c r="Y27" s="70">
        <f t="shared" si="0"/>
        <v>318</v>
      </c>
      <c r="Z27" s="70">
        <f t="shared" si="0"/>
        <v>32</v>
      </c>
      <c r="AA27" s="115">
        <f t="shared" si="10"/>
        <v>0.10062893081761007</v>
      </c>
      <c r="AB27" s="138"/>
      <c r="AD27" s="100" t="str">
        <f t="shared" si="1"/>
        <v>堺市美原区</v>
      </c>
      <c r="AE27" s="114">
        <f t="shared" si="11"/>
        <v>0.11940298507462686</v>
      </c>
      <c r="AG27" s="114">
        <f t="shared" si="2"/>
        <v>0.11605304340663866</v>
      </c>
      <c r="AH27" s="71">
        <v>0</v>
      </c>
    </row>
    <row r="28" spans="2:34" ht="13.5" customHeight="1">
      <c r="B28" s="47">
        <v>24</v>
      </c>
      <c r="C28" s="79" t="s">
        <v>216</v>
      </c>
      <c r="D28" s="215">
        <f>市区町村別_透析患者数!E28</f>
        <v>5</v>
      </c>
      <c r="E28" s="215">
        <v>0</v>
      </c>
      <c r="F28" s="115">
        <f t="shared" si="3"/>
        <v>0</v>
      </c>
      <c r="G28" s="215">
        <f>市区町村別_透析患者数!H28</f>
        <v>13</v>
      </c>
      <c r="H28" s="215">
        <v>0</v>
      </c>
      <c r="I28" s="115">
        <f t="shared" si="4"/>
        <v>0</v>
      </c>
      <c r="J28" s="215">
        <f>市区町村別_透析患者数!K28</f>
        <v>44</v>
      </c>
      <c r="K28" s="215">
        <v>3</v>
      </c>
      <c r="L28" s="115">
        <f t="shared" si="5"/>
        <v>6.8181818181818177E-2</v>
      </c>
      <c r="M28" s="215">
        <f>市区町村別_透析患者数!N28</f>
        <v>45</v>
      </c>
      <c r="N28" s="215">
        <v>5</v>
      </c>
      <c r="O28" s="115">
        <f t="shared" si="6"/>
        <v>0.1111111111111111</v>
      </c>
      <c r="P28" s="215">
        <f>市区町村別_透析患者数!Q28</f>
        <v>32</v>
      </c>
      <c r="Q28" s="215">
        <v>3</v>
      </c>
      <c r="R28" s="115">
        <f t="shared" si="7"/>
        <v>9.375E-2</v>
      </c>
      <c r="S28" s="215">
        <f>市区町村別_透析患者数!T28</f>
        <v>8</v>
      </c>
      <c r="T28" s="215">
        <v>0</v>
      </c>
      <c r="U28" s="115">
        <f t="shared" si="8"/>
        <v>0</v>
      </c>
      <c r="V28" s="215">
        <f>市区町村別_透析患者数!W28</f>
        <v>1</v>
      </c>
      <c r="W28" s="215">
        <v>0</v>
      </c>
      <c r="X28" s="115">
        <f t="shared" si="9"/>
        <v>0</v>
      </c>
      <c r="Y28" s="70">
        <f t="shared" si="0"/>
        <v>148</v>
      </c>
      <c r="Z28" s="70">
        <f t="shared" si="0"/>
        <v>11</v>
      </c>
      <c r="AA28" s="115">
        <f t="shared" si="10"/>
        <v>7.4324324324324328E-2</v>
      </c>
      <c r="AB28" s="138"/>
      <c r="AD28" s="100" t="str">
        <f t="shared" si="1"/>
        <v>富田林市</v>
      </c>
      <c r="AE28" s="114">
        <f t="shared" si="11"/>
        <v>0.11764705882352941</v>
      </c>
      <c r="AG28" s="114">
        <f t="shared" si="2"/>
        <v>0.11605304340663866</v>
      </c>
      <c r="AH28" s="71">
        <v>0</v>
      </c>
    </row>
    <row r="29" spans="2:34" ht="13.5" customHeight="1">
      <c r="B29" s="47">
        <v>25</v>
      </c>
      <c r="C29" s="79" t="s">
        <v>191</v>
      </c>
      <c r="D29" s="215">
        <f>市区町村別_透析患者数!E29</f>
        <v>4</v>
      </c>
      <c r="E29" s="215">
        <v>0</v>
      </c>
      <c r="F29" s="115">
        <f t="shared" si="3"/>
        <v>0</v>
      </c>
      <c r="G29" s="215">
        <f>市区町村別_透析患者数!H29</f>
        <v>2</v>
      </c>
      <c r="H29" s="215">
        <v>0</v>
      </c>
      <c r="I29" s="115">
        <f t="shared" si="4"/>
        <v>0</v>
      </c>
      <c r="J29" s="215">
        <f>市区町村別_透析患者数!K29</f>
        <v>21</v>
      </c>
      <c r="K29" s="215">
        <v>1</v>
      </c>
      <c r="L29" s="115">
        <f t="shared" si="5"/>
        <v>4.7619047619047616E-2</v>
      </c>
      <c r="M29" s="215">
        <f>市区町村別_透析患者数!N29</f>
        <v>33</v>
      </c>
      <c r="N29" s="215">
        <v>4</v>
      </c>
      <c r="O29" s="115">
        <f t="shared" si="6"/>
        <v>0.12121212121212122</v>
      </c>
      <c r="P29" s="215">
        <f>市区町村別_透析患者数!Q29</f>
        <v>18</v>
      </c>
      <c r="Q29" s="215">
        <v>5</v>
      </c>
      <c r="R29" s="115">
        <f t="shared" si="7"/>
        <v>0.27777777777777779</v>
      </c>
      <c r="S29" s="215">
        <f>市区町村別_透析患者数!T29</f>
        <v>5</v>
      </c>
      <c r="T29" s="215">
        <v>2</v>
      </c>
      <c r="U29" s="115">
        <f t="shared" si="8"/>
        <v>0.4</v>
      </c>
      <c r="V29" s="215">
        <f>市区町村別_透析患者数!W29</f>
        <v>1</v>
      </c>
      <c r="W29" s="215">
        <v>0</v>
      </c>
      <c r="X29" s="115">
        <f t="shared" si="9"/>
        <v>0</v>
      </c>
      <c r="Y29" s="70">
        <f t="shared" si="0"/>
        <v>84</v>
      </c>
      <c r="Z29" s="70">
        <f t="shared" si="0"/>
        <v>12</v>
      </c>
      <c r="AA29" s="115">
        <f t="shared" si="10"/>
        <v>0.14285714285714285</v>
      </c>
      <c r="AB29" s="138"/>
      <c r="AD29" s="100" t="str">
        <f t="shared" si="1"/>
        <v>住之江区</v>
      </c>
      <c r="AE29" s="114">
        <f t="shared" si="11"/>
        <v>0.1164021164021164</v>
      </c>
      <c r="AG29" s="114">
        <f t="shared" si="2"/>
        <v>0.11605304340663866</v>
      </c>
      <c r="AH29" s="71">
        <v>0</v>
      </c>
    </row>
    <row r="30" spans="2:34" ht="13.5" customHeight="1">
      <c r="B30" s="47">
        <v>26</v>
      </c>
      <c r="C30" s="79" t="s">
        <v>192</v>
      </c>
      <c r="D30" s="215">
        <f>市区町村別_透析患者数!E30</f>
        <v>11</v>
      </c>
      <c r="E30" s="215">
        <v>0</v>
      </c>
      <c r="F30" s="115">
        <f t="shared" si="3"/>
        <v>0</v>
      </c>
      <c r="G30" s="215">
        <f>市区町村別_透析患者数!H30</f>
        <v>56</v>
      </c>
      <c r="H30" s="215">
        <v>0</v>
      </c>
      <c r="I30" s="115">
        <f t="shared" si="4"/>
        <v>0</v>
      </c>
      <c r="J30" s="215">
        <f>市区町村別_透析患者数!K30</f>
        <v>433</v>
      </c>
      <c r="K30" s="215">
        <v>33</v>
      </c>
      <c r="L30" s="115">
        <f t="shared" si="5"/>
        <v>7.6212471131639717E-2</v>
      </c>
      <c r="M30" s="215">
        <f>市区町村別_透析患者数!N30</f>
        <v>385</v>
      </c>
      <c r="N30" s="215">
        <v>52</v>
      </c>
      <c r="O30" s="115">
        <f t="shared" si="6"/>
        <v>0.13506493506493505</v>
      </c>
      <c r="P30" s="215">
        <f>市区町村別_透析患者数!Q30</f>
        <v>221</v>
      </c>
      <c r="Q30" s="215">
        <v>34</v>
      </c>
      <c r="R30" s="115">
        <f t="shared" si="7"/>
        <v>0.15384615384615385</v>
      </c>
      <c r="S30" s="215">
        <f>市区町村別_透析患者数!T30</f>
        <v>101</v>
      </c>
      <c r="T30" s="215">
        <v>7</v>
      </c>
      <c r="U30" s="115">
        <f t="shared" si="8"/>
        <v>6.9306930693069313E-2</v>
      </c>
      <c r="V30" s="215">
        <f>市区町村別_透析患者数!W30</f>
        <v>21</v>
      </c>
      <c r="W30" s="215">
        <v>0</v>
      </c>
      <c r="X30" s="115">
        <f t="shared" si="9"/>
        <v>0</v>
      </c>
      <c r="Y30" s="70">
        <f t="shared" si="0"/>
        <v>1228</v>
      </c>
      <c r="Z30" s="70">
        <f t="shared" si="0"/>
        <v>126</v>
      </c>
      <c r="AA30" s="115">
        <f t="shared" si="10"/>
        <v>0.10260586319218241</v>
      </c>
      <c r="AB30" s="138"/>
      <c r="AD30" s="100" t="str">
        <f t="shared" si="1"/>
        <v>天王寺区</v>
      </c>
      <c r="AE30" s="114">
        <f t="shared" si="11"/>
        <v>0.11627906976744186</v>
      </c>
      <c r="AG30" s="114">
        <f t="shared" si="2"/>
        <v>0.11605304340663866</v>
      </c>
      <c r="AH30" s="71">
        <v>0</v>
      </c>
    </row>
    <row r="31" spans="2:34" ht="13.5" customHeight="1">
      <c r="B31" s="47">
        <v>27</v>
      </c>
      <c r="C31" s="79" t="s">
        <v>217</v>
      </c>
      <c r="D31" s="215">
        <f>市区町村別_透析患者数!E31</f>
        <v>2</v>
      </c>
      <c r="E31" s="215">
        <v>0</v>
      </c>
      <c r="F31" s="115">
        <f t="shared" si="3"/>
        <v>0</v>
      </c>
      <c r="G31" s="215">
        <f>市区町村別_透析患者数!H31</f>
        <v>10</v>
      </c>
      <c r="H31" s="215">
        <v>0</v>
      </c>
      <c r="I31" s="115">
        <f t="shared" si="4"/>
        <v>0</v>
      </c>
      <c r="J31" s="215">
        <f>市区町村別_透析患者数!K31</f>
        <v>72</v>
      </c>
      <c r="K31" s="215">
        <v>9</v>
      </c>
      <c r="L31" s="115">
        <f t="shared" si="5"/>
        <v>0.125</v>
      </c>
      <c r="M31" s="215">
        <f>市区町村別_透析患者数!N31</f>
        <v>67</v>
      </c>
      <c r="N31" s="215">
        <v>11</v>
      </c>
      <c r="O31" s="115">
        <f t="shared" si="6"/>
        <v>0.16417910447761194</v>
      </c>
      <c r="P31" s="215">
        <f>市区町村別_透析患者数!Q31</f>
        <v>34</v>
      </c>
      <c r="Q31" s="215">
        <v>7</v>
      </c>
      <c r="R31" s="115">
        <f t="shared" si="7"/>
        <v>0.20588235294117646</v>
      </c>
      <c r="S31" s="215">
        <f>市区町村別_透析患者数!T31</f>
        <v>17</v>
      </c>
      <c r="T31" s="215">
        <v>0</v>
      </c>
      <c r="U31" s="115">
        <f t="shared" si="8"/>
        <v>0</v>
      </c>
      <c r="V31" s="215">
        <f>市区町村別_透析患者数!W31</f>
        <v>5</v>
      </c>
      <c r="W31" s="215">
        <v>0</v>
      </c>
      <c r="X31" s="115">
        <f t="shared" si="9"/>
        <v>0</v>
      </c>
      <c r="Y31" s="70">
        <f t="shared" si="0"/>
        <v>207</v>
      </c>
      <c r="Z31" s="70">
        <f t="shared" si="0"/>
        <v>27</v>
      </c>
      <c r="AA31" s="115">
        <f t="shared" si="10"/>
        <v>0.13043478260869565</v>
      </c>
      <c r="AB31" s="138"/>
      <c r="AD31" s="100" t="str">
        <f t="shared" si="1"/>
        <v>大阪市</v>
      </c>
      <c r="AE31" s="114">
        <f t="shared" si="11"/>
        <v>0.11600992008817856</v>
      </c>
      <c r="AG31" s="114">
        <f t="shared" si="2"/>
        <v>0.11605304340663866</v>
      </c>
      <c r="AH31" s="71">
        <v>0</v>
      </c>
    </row>
    <row r="32" spans="2:34" ht="13.5" customHeight="1">
      <c r="B32" s="47">
        <v>28</v>
      </c>
      <c r="C32" s="79" t="s">
        <v>218</v>
      </c>
      <c r="D32" s="215">
        <f>市区町村別_透析患者数!E32</f>
        <v>1</v>
      </c>
      <c r="E32" s="215">
        <v>0</v>
      </c>
      <c r="F32" s="115">
        <f t="shared" si="3"/>
        <v>0</v>
      </c>
      <c r="G32" s="215">
        <f>市区町村別_透析患者数!H32</f>
        <v>11</v>
      </c>
      <c r="H32" s="215">
        <v>0</v>
      </c>
      <c r="I32" s="115">
        <f t="shared" si="4"/>
        <v>0</v>
      </c>
      <c r="J32" s="215">
        <f>市区町村別_透析患者数!K32</f>
        <v>69</v>
      </c>
      <c r="K32" s="215">
        <v>4</v>
      </c>
      <c r="L32" s="115">
        <f t="shared" si="5"/>
        <v>5.7971014492753624E-2</v>
      </c>
      <c r="M32" s="215">
        <f>市区町村別_透析患者数!N32</f>
        <v>61</v>
      </c>
      <c r="N32" s="215">
        <v>7</v>
      </c>
      <c r="O32" s="115">
        <f t="shared" si="6"/>
        <v>0.11475409836065574</v>
      </c>
      <c r="P32" s="215">
        <f>市区町村別_透析患者数!Q32</f>
        <v>40</v>
      </c>
      <c r="Q32" s="215">
        <v>8</v>
      </c>
      <c r="R32" s="115">
        <f t="shared" si="7"/>
        <v>0.2</v>
      </c>
      <c r="S32" s="215">
        <f>市区町村別_透析患者数!T32</f>
        <v>12</v>
      </c>
      <c r="T32" s="215">
        <v>0</v>
      </c>
      <c r="U32" s="115">
        <f t="shared" si="8"/>
        <v>0</v>
      </c>
      <c r="V32" s="215">
        <f>市区町村別_透析患者数!W32</f>
        <v>1</v>
      </c>
      <c r="W32" s="215">
        <v>0</v>
      </c>
      <c r="X32" s="115">
        <f t="shared" si="9"/>
        <v>0</v>
      </c>
      <c r="Y32" s="70">
        <f t="shared" si="0"/>
        <v>195</v>
      </c>
      <c r="Z32" s="70">
        <f t="shared" si="0"/>
        <v>19</v>
      </c>
      <c r="AA32" s="115">
        <f t="shared" si="10"/>
        <v>9.7435897435897437E-2</v>
      </c>
      <c r="AB32" s="138"/>
      <c r="AD32" s="100" t="str">
        <f t="shared" si="1"/>
        <v>高槻市</v>
      </c>
      <c r="AE32" s="114">
        <f t="shared" si="11"/>
        <v>0.11538461538461539</v>
      </c>
      <c r="AG32" s="114">
        <f t="shared" si="2"/>
        <v>0.11605304340663866</v>
      </c>
      <c r="AH32" s="71">
        <v>0</v>
      </c>
    </row>
    <row r="33" spans="2:34" ht="13.5" customHeight="1">
      <c r="B33" s="47">
        <v>29</v>
      </c>
      <c r="C33" s="79" t="s">
        <v>219</v>
      </c>
      <c r="D33" s="215">
        <f>市区町村別_透析患者数!E33</f>
        <v>1</v>
      </c>
      <c r="E33" s="215">
        <v>0</v>
      </c>
      <c r="F33" s="115">
        <f t="shared" si="3"/>
        <v>0</v>
      </c>
      <c r="G33" s="215">
        <f>市区町村別_透析患者数!H33</f>
        <v>12</v>
      </c>
      <c r="H33" s="215">
        <v>0</v>
      </c>
      <c r="I33" s="115">
        <f t="shared" si="4"/>
        <v>0</v>
      </c>
      <c r="J33" s="215">
        <f>市区町村別_透析患者数!K33</f>
        <v>56</v>
      </c>
      <c r="K33" s="215">
        <v>2</v>
      </c>
      <c r="L33" s="115">
        <f t="shared" si="5"/>
        <v>3.5714285714285712E-2</v>
      </c>
      <c r="M33" s="215">
        <f>市区町村別_透析患者数!N33</f>
        <v>41</v>
      </c>
      <c r="N33" s="215">
        <v>4</v>
      </c>
      <c r="O33" s="115">
        <f t="shared" si="6"/>
        <v>9.7560975609756101E-2</v>
      </c>
      <c r="P33" s="215">
        <f>市区町村別_透析患者数!Q33</f>
        <v>30</v>
      </c>
      <c r="Q33" s="215">
        <v>4</v>
      </c>
      <c r="R33" s="115">
        <f t="shared" si="7"/>
        <v>0.13333333333333333</v>
      </c>
      <c r="S33" s="215">
        <f>市区町村別_透析患者数!T33</f>
        <v>10</v>
      </c>
      <c r="T33" s="215">
        <v>0</v>
      </c>
      <c r="U33" s="115">
        <f t="shared" si="8"/>
        <v>0</v>
      </c>
      <c r="V33" s="215">
        <f>市区町村別_透析患者数!W33</f>
        <v>2</v>
      </c>
      <c r="W33" s="215">
        <v>0</v>
      </c>
      <c r="X33" s="115">
        <f t="shared" si="9"/>
        <v>0</v>
      </c>
      <c r="Y33" s="70">
        <f t="shared" si="0"/>
        <v>152</v>
      </c>
      <c r="Z33" s="70">
        <f t="shared" si="0"/>
        <v>10</v>
      </c>
      <c r="AA33" s="115">
        <f t="shared" si="10"/>
        <v>6.5789473684210523E-2</v>
      </c>
      <c r="AB33" s="138"/>
      <c r="AD33" s="100" t="s">
        <v>27</v>
      </c>
      <c r="AE33" s="114">
        <f t="shared" si="11"/>
        <v>0.11538461538461539</v>
      </c>
      <c r="AG33" s="114">
        <f t="shared" si="2"/>
        <v>0.11605304340663866</v>
      </c>
      <c r="AH33" s="71">
        <v>0</v>
      </c>
    </row>
    <row r="34" spans="2:34" ht="13.5" customHeight="1">
      <c r="B34" s="47">
        <v>30</v>
      </c>
      <c r="C34" s="79" t="s">
        <v>220</v>
      </c>
      <c r="D34" s="215">
        <f>市区町村別_透析患者数!E34</f>
        <v>0</v>
      </c>
      <c r="E34" s="215">
        <v>0</v>
      </c>
      <c r="F34" s="115" t="str">
        <f t="shared" si="3"/>
        <v>-</v>
      </c>
      <c r="G34" s="215">
        <f>市区町村別_透析患者数!H34</f>
        <v>2</v>
      </c>
      <c r="H34" s="215">
        <v>0</v>
      </c>
      <c r="I34" s="115">
        <f t="shared" si="4"/>
        <v>0</v>
      </c>
      <c r="J34" s="215">
        <f>市区町村別_透析患者数!K34</f>
        <v>61</v>
      </c>
      <c r="K34" s="215">
        <v>3</v>
      </c>
      <c r="L34" s="115">
        <f t="shared" si="5"/>
        <v>4.9180327868852458E-2</v>
      </c>
      <c r="M34" s="215">
        <f>市区町村別_透析患者数!N34</f>
        <v>48</v>
      </c>
      <c r="N34" s="215">
        <v>8</v>
      </c>
      <c r="O34" s="115">
        <f t="shared" si="6"/>
        <v>0.16666666666666666</v>
      </c>
      <c r="P34" s="215">
        <f>市区町村別_透析患者数!Q34</f>
        <v>28</v>
      </c>
      <c r="Q34" s="215">
        <v>1</v>
      </c>
      <c r="R34" s="115">
        <f t="shared" si="7"/>
        <v>3.5714285714285712E-2</v>
      </c>
      <c r="S34" s="215">
        <f>市区町村別_透析患者数!T34</f>
        <v>17</v>
      </c>
      <c r="T34" s="215">
        <v>4</v>
      </c>
      <c r="U34" s="115">
        <f t="shared" si="8"/>
        <v>0.23529411764705882</v>
      </c>
      <c r="V34" s="215">
        <f>市区町村別_透析患者数!W34</f>
        <v>5</v>
      </c>
      <c r="W34" s="215">
        <v>0</v>
      </c>
      <c r="X34" s="115">
        <f t="shared" si="9"/>
        <v>0</v>
      </c>
      <c r="Y34" s="70">
        <f t="shared" si="0"/>
        <v>161</v>
      </c>
      <c r="Z34" s="70">
        <f t="shared" si="0"/>
        <v>16</v>
      </c>
      <c r="AA34" s="115">
        <f t="shared" si="10"/>
        <v>9.9378881987577633E-2</v>
      </c>
      <c r="AB34" s="138"/>
      <c r="AD34" s="100" t="str">
        <f t="shared" si="1"/>
        <v>豊中市</v>
      </c>
      <c r="AE34" s="114">
        <f t="shared" si="11"/>
        <v>0.11466165413533834</v>
      </c>
      <c r="AG34" s="114">
        <f t="shared" si="2"/>
        <v>0.11605304340663866</v>
      </c>
      <c r="AH34" s="71">
        <v>0</v>
      </c>
    </row>
    <row r="35" spans="2:34" ht="13.5" customHeight="1">
      <c r="B35" s="47">
        <v>31</v>
      </c>
      <c r="C35" s="79" t="s">
        <v>221</v>
      </c>
      <c r="D35" s="215">
        <f>市区町村別_透析患者数!E35</f>
        <v>4</v>
      </c>
      <c r="E35" s="215">
        <v>0</v>
      </c>
      <c r="F35" s="115">
        <f t="shared" si="3"/>
        <v>0</v>
      </c>
      <c r="G35" s="215">
        <f>市区町村別_透析患者数!H35</f>
        <v>9</v>
      </c>
      <c r="H35" s="215">
        <v>0</v>
      </c>
      <c r="I35" s="115">
        <f t="shared" si="4"/>
        <v>0</v>
      </c>
      <c r="J35" s="215">
        <f>市区町村別_透析患者数!K35</f>
        <v>79</v>
      </c>
      <c r="K35" s="215">
        <v>7</v>
      </c>
      <c r="L35" s="115">
        <f t="shared" si="5"/>
        <v>8.8607594936708861E-2</v>
      </c>
      <c r="M35" s="215">
        <f>市区町村別_透析患者数!N35</f>
        <v>76</v>
      </c>
      <c r="N35" s="215">
        <v>11</v>
      </c>
      <c r="O35" s="115">
        <f t="shared" si="6"/>
        <v>0.14473684210526316</v>
      </c>
      <c r="P35" s="215">
        <f>市区町村別_透析患者数!Q35</f>
        <v>40</v>
      </c>
      <c r="Q35" s="215">
        <v>6</v>
      </c>
      <c r="R35" s="115">
        <f t="shared" si="7"/>
        <v>0.15</v>
      </c>
      <c r="S35" s="215">
        <f>市区町村別_透析患者数!T35</f>
        <v>18</v>
      </c>
      <c r="T35" s="215">
        <v>0</v>
      </c>
      <c r="U35" s="115">
        <f t="shared" si="8"/>
        <v>0</v>
      </c>
      <c r="V35" s="215">
        <f>市区町村別_透析患者数!W35</f>
        <v>4</v>
      </c>
      <c r="W35" s="215">
        <v>0</v>
      </c>
      <c r="X35" s="115">
        <f t="shared" si="9"/>
        <v>0</v>
      </c>
      <c r="Y35" s="70">
        <f t="shared" si="0"/>
        <v>230</v>
      </c>
      <c r="Z35" s="70">
        <f t="shared" si="0"/>
        <v>24</v>
      </c>
      <c r="AA35" s="115">
        <f t="shared" si="10"/>
        <v>0.10434782608695652</v>
      </c>
      <c r="AB35" s="138"/>
      <c r="AD35" s="100" t="str">
        <f t="shared" si="1"/>
        <v>東淀川区</v>
      </c>
      <c r="AE35" s="114">
        <f t="shared" si="11"/>
        <v>0.11440677966101695</v>
      </c>
      <c r="AG35" s="114">
        <f t="shared" si="2"/>
        <v>0.11605304340663866</v>
      </c>
      <c r="AH35" s="71">
        <v>0</v>
      </c>
    </row>
    <row r="36" spans="2:34" ht="13.5" customHeight="1">
      <c r="B36" s="47">
        <v>32</v>
      </c>
      <c r="C36" s="79" t="s">
        <v>222</v>
      </c>
      <c r="D36" s="215">
        <f>市区町村別_透析患者数!E36</f>
        <v>3</v>
      </c>
      <c r="E36" s="215">
        <v>0</v>
      </c>
      <c r="F36" s="115">
        <f t="shared" si="3"/>
        <v>0</v>
      </c>
      <c r="G36" s="215">
        <f>市区町村別_透析患者数!H36</f>
        <v>8</v>
      </c>
      <c r="H36" s="215">
        <v>0</v>
      </c>
      <c r="I36" s="115">
        <f t="shared" si="4"/>
        <v>0</v>
      </c>
      <c r="J36" s="215">
        <f>市区町村別_透析患者数!K36</f>
        <v>85</v>
      </c>
      <c r="K36" s="215">
        <v>7</v>
      </c>
      <c r="L36" s="115">
        <f t="shared" si="5"/>
        <v>8.2352941176470587E-2</v>
      </c>
      <c r="M36" s="215">
        <f>市区町村別_透析患者数!N36</f>
        <v>85</v>
      </c>
      <c r="N36" s="215">
        <v>8</v>
      </c>
      <c r="O36" s="115">
        <f t="shared" si="6"/>
        <v>9.4117647058823528E-2</v>
      </c>
      <c r="P36" s="215">
        <f>市区町村別_透析患者数!Q36</f>
        <v>51</v>
      </c>
      <c r="Q36" s="215">
        <v>5</v>
      </c>
      <c r="R36" s="115">
        <f t="shared" si="7"/>
        <v>9.8039215686274508E-2</v>
      </c>
      <c r="S36" s="215">
        <f>市区町村別_透析患者数!T36</f>
        <v>23</v>
      </c>
      <c r="T36" s="215">
        <v>2</v>
      </c>
      <c r="U36" s="115">
        <f t="shared" si="8"/>
        <v>8.6956521739130432E-2</v>
      </c>
      <c r="V36" s="215">
        <f>市区町村別_透析患者数!W36</f>
        <v>5</v>
      </c>
      <c r="W36" s="215">
        <v>0</v>
      </c>
      <c r="X36" s="115">
        <f t="shared" si="9"/>
        <v>0</v>
      </c>
      <c r="Y36" s="70">
        <f t="shared" si="0"/>
        <v>260</v>
      </c>
      <c r="Z36" s="70">
        <f t="shared" si="0"/>
        <v>22</v>
      </c>
      <c r="AA36" s="115">
        <f t="shared" si="10"/>
        <v>8.461538461538462E-2</v>
      </c>
      <c r="AB36" s="138"/>
      <c r="AD36" s="100" t="str">
        <f t="shared" si="1"/>
        <v>泉大津市</v>
      </c>
      <c r="AE36" s="114">
        <f t="shared" si="11"/>
        <v>0.11235955056179775</v>
      </c>
      <c r="AG36" s="114">
        <f t="shared" si="2"/>
        <v>0.11605304340663866</v>
      </c>
      <c r="AH36" s="71">
        <v>0</v>
      </c>
    </row>
    <row r="37" spans="2:34" ht="13.5" customHeight="1">
      <c r="B37" s="47">
        <v>33</v>
      </c>
      <c r="C37" s="79" t="s">
        <v>223</v>
      </c>
      <c r="D37" s="215">
        <f>市区町村別_透析患者数!E37</f>
        <v>0</v>
      </c>
      <c r="E37" s="215">
        <v>0</v>
      </c>
      <c r="F37" s="115" t="str">
        <f t="shared" si="3"/>
        <v>-</v>
      </c>
      <c r="G37" s="215">
        <f>市区町村別_透析患者数!H37</f>
        <v>4</v>
      </c>
      <c r="H37" s="215">
        <v>0</v>
      </c>
      <c r="I37" s="115">
        <f t="shared" si="4"/>
        <v>0</v>
      </c>
      <c r="J37" s="215">
        <f>市区町村別_透析患者数!K37</f>
        <v>21</v>
      </c>
      <c r="K37" s="215">
        <v>1</v>
      </c>
      <c r="L37" s="115">
        <f t="shared" si="5"/>
        <v>4.7619047619047616E-2</v>
      </c>
      <c r="M37" s="215">
        <f>市区町村別_透析患者数!N37</f>
        <v>20</v>
      </c>
      <c r="N37" s="215">
        <v>3</v>
      </c>
      <c r="O37" s="115">
        <f t="shared" si="6"/>
        <v>0.15</v>
      </c>
      <c r="P37" s="215">
        <f>市区町村別_透析患者数!Q37</f>
        <v>15</v>
      </c>
      <c r="Q37" s="215">
        <v>3</v>
      </c>
      <c r="R37" s="115">
        <f t="shared" si="7"/>
        <v>0.2</v>
      </c>
      <c r="S37" s="215">
        <f>市区町村別_透析患者数!T37</f>
        <v>7</v>
      </c>
      <c r="T37" s="215">
        <v>1</v>
      </c>
      <c r="U37" s="115">
        <f t="shared" si="8"/>
        <v>0.14285714285714285</v>
      </c>
      <c r="V37" s="215">
        <f>市区町村別_透析患者数!W37</f>
        <v>0</v>
      </c>
      <c r="W37" s="215">
        <v>0</v>
      </c>
      <c r="X37" s="115" t="str">
        <f t="shared" si="9"/>
        <v>-</v>
      </c>
      <c r="Y37" s="70">
        <f t="shared" si="0"/>
        <v>67</v>
      </c>
      <c r="Z37" s="70">
        <f t="shared" si="0"/>
        <v>8</v>
      </c>
      <c r="AA37" s="115">
        <f t="shared" si="10"/>
        <v>0.11940298507462686</v>
      </c>
      <c r="AB37" s="138"/>
      <c r="AD37" s="100" t="str">
        <f t="shared" si="1"/>
        <v>西区</v>
      </c>
      <c r="AE37" s="114">
        <f t="shared" ref="AE37:AE68" si="12">LARGE(AA$5:AA$78,ROW(A33))</f>
        <v>0.1111111111111111</v>
      </c>
      <c r="AG37" s="114">
        <f t="shared" si="2"/>
        <v>0.11605304340663866</v>
      </c>
      <c r="AH37" s="71">
        <v>0</v>
      </c>
    </row>
    <row r="38" spans="2:34" ht="13.5" customHeight="1">
      <c r="B38" s="47">
        <v>34</v>
      </c>
      <c r="C38" s="79" t="s">
        <v>224</v>
      </c>
      <c r="D38" s="215">
        <f>市区町村別_透析患者数!E38</f>
        <v>7</v>
      </c>
      <c r="E38" s="215">
        <v>0</v>
      </c>
      <c r="F38" s="115">
        <f t="shared" si="3"/>
        <v>0</v>
      </c>
      <c r="G38" s="215">
        <f>市区町村別_透析患者数!H38</f>
        <v>11</v>
      </c>
      <c r="H38" s="215">
        <v>0</v>
      </c>
      <c r="I38" s="115">
        <f t="shared" si="4"/>
        <v>0</v>
      </c>
      <c r="J38" s="215">
        <f>市区町村別_透析患者数!K38</f>
        <v>78</v>
      </c>
      <c r="K38" s="215">
        <v>11</v>
      </c>
      <c r="L38" s="115">
        <f t="shared" si="5"/>
        <v>0.14102564102564102</v>
      </c>
      <c r="M38" s="215">
        <f>市区町村別_透析患者数!N38</f>
        <v>77</v>
      </c>
      <c r="N38" s="215">
        <v>12</v>
      </c>
      <c r="O38" s="115">
        <f t="shared" si="6"/>
        <v>0.15584415584415584</v>
      </c>
      <c r="P38" s="215">
        <f>市区町村別_透析患者数!Q38</f>
        <v>37</v>
      </c>
      <c r="Q38" s="215">
        <v>5</v>
      </c>
      <c r="R38" s="115">
        <f t="shared" si="7"/>
        <v>0.13513513513513514</v>
      </c>
      <c r="S38" s="215">
        <f>市区町村別_透析患者数!T38</f>
        <v>15</v>
      </c>
      <c r="T38" s="215">
        <v>4</v>
      </c>
      <c r="U38" s="115">
        <f t="shared" si="8"/>
        <v>0.26666666666666666</v>
      </c>
      <c r="V38" s="215">
        <f>市区町村別_透析患者数!W38</f>
        <v>1</v>
      </c>
      <c r="W38" s="215">
        <v>0</v>
      </c>
      <c r="X38" s="115">
        <f t="shared" si="9"/>
        <v>0</v>
      </c>
      <c r="Y38" s="70">
        <f t="shared" si="0"/>
        <v>226</v>
      </c>
      <c r="Z38" s="70">
        <f t="shared" si="0"/>
        <v>32</v>
      </c>
      <c r="AA38" s="115">
        <f t="shared" si="10"/>
        <v>0.1415929203539823</v>
      </c>
      <c r="AB38" s="138"/>
      <c r="AD38" s="100" t="str">
        <f t="shared" si="1"/>
        <v>和泉市</v>
      </c>
      <c r="AE38" s="114">
        <f t="shared" si="12"/>
        <v>0.11020408163265306</v>
      </c>
      <c r="AG38" s="114">
        <f t="shared" si="2"/>
        <v>0.11605304340663866</v>
      </c>
      <c r="AH38" s="71">
        <v>0</v>
      </c>
    </row>
    <row r="39" spans="2:34" ht="13.5" customHeight="1">
      <c r="B39" s="47">
        <v>35</v>
      </c>
      <c r="C39" s="79" t="s">
        <v>225</v>
      </c>
      <c r="D39" s="215">
        <f>市区町村別_透析患者数!E39</f>
        <v>1</v>
      </c>
      <c r="E39" s="215">
        <v>0</v>
      </c>
      <c r="F39" s="115">
        <f t="shared" si="3"/>
        <v>0</v>
      </c>
      <c r="G39" s="215">
        <f>市区町村別_透析患者数!H39</f>
        <v>4</v>
      </c>
      <c r="H39" s="215">
        <v>0</v>
      </c>
      <c r="I39" s="115">
        <f t="shared" si="4"/>
        <v>0</v>
      </c>
      <c r="J39" s="215">
        <f>市区町村別_透析患者数!K39</f>
        <v>180</v>
      </c>
      <c r="K39" s="215">
        <v>15</v>
      </c>
      <c r="L39" s="115">
        <f t="shared" si="5"/>
        <v>8.3333333333333329E-2</v>
      </c>
      <c r="M39" s="215">
        <f>市区町村別_透析患者数!N39</f>
        <v>167</v>
      </c>
      <c r="N39" s="215">
        <v>21</v>
      </c>
      <c r="O39" s="115">
        <f t="shared" si="6"/>
        <v>0.12574850299401197</v>
      </c>
      <c r="P39" s="215">
        <f>市区町村別_透析患者数!Q39</f>
        <v>131</v>
      </c>
      <c r="Q39" s="215">
        <v>15</v>
      </c>
      <c r="R39" s="115">
        <f t="shared" si="7"/>
        <v>0.11450381679389313</v>
      </c>
      <c r="S39" s="215">
        <f>市区町村別_透析患者数!T39</f>
        <v>39</v>
      </c>
      <c r="T39" s="215">
        <v>8</v>
      </c>
      <c r="U39" s="115">
        <f t="shared" si="8"/>
        <v>0.20512820512820512</v>
      </c>
      <c r="V39" s="215">
        <f>市区町村別_透析患者数!W39</f>
        <v>10</v>
      </c>
      <c r="W39" s="215">
        <v>2</v>
      </c>
      <c r="X39" s="115">
        <f t="shared" si="9"/>
        <v>0.2</v>
      </c>
      <c r="Y39" s="70">
        <f t="shared" si="0"/>
        <v>532</v>
      </c>
      <c r="Z39" s="70">
        <f t="shared" si="0"/>
        <v>61</v>
      </c>
      <c r="AA39" s="115">
        <f t="shared" si="10"/>
        <v>0.11466165413533834</v>
      </c>
      <c r="AB39" s="138"/>
      <c r="AD39" s="100" t="str">
        <f t="shared" si="1"/>
        <v>八尾市</v>
      </c>
      <c r="AE39" s="114">
        <f t="shared" si="12"/>
        <v>0.10810810810810811</v>
      </c>
      <c r="AG39" s="114">
        <f t="shared" si="2"/>
        <v>0.11605304340663866</v>
      </c>
      <c r="AH39" s="71">
        <v>0</v>
      </c>
    </row>
    <row r="40" spans="2:34" ht="13.5" customHeight="1">
      <c r="B40" s="47">
        <v>36</v>
      </c>
      <c r="C40" s="79" t="s">
        <v>226</v>
      </c>
      <c r="D40" s="215">
        <f>市区町村別_透析患者数!E40</f>
        <v>3</v>
      </c>
      <c r="E40" s="215">
        <v>0</v>
      </c>
      <c r="F40" s="115">
        <f t="shared" si="3"/>
        <v>0</v>
      </c>
      <c r="G40" s="215">
        <f>市区町村別_透析患者数!H40</f>
        <v>13</v>
      </c>
      <c r="H40" s="215">
        <v>1</v>
      </c>
      <c r="I40" s="115">
        <f t="shared" si="4"/>
        <v>7.6923076923076927E-2</v>
      </c>
      <c r="J40" s="215">
        <f>市区町村別_透析患者数!K40</f>
        <v>51</v>
      </c>
      <c r="K40" s="215">
        <v>5</v>
      </c>
      <c r="L40" s="115">
        <f t="shared" si="5"/>
        <v>9.8039215686274508E-2</v>
      </c>
      <c r="M40" s="215">
        <f>市区町村別_透析患者数!N40</f>
        <v>48</v>
      </c>
      <c r="N40" s="215">
        <v>8</v>
      </c>
      <c r="O40" s="115">
        <f t="shared" si="6"/>
        <v>0.16666666666666666</v>
      </c>
      <c r="P40" s="215">
        <f>市区町村別_透析患者数!Q40</f>
        <v>24</v>
      </c>
      <c r="Q40" s="215">
        <v>4</v>
      </c>
      <c r="R40" s="115">
        <f t="shared" si="7"/>
        <v>0.16666666666666666</v>
      </c>
      <c r="S40" s="215">
        <f>市区町村別_透析患者数!T40</f>
        <v>17</v>
      </c>
      <c r="T40" s="215">
        <v>2</v>
      </c>
      <c r="U40" s="115">
        <f t="shared" si="8"/>
        <v>0.11764705882352941</v>
      </c>
      <c r="V40" s="215">
        <f>市区町村別_透析患者数!W40</f>
        <v>0</v>
      </c>
      <c r="W40" s="215">
        <v>0</v>
      </c>
      <c r="X40" s="115" t="str">
        <f t="shared" si="9"/>
        <v>-</v>
      </c>
      <c r="Y40" s="70">
        <f t="shared" si="0"/>
        <v>156</v>
      </c>
      <c r="Z40" s="70">
        <f t="shared" si="0"/>
        <v>20</v>
      </c>
      <c r="AA40" s="115">
        <f t="shared" si="10"/>
        <v>0.12820512820512819</v>
      </c>
      <c r="AB40" s="138"/>
      <c r="AD40" s="100" t="str">
        <f t="shared" si="1"/>
        <v>港区</v>
      </c>
      <c r="AE40" s="114">
        <f t="shared" si="12"/>
        <v>0.10687022900763359</v>
      </c>
      <c r="AG40" s="114">
        <f t="shared" si="2"/>
        <v>0.11605304340663866</v>
      </c>
      <c r="AH40" s="71">
        <v>0</v>
      </c>
    </row>
    <row r="41" spans="2:34" ht="13.5" customHeight="1">
      <c r="B41" s="47">
        <v>37</v>
      </c>
      <c r="C41" s="79" t="s">
        <v>2</v>
      </c>
      <c r="D41" s="215">
        <f>市区町村別_透析患者数!E41</f>
        <v>1</v>
      </c>
      <c r="E41" s="215">
        <v>0</v>
      </c>
      <c r="F41" s="115">
        <f t="shared" si="3"/>
        <v>0</v>
      </c>
      <c r="G41" s="215">
        <f>市区町村別_透析患者数!H41</f>
        <v>8</v>
      </c>
      <c r="H41" s="215">
        <v>0</v>
      </c>
      <c r="I41" s="115">
        <f t="shared" si="4"/>
        <v>0</v>
      </c>
      <c r="J41" s="215">
        <f>市区町村別_透析患者数!K41</f>
        <v>146</v>
      </c>
      <c r="K41" s="215">
        <v>19</v>
      </c>
      <c r="L41" s="115">
        <f t="shared" si="5"/>
        <v>0.13013698630136986</v>
      </c>
      <c r="M41" s="215">
        <f>市区町村別_透析患者数!N41</f>
        <v>137</v>
      </c>
      <c r="N41" s="215">
        <v>11</v>
      </c>
      <c r="O41" s="115">
        <f t="shared" si="6"/>
        <v>8.0291970802919707E-2</v>
      </c>
      <c r="P41" s="215">
        <f>市区町村別_透析患者数!Q41</f>
        <v>103</v>
      </c>
      <c r="Q41" s="215">
        <v>9</v>
      </c>
      <c r="R41" s="115">
        <f t="shared" si="7"/>
        <v>8.7378640776699032E-2</v>
      </c>
      <c r="S41" s="215">
        <f>市区町村別_透析患者数!T41</f>
        <v>53</v>
      </c>
      <c r="T41" s="215">
        <v>5</v>
      </c>
      <c r="U41" s="115">
        <f t="shared" si="8"/>
        <v>9.4339622641509441E-2</v>
      </c>
      <c r="V41" s="215">
        <f>市区町村別_透析患者数!W41</f>
        <v>6</v>
      </c>
      <c r="W41" s="215">
        <v>0</v>
      </c>
      <c r="X41" s="115">
        <f t="shared" si="9"/>
        <v>0</v>
      </c>
      <c r="Y41" s="70">
        <f t="shared" si="0"/>
        <v>454</v>
      </c>
      <c r="Z41" s="70">
        <f t="shared" si="0"/>
        <v>44</v>
      </c>
      <c r="AA41" s="115">
        <f t="shared" si="10"/>
        <v>9.6916299559471369E-2</v>
      </c>
      <c r="AB41" s="138"/>
      <c r="AD41" s="100" t="str">
        <f t="shared" si="1"/>
        <v>熊取町</v>
      </c>
      <c r="AE41" s="114">
        <f t="shared" si="12"/>
        <v>0.10526315789473684</v>
      </c>
      <c r="AG41" s="114">
        <f t="shared" si="2"/>
        <v>0.11605304340663866</v>
      </c>
      <c r="AH41" s="71">
        <v>0</v>
      </c>
    </row>
    <row r="42" spans="2:34" ht="13.5" customHeight="1">
      <c r="B42" s="47">
        <v>38</v>
      </c>
      <c r="C42" s="80" t="s">
        <v>38</v>
      </c>
      <c r="D42" s="215">
        <f>市区町村別_透析患者数!E42</f>
        <v>1</v>
      </c>
      <c r="E42" s="215">
        <v>0</v>
      </c>
      <c r="F42" s="115">
        <f t="shared" si="3"/>
        <v>0</v>
      </c>
      <c r="G42" s="215">
        <f>市区町村別_透析患者数!H42</f>
        <v>5</v>
      </c>
      <c r="H42" s="215">
        <v>0</v>
      </c>
      <c r="I42" s="115">
        <f t="shared" si="4"/>
        <v>0</v>
      </c>
      <c r="J42" s="215">
        <f>市区町村別_透析患者数!K42</f>
        <v>36</v>
      </c>
      <c r="K42" s="215">
        <v>3</v>
      </c>
      <c r="L42" s="115">
        <f t="shared" si="5"/>
        <v>8.3333333333333329E-2</v>
      </c>
      <c r="M42" s="215">
        <f>市区町村別_透析患者数!N42</f>
        <v>25</v>
      </c>
      <c r="N42" s="215">
        <v>4</v>
      </c>
      <c r="O42" s="115">
        <f t="shared" si="6"/>
        <v>0.16</v>
      </c>
      <c r="P42" s="215">
        <f>市区町村別_透析患者数!Q42</f>
        <v>17</v>
      </c>
      <c r="Q42" s="215">
        <v>2</v>
      </c>
      <c r="R42" s="115">
        <f t="shared" si="7"/>
        <v>0.11764705882352941</v>
      </c>
      <c r="S42" s="215">
        <f>市区町村別_透析患者数!T42</f>
        <v>5</v>
      </c>
      <c r="T42" s="215">
        <v>1</v>
      </c>
      <c r="U42" s="115">
        <f t="shared" si="8"/>
        <v>0.2</v>
      </c>
      <c r="V42" s="215">
        <f>市区町村別_透析患者数!W42</f>
        <v>0</v>
      </c>
      <c r="W42" s="215">
        <v>0</v>
      </c>
      <c r="X42" s="115" t="str">
        <f t="shared" si="9"/>
        <v>-</v>
      </c>
      <c r="Y42" s="70">
        <f t="shared" si="0"/>
        <v>89</v>
      </c>
      <c r="Z42" s="70">
        <f t="shared" si="0"/>
        <v>10</v>
      </c>
      <c r="AA42" s="115">
        <f t="shared" si="10"/>
        <v>0.11235955056179775</v>
      </c>
      <c r="AB42" s="138"/>
      <c r="AD42" s="100" t="str">
        <f t="shared" si="1"/>
        <v>摂津市</v>
      </c>
      <c r="AE42" s="114">
        <f t="shared" si="12"/>
        <v>0.1044776119402985</v>
      </c>
      <c r="AG42" s="114">
        <f t="shared" si="2"/>
        <v>0.11605304340663866</v>
      </c>
      <c r="AH42" s="71">
        <v>0</v>
      </c>
    </row>
    <row r="43" spans="2:34" ht="13.5" customHeight="1">
      <c r="B43" s="47">
        <v>39</v>
      </c>
      <c r="C43" s="80" t="s">
        <v>6</v>
      </c>
      <c r="D43" s="215">
        <f>市区町村別_透析患者数!E43</f>
        <v>1</v>
      </c>
      <c r="E43" s="215">
        <v>0</v>
      </c>
      <c r="F43" s="115">
        <f t="shared" si="3"/>
        <v>0</v>
      </c>
      <c r="G43" s="215">
        <f>市区町村別_透析患者数!H43</f>
        <v>10</v>
      </c>
      <c r="H43" s="215">
        <v>0</v>
      </c>
      <c r="I43" s="115">
        <f t="shared" si="4"/>
        <v>0</v>
      </c>
      <c r="J43" s="215">
        <f>市区町村別_透析患者数!K43</f>
        <v>163</v>
      </c>
      <c r="K43" s="215">
        <v>19</v>
      </c>
      <c r="L43" s="115">
        <f t="shared" si="5"/>
        <v>0.1165644171779141</v>
      </c>
      <c r="M43" s="215">
        <f>市区町村別_透析患者数!N43</f>
        <v>144</v>
      </c>
      <c r="N43" s="215">
        <v>18</v>
      </c>
      <c r="O43" s="115">
        <f t="shared" si="6"/>
        <v>0.125</v>
      </c>
      <c r="P43" s="215">
        <f>市区町村別_透析患者数!Q43</f>
        <v>112</v>
      </c>
      <c r="Q43" s="215">
        <v>14</v>
      </c>
      <c r="R43" s="115">
        <f t="shared" si="7"/>
        <v>0.125</v>
      </c>
      <c r="S43" s="215">
        <f>市区町村別_透析患者数!T43</f>
        <v>35</v>
      </c>
      <c r="T43" s="215">
        <v>3</v>
      </c>
      <c r="U43" s="115">
        <f t="shared" si="8"/>
        <v>8.5714285714285715E-2</v>
      </c>
      <c r="V43" s="215">
        <f>市区町村別_透析患者数!W43</f>
        <v>3</v>
      </c>
      <c r="W43" s="215">
        <v>0</v>
      </c>
      <c r="X43" s="115">
        <f t="shared" si="9"/>
        <v>0</v>
      </c>
      <c r="Y43" s="70">
        <f t="shared" si="0"/>
        <v>468</v>
      </c>
      <c r="Z43" s="70">
        <f t="shared" si="0"/>
        <v>54</v>
      </c>
      <c r="AA43" s="115">
        <f t="shared" si="10"/>
        <v>0.11538461538461539</v>
      </c>
      <c r="AB43" s="138"/>
      <c r="AD43" s="100" t="str">
        <f t="shared" si="1"/>
        <v>堺市南区</v>
      </c>
      <c r="AE43" s="114">
        <f t="shared" si="12"/>
        <v>0.10434782608695652</v>
      </c>
      <c r="AG43" s="114">
        <f t="shared" si="2"/>
        <v>0.11605304340663866</v>
      </c>
      <c r="AH43" s="71">
        <v>0</v>
      </c>
    </row>
    <row r="44" spans="2:34" ht="13.5" customHeight="1">
      <c r="B44" s="47">
        <v>40</v>
      </c>
      <c r="C44" s="80" t="s">
        <v>39</v>
      </c>
      <c r="D44" s="215">
        <f>市区町村別_透析患者数!E44</f>
        <v>4</v>
      </c>
      <c r="E44" s="215">
        <v>0</v>
      </c>
      <c r="F44" s="115">
        <f t="shared" si="3"/>
        <v>0</v>
      </c>
      <c r="G44" s="215">
        <f>市区町村別_透析患者数!H44</f>
        <v>6</v>
      </c>
      <c r="H44" s="215">
        <v>0</v>
      </c>
      <c r="I44" s="115">
        <f t="shared" si="4"/>
        <v>0</v>
      </c>
      <c r="J44" s="215">
        <f>市区町村別_透析患者数!K44</f>
        <v>47</v>
      </c>
      <c r="K44" s="215">
        <v>6</v>
      </c>
      <c r="L44" s="115">
        <f t="shared" si="5"/>
        <v>0.1276595744680851</v>
      </c>
      <c r="M44" s="215">
        <f>市区町村別_透析患者数!N44</f>
        <v>35</v>
      </c>
      <c r="N44" s="215">
        <v>4</v>
      </c>
      <c r="O44" s="115">
        <f t="shared" si="6"/>
        <v>0.11428571428571428</v>
      </c>
      <c r="P44" s="215">
        <f>市区町村別_透析患者数!Q44</f>
        <v>28</v>
      </c>
      <c r="Q44" s="215">
        <v>3</v>
      </c>
      <c r="R44" s="115">
        <f t="shared" si="7"/>
        <v>0.10714285714285714</v>
      </c>
      <c r="S44" s="215">
        <f>市区町村別_透析患者数!T44</f>
        <v>7</v>
      </c>
      <c r="T44" s="215">
        <v>0</v>
      </c>
      <c r="U44" s="115">
        <f t="shared" si="8"/>
        <v>0</v>
      </c>
      <c r="V44" s="215">
        <f>市区町村別_透析患者数!W44</f>
        <v>3</v>
      </c>
      <c r="W44" s="215">
        <v>0</v>
      </c>
      <c r="X44" s="115">
        <f t="shared" si="9"/>
        <v>0</v>
      </c>
      <c r="Y44" s="70">
        <f t="shared" si="0"/>
        <v>130</v>
      </c>
      <c r="Z44" s="70">
        <f t="shared" si="0"/>
        <v>13</v>
      </c>
      <c r="AA44" s="115">
        <f t="shared" si="10"/>
        <v>0.1</v>
      </c>
      <c r="AB44" s="138"/>
      <c r="AD44" s="100" t="str">
        <f t="shared" si="1"/>
        <v>枚方市</v>
      </c>
      <c r="AE44" s="114">
        <f t="shared" si="12"/>
        <v>0.10416666666666667</v>
      </c>
      <c r="AG44" s="114">
        <f t="shared" si="2"/>
        <v>0.11605304340663866</v>
      </c>
      <c r="AH44" s="71">
        <v>0</v>
      </c>
    </row>
    <row r="45" spans="2:34" ht="13.5" customHeight="1">
      <c r="B45" s="47">
        <v>41</v>
      </c>
      <c r="C45" s="80" t="s">
        <v>10</v>
      </c>
      <c r="D45" s="215">
        <f>市区町村別_透析患者数!E45</f>
        <v>1</v>
      </c>
      <c r="E45" s="215">
        <v>0</v>
      </c>
      <c r="F45" s="115">
        <f t="shared" si="3"/>
        <v>0</v>
      </c>
      <c r="G45" s="215">
        <f>市区町村別_透析患者数!H45</f>
        <v>7</v>
      </c>
      <c r="H45" s="215">
        <v>0</v>
      </c>
      <c r="I45" s="115">
        <f t="shared" si="4"/>
        <v>0</v>
      </c>
      <c r="J45" s="215">
        <f>市区町村別_透析患者数!K45</f>
        <v>75</v>
      </c>
      <c r="K45" s="215">
        <v>7</v>
      </c>
      <c r="L45" s="115">
        <f t="shared" si="5"/>
        <v>9.3333333333333338E-2</v>
      </c>
      <c r="M45" s="215">
        <f>市区町村別_透析患者数!N45</f>
        <v>80</v>
      </c>
      <c r="N45" s="215">
        <v>4</v>
      </c>
      <c r="O45" s="115">
        <f t="shared" si="6"/>
        <v>0.05</v>
      </c>
      <c r="P45" s="215">
        <f>市区町村別_透析患者数!Q45</f>
        <v>68</v>
      </c>
      <c r="Q45" s="215">
        <v>10</v>
      </c>
      <c r="R45" s="115">
        <f t="shared" si="7"/>
        <v>0.14705882352941177</v>
      </c>
      <c r="S45" s="215">
        <f>市区町村別_透析患者数!T45</f>
        <v>18</v>
      </c>
      <c r="T45" s="215">
        <v>1</v>
      </c>
      <c r="U45" s="115">
        <f t="shared" si="8"/>
        <v>5.5555555555555552E-2</v>
      </c>
      <c r="V45" s="215">
        <f>市区町村別_透析患者数!W45</f>
        <v>1</v>
      </c>
      <c r="W45" s="215">
        <v>0</v>
      </c>
      <c r="X45" s="115">
        <f t="shared" si="9"/>
        <v>0</v>
      </c>
      <c r="Y45" s="70">
        <f t="shared" si="0"/>
        <v>250</v>
      </c>
      <c r="Z45" s="70">
        <f t="shared" si="0"/>
        <v>22</v>
      </c>
      <c r="AA45" s="115">
        <f t="shared" si="10"/>
        <v>8.7999999999999995E-2</v>
      </c>
      <c r="AB45" s="138"/>
      <c r="AD45" s="100" t="str">
        <f t="shared" si="1"/>
        <v>堺市</v>
      </c>
      <c r="AE45" s="114">
        <f t="shared" si="12"/>
        <v>0.10260586319218241</v>
      </c>
      <c r="AG45" s="114">
        <f t="shared" si="2"/>
        <v>0.11605304340663866</v>
      </c>
      <c r="AH45" s="71">
        <v>0</v>
      </c>
    </row>
    <row r="46" spans="2:34" ht="13.5" customHeight="1">
      <c r="B46" s="47">
        <v>42</v>
      </c>
      <c r="C46" s="80" t="s">
        <v>11</v>
      </c>
      <c r="D46" s="215">
        <f>市区町村別_透析患者数!E46</f>
        <v>3</v>
      </c>
      <c r="E46" s="215">
        <v>0</v>
      </c>
      <c r="F46" s="115">
        <f t="shared" si="3"/>
        <v>0</v>
      </c>
      <c r="G46" s="215">
        <f>市区町村別_透析患者数!H46</f>
        <v>27</v>
      </c>
      <c r="H46" s="215">
        <v>2</v>
      </c>
      <c r="I46" s="115">
        <f t="shared" si="4"/>
        <v>7.407407407407407E-2</v>
      </c>
      <c r="J46" s="215">
        <f>市区町村別_透析患者数!K46</f>
        <v>205</v>
      </c>
      <c r="K46" s="215">
        <v>20</v>
      </c>
      <c r="L46" s="115">
        <f t="shared" si="5"/>
        <v>9.7560975609756101E-2</v>
      </c>
      <c r="M46" s="215">
        <f>市区町村別_透析患者数!N46</f>
        <v>176</v>
      </c>
      <c r="N46" s="215">
        <v>17</v>
      </c>
      <c r="O46" s="115">
        <f t="shared" si="6"/>
        <v>9.6590909090909088E-2</v>
      </c>
      <c r="P46" s="215">
        <f>市区町村別_透析患者数!Q46</f>
        <v>105</v>
      </c>
      <c r="Q46" s="215">
        <v>12</v>
      </c>
      <c r="R46" s="115">
        <f t="shared" si="7"/>
        <v>0.11428571428571428</v>
      </c>
      <c r="S46" s="215">
        <f>市区町村別_透析患者数!T46</f>
        <v>45</v>
      </c>
      <c r="T46" s="215">
        <v>7</v>
      </c>
      <c r="U46" s="115">
        <f t="shared" si="8"/>
        <v>0.15555555555555556</v>
      </c>
      <c r="V46" s="215">
        <f>市区町村別_透析患者数!W46</f>
        <v>15</v>
      </c>
      <c r="W46" s="215">
        <v>2</v>
      </c>
      <c r="X46" s="115">
        <f t="shared" si="9"/>
        <v>0.13333333333333333</v>
      </c>
      <c r="Y46" s="70">
        <f t="shared" si="0"/>
        <v>576</v>
      </c>
      <c r="Z46" s="70">
        <f t="shared" si="0"/>
        <v>60</v>
      </c>
      <c r="AA46" s="115">
        <f t="shared" si="10"/>
        <v>0.10416666666666667</v>
      </c>
      <c r="AB46" s="138"/>
      <c r="AD46" s="100" t="str">
        <f t="shared" si="1"/>
        <v>門真市</v>
      </c>
      <c r="AE46" s="114">
        <f t="shared" si="12"/>
        <v>0.10196078431372549</v>
      </c>
      <c r="AG46" s="114">
        <f t="shared" si="2"/>
        <v>0.11605304340663866</v>
      </c>
      <c r="AH46" s="71">
        <v>0</v>
      </c>
    </row>
    <row r="47" spans="2:34" ht="13.5" customHeight="1">
      <c r="B47" s="47">
        <v>43</v>
      </c>
      <c r="C47" s="80" t="s">
        <v>7</v>
      </c>
      <c r="D47" s="215">
        <f>市区町村別_透析患者数!E47</f>
        <v>2</v>
      </c>
      <c r="E47" s="215">
        <v>0</v>
      </c>
      <c r="F47" s="115">
        <f t="shared" si="3"/>
        <v>0</v>
      </c>
      <c r="G47" s="215">
        <f>市区町村別_透析患者数!H47</f>
        <v>11</v>
      </c>
      <c r="H47" s="215">
        <v>0</v>
      </c>
      <c r="I47" s="115">
        <f t="shared" si="4"/>
        <v>0</v>
      </c>
      <c r="J47" s="215">
        <f>市区町村別_透析患者数!K47</f>
        <v>124</v>
      </c>
      <c r="K47" s="215">
        <v>18</v>
      </c>
      <c r="L47" s="115">
        <f t="shared" si="5"/>
        <v>0.14516129032258066</v>
      </c>
      <c r="M47" s="215">
        <f>市区町村別_透析患者数!N47</f>
        <v>99</v>
      </c>
      <c r="N47" s="215">
        <v>16</v>
      </c>
      <c r="O47" s="115">
        <f t="shared" si="6"/>
        <v>0.16161616161616163</v>
      </c>
      <c r="P47" s="215">
        <f>市区町村別_透析患者数!Q47</f>
        <v>50</v>
      </c>
      <c r="Q47" s="215">
        <v>5</v>
      </c>
      <c r="R47" s="115">
        <f t="shared" si="7"/>
        <v>0.1</v>
      </c>
      <c r="S47" s="215">
        <f>市区町村別_透析患者数!T47</f>
        <v>30</v>
      </c>
      <c r="T47" s="215">
        <v>3</v>
      </c>
      <c r="U47" s="115">
        <f t="shared" si="8"/>
        <v>0.1</v>
      </c>
      <c r="V47" s="215">
        <f>市区町村別_透析患者数!W47</f>
        <v>6</v>
      </c>
      <c r="W47" s="215">
        <v>1</v>
      </c>
      <c r="X47" s="115">
        <f t="shared" si="9"/>
        <v>0.16666666666666666</v>
      </c>
      <c r="Y47" s="70">
        <f t="shared" si="0"/>
        <v>322</v>
      </c>
      <c r="Z47" s="70">
        <f t="shared" si="0"/>
        <v>43</v>
      </c>
      <c r="AA47" s="115">
        <f t="shared" si="10"/>
        <v>0.13354037267080746</v>
      </c>
      <c r="AB47" s="138"/>
      <c r="AD47" s="100" t="str">
        <f t="shared" si="1"/>
        <v>生野区</v>
      </c>
      <c r="AE47" s="114">
        <f t="shared" si="12"/>
        <v>0.10091743119266056</v>
      </c>
      <c r="AG47" s="114">
        <f t="shared" si="2"/>
        <v>0.11605304340663866</v>
      </c>
      <c r="AH47" s="71">
        <v>0</v>
      </c>
    </row>
    <row r="48" spans="2:34" ht="13.5" customHeight="1">
      <c r="B48" s="47">
        <v>44</v>
      </c>
      <c r="C48" s="80" t="s">
        <v>17</v>
      </c>
      <c r="D48" s="215">
        <f>市区町村別_透析患者数!E48</f>
        <v>1</v>
      </c>
      <c r="E48" s="215">
        <v>0</v>
      </c>
      <c r="F48" s="115">
        <f t="shared" si="3"/>
        <v>0</v>
      </c>
      <c r="G48" s="215">
        <f>市区町村別_透析患者数!H48</f>
        <v>4</v>
      </c>
      <c r="H48" s="215">
        <v>0</v>
      </c>
      <c r="I48" s="115">
        <f t="shared" si="4"/>
        <v>0</v>
      </c>
      <c r="J48" s="215">
        <f>市区町村別_透析患者数!K48</f>
        <v>144</v>
      </c>
      <c r="K48" s="215">
        <v>14</v>
      </c>
      <c r="L48" s="115">
        <f t="shared" si="5"/>
        <v>9.7222222222222224E-2</v>
      </c>
      <c r="M48" s="215">
        <f>市区町村別_透析患者数!N48</f>
        <v>154</v>
      </c>
      <c r="N48" s="215">
        <v>25</v>
      </c>
      <c r="O48" s="115">
        <f t="shared" si="6"/>
        <v>0.16233766233766234</v>
      </c>
      <c r="P48" s="215">
        <f>市区町村別_透析患者数!Q48</f>
        <v>71</v>
      </c>
      <c r="Q48" s="215">
        <v>4</v>
      </c>
      <c r="R48" s="115">
        <f t="shared" si="7"/>
        <v>5.6338028169014086E-2</v>
      </c>
      <c r="S48" s="215">
        <f>市区町村別_透析患者数!T48</f>
        <v>30</v>
      </c>
      <c r="T48" s="215">
        <v>1</v>
      </c>
      <c r="U48" s="115">
        <f t="shared" si="8"/>
        <v>3.3333333333333333E-2</v>
      </c>
      <c r="V48" s="215">
        <f>市区町村別_透析患者数!W48</f>
        <v>3</v>
      </c>
      <c r="W48" s="215">
        <v>0</v>
      </c>
      <c r="X48" s="115">
        <f t="shared" si="9"/>
        <v>0</v>
      </c>
      <c r="Y48" s="70">
        <f t="shared" si="0"/>
        <v>407</v>
      </c>
      <c r="Z48" s="70">
        <f t="shared" si="0"/>
        <v>44</v>
      </c>
      <c r="AA48" s="115">
        <f t="shared" si="10"/>
        <v>0.10810810810810811</v>
      </c>
      <c r="AB48" s="138"/>
      <c r="AD48" s="100" t="str">
        <f t="shared" si="1"/>
        <v>平野区</v>
      </c>
      <c r="AE48" s="114">
        <f t="shared" si="12"/>
        <v>0.10062893081761007</v>
      </c>
      <c r="AG48" s="114">
        <f t="shared" si="2"/>
        <v>0.11605304340663866</v>
      </c>
      <c r="AH48" s="71">
        <v>0</v>
      </c>
    </row>
    <row r="49" spans="2:34" ht="13.5" customHeight="1">
      <c r="B49" s="47">
        <v>45</v>
      </c>
      <c r="C49" s="80" t="s">
        <v>40</v>
      </c>
      <c r="D49" s="215">
        <f>市区町村別_透析患者数!E49</f>
        <v>5</v>
      </c>
      <c r="E49" s="215">
        <v>0</v>
      </c>
      <c r="F49" s="115">
        <f t="shared" si="3"/>
        <v>0</v>
      </c>
      <c r="G49" s="215">
        <f>市区町村別_透析患者数!H49</f>
        <v>10</v>
      </c>
      <c r="H49" s="215">
        <v>1</v>
      </c>
      <c r="I49" s="115">
        <f t="shared" si="4"/>
        <v>0.1</v>
      </c>
      <c r="J49" s="215">
        <f>市区町村別_透析患者数!K49</f>
        <v>51</v>
      </c>
      <c r="K49" s="215">
        <v>2</v>
      </c>
      <c r="L49" s="115">
        <f t="shared" si="5"/>
        <v>3.9215686274509803E-2</v>
      </c>
      <c r="M49" s="215">
        <f>市区町村別_透析患者数!N49</f>
        <v>46</v>
      </c>
      <c r="N49" s="215">
        <v>5</v>
      </c>
      <c r="O49" s="115">
        <f t="shared" si="6"/>
        <v>0.10869565217391304</v>
      </c>
      <c r="P49" s="215">
        <f>市区町村別_透析患者数!Q49</f>
        <v>22</v>
      </c>
      <c r="Q49" s="215">
        <v>4</v>
      </c>
      <c r="R49" s="115">
        <f t="shared" si="7"/>
        <v>0.18181818181818182</v>
      </c>
      <c r="S49" s="215">
        <f>市区町村別_透析患者数!T49</f>
        <v>10</v>
      </c>
      <c r="T49" s="215">
        <v>0</v>
      </c>
      <c r="U49" s="115">
        <f t="shared" si="8"/>
        <v>0</v>
      </c>
      <c r="V49" s="215">
        <f>市区町村別_透析患者数!W49</f>
        <v>0</v>
      </c>
      <c r="W49" s="215">
        <v>0</v>
      </c>
      <c r="X49" s="115" t="str">
        <f t="shared" si="9"/>
        <v>-</v>
      </c>
      <c r="Y49" s="70">
        <f t="shared" si="0"/>
        <v>144</v>
      </c>
      <c r="Z49" s="70">
        <f t="shared" si="0"/>
        <v>12</v>
      </c>
      <c r="AA49" s="115">
        <f t="shared" si="10"/>
        <v>8.3333333333333329E-2</v>
      </c>
      <c r="AB49" s="138"/>
      <c r="AD49" s="100" t="str">
        <f t="shared" si="1"/>
        <v>貝塚市</v>
      </c>
      <c r="AE49" s="114">
        <f t="shared" si="12"/>
        <v>0.1</v>
      </c>
      <c r="AG49" s="114">
        <f t="shared" si="2"/>
        <v>0.11605304340663866</v>
      </c>
      <c r="AH49" s="71">
        <v>0</v>
      </c>
    </row>
    <row r="50" spans="2:34" ht="13.5" customHeight="1">
      <c r="B50" s="47">
        <v>46</v>
      </c>
      <c r="C50" s="80" t="s">
        <v>20</v>
      </c>
      <c r="D50" s="215">
        <f>市区町村別_透析患者数!E50</f>
        <v>1</v>
      </c>
      <c r="E50" s="215">
        <v>0</v>
      </c>
      <c r="F50" s="115">
        <f t="shared" si="3"/>
        <v>0</v>
      </c>
      <c r="G50" s="215">
        <f>市区町村別_透析患者数!H50</f>
        <v>16</v>
      </c>
      <c r="H50" s="215">
        <v>1</v>
      </c>
      <c r="I50" s="115">
        <f t="shared" si="4"/>
        <v>6.25E-2</v>
      </c>
      <c r="J50" s="215">
        <f>市区町村別_透析患者数!K50</f>
        <v>44</v>
      </c>
      <c r="K50" s="215">
        <v>5</v>
      </c>
      <c r="L50" s="115">
        <f t="shared" si="5"/>
        <v>0.11363636363636363</v>
      </c>
      <c r="M50" s="215">
        <f>市区町村別_透析患者数!N50</f>
        <v>48</v>
      </c>
      <c r="N50" s="215">
        <v>7</v>
      </c>
      <c r="O50" s="115">
        <f t="shared" si="6"/>
        <v>0.14583333333333334</v>
      </c>
      <c r="P50" s="215">
        <f>市区町村別_透析患者数!Q50</f>
        <v>38</v>
      </c>
      <c r="Q50" s="215">
        <v>4</v>
      </c>
      <c r="R50" s="115">
        <f t="shared" si="7"/>
        <v>0.10526315789473684</v>
      </c>
      <c r="S50" s="215">
        <f>市区町村別_透析患者数!T50</f>
        <v>17</v>
      </c>
      <c r="T50" s="215">
        <v>3</v>
      </c>
      <c r="U50" s="115">
        <f t="shared" si="8"/>
        <v>0.17647058823529413</v>
      </c>
      <c r="V50" s="215">
        <f>市区町村別_透析患者数!W50</f>
        <v>6</v>
      </c>
      <c r="W50" s="215">
        <v>0</v>
      </c>
      <c r="X50" s="115">
        <f t="shared" si="9"/>
        <v>0</v>
      </c>
      <c r="Y50" s="70">
        <f t="shared" si="0"/>
        <v>170</v>
      </c>
      <c r="Z50" s="70">
        <f t="shared" si="0"/>
        <v>20</v>
      </c>
      <c r="AA50" s="115">
        <f t="shared" si="10"/>
        <v>0.11764705882352941</v>
      </c>
      <c r="AB50" s="138"/>
      <c r="AD50" s="100" t="s">
        <v>9</v>
      </c>
      <c r="AE50" s="114">
        <f t="shared" si="12"/>
        <v>0.1</v>
      </c>
      <c r="AG50" s="114">
        <f t="shared" si="2"/>
        <v>0.11605304340663866</v>
      </c>
      <c r="AH50" s="71">
        <v>0</v>
      </c>
    </row>
    <row r="51" spans="2:34" ht="13.5" customHeight="1">
      <c r="B51" s="47">
        <v>47</v>
      </c>
      <c r="C51" s="80" t="s">
        <v>12</v>
      </c>
      <c r="D51" s="215">
        <f>市区町村別_透析患者数!E51</f>
        <v>0</v>
      </c>
      <c r="E51" s="215">
        <v>0</v>
      </c>
      <c r="F51" s="115" t="str">
        <f t="shared" si="3"/>
        <v>-</v>
      </c>
      <c r="G51" s="215">
        <f>市区町村別_透析患者数!H51</f>
        <v>15</v>
      </c>
      <c r="H51" s="215">
        <v>0</v>
      </c>
      <c r="I51" s="115">
        <f t="shared" si="4"/>
        <v>0</v>
      </c>
      <c r="J51" s="215">
        <f>市区町村別_透析患者数!K51</f>
        <v>152</v>
      </c>
      <c r="K51" s="215">
        <v>18</v>
      </c>
      <c r="L51" s="115">
        <f t="shared" si="5"/>
        <v>0.11842105263157894</v>
      </c>
      <c r="M51" s="215">
        <f>市区町村別_透析患者数!N51</f>
        <v>135</v>
      </c>
      <c r="N51" s="215">
        <v>16</v>
      </c>
      <c r="O51" s="115">
        <f t="shared" si="6"/>
        <v>0.11851851851851852</v>
      </c>
      <c r="P51" s="215">
        <f>市区町村別_透析患者数!Q51</f>
        <v>75</v>
      </c>
      <c r="Q51" s="215">
        <v>11</v>
      </c>
      <c r="R51" s="115">
        <f t="shared" si="7"/>
        <v>0.14666666666666667</v>
      </c>
      <c r="S51" s="215">
        <f>市区町村別_透析患者数!T51</f>
        <v>28</v>
      </c>
      <c r="T51" s="215">
        <v>3</v>
      </c>
      <c r="U51" s="115">
        <f t="shared" si="8"/>
        <v>0.10714285714285714</v>
      </c>
      <c r="V51" s="215">
        <f>市区町村別_透析患者数!W51</f>
        <v>2</v>
      </c>
      <c r="W51" s="215">
        <v>1</v>
      </c>
      <c r="X51" s="115">
        <f t="shared" si="9"/>
        <v>0.5</v>
      </c>
      <c r="Y51" s="70">
        <f t="shared" si="0"/>
        <v>407</v>
      </c>
      <c r="Z51" s="70">
        <f t="shared" si="0"/>
        <v>49</v>
      </c>
      <c r="AA51" s="115">
        <f t="shared" si="10"/>
        <v>0.12039312039312039</v>
      </c>
      <c r="AB51" s="138"/>
      <c r="AD51" s="100" t="s">
        <v>26</v>
      </c>
      <c r="AE51" s="114">
        <f t="shared" si="12"/>
        <v>0.1</v>
      </c>
      <c r="AG51" s="114">
        <f t="shared" si="2"/>
        <v>0.11605304340663866</v>
      </c>
      <c r="AH51" s="71">
        <v>0</v>
      </c>
    </row>
    <row r="52" spans="2:34" ht="13.5" customHeight="1">
      <c r="B52" s="47">
        <v>48</v>
      </c>
      <c r="C52" s="80" t="s">
        <v>21</v>
      </c>
      <c r="D52" s="215">
        <f>市区町村別_透析患者数!E52</f>
        <v>2</v>
      </c>
      <c r="E52" s="215">
        <v>0</v>
      </c>
      <c r="F52" s="115">
        <f t="shared" si="3"/>
        <v>0</v>
      </c>
      <c r="G52" s="215">
        <f>市区町村別_透析患者数!H52</f>
        <v>0</v>
      </c>
      <c r="H52" s="215">
        <v>0</v>
      </c>
      <c r="I52" s="115" t="str">
        <f t="shared" si="4"/>
        <v>-</v>
      </c>
      <c r="J52" s="215">
        <f>市区町村別_透析患者数!K52</f>
        <v>61</v>
      </c>
      <c r="K52" s="215">
        <v>4</v>
      </c>
      <c r="L52" s="115">
        <f t="shared" si="5"/>
        <v>6.5573770491803282E-2</v>
      </c>
      <c r="M52" s="215">
        <f>市区町村別_透析患者数!N52</f>
        <v>55</v>
      </c>
      <c r="N52" s="215">
        <v>5</v>
      </c>
      <c r="O52" s="115">
        <f t="shared" si="6"/>
        <v>9.0909090909090912E-2</v>
      </c>
      <c r="P52" s="215">
        <f>市区町村別_透析患者数!Q52</f>
        <v>43</v>
      </c>
      <c r="Q52" s="215">
        <v>6</v>
      </c>
      <c r="R52" s="115">
        <f t="shared" si="7"/>
        <v>0.13953488372093023</v>
      </c>
      <c r="S52" s="215">
        <f>市区町村別_透析患者数!T52</f>
        <v>20</v>
      </c>
      <c r="T52" s="215">
        <v>3</v>
      </c>
      <c r="U52" s="115">
        <f t="shared" si="8"/>
        <v>0.15</v>
      </c>
      <c r="V52" s="215">
        <f>市区町村別_透析患者数!W52</f>
        <v>1</v>
      </c>
      <c r="W52" s="215">
        <v>0</v>
      </c>
      <c r="X52" s="115">
        <f t="shared" si="9"/>
        <v>0</v>
      </c>
      <c r="Y52" s="70">
        <f t="shared" si="0"/>
        <v>182</v>
      </c>
      <c r="Z52" s="70">
        <f t="shared" si="0"/>
        <v>18</v>
      </c>
      <c r="AA52" s="115">
        <f t="shared" si="10"/>
        <v>9.8901098901098897E-2</v>
      </c>
      <c r="AB52" s="138"/>
      <c r="AD52" s="100" t="str">
        <f t="shared" si="1"/>
        <v>堺市西区</v>
      </c>
      <c r="AE52" s="114">
        <f t="shared" si="12"/>
        <v>9.9378881987577633E-2</v>
      </c>
      <c r="AG52" s="114">
        <f t="shared" si="2"/>
        <v>0.11605304340663866</v>
      </c>
      <c r="AH52" s="71">
        <v>0</v>
      </c>
    </row>
    <row r="53" spans="2:34" ht="13.5" customHeight="1">
      <c r="B53" s="47">
        <v>49</v>
      </c>
      <c r="C53" s="80" t="s">
        <v>22</v>
      </c>
      <c r="D53" s="215">
        <f>市区町村別_透析患者数!E53</f>
        <v>0</v>
      </c>
      <c r="E53" s="215">
        <v>0</v>
      </c>
      <c r="F53" s="115" t="str">
        <f t="shared" si="3"/>
        <v>-</v>
      </c>
      <c r="G53" s="215">
        <f>市区町村別_透析患者数!H53</f>
        <v>2</v>
      </c>
      <c r="H53" s="215">
        <v>0</v>
      </c>
      <c r="I53" s="115">
        <f t="shared" si="4"/>
        <v>0</v>
      </c>
      <c r="J53" s="215">
        <f>市区町村別_透析患者数!K53</f>
        <v>73</v>
      </c>
      <c r="K53" s="215">
        <v>6</v>
      </c>
      <c r="L53" s="115">
        <f t="shared" si="5"/>
        <v>8.2191780821917804E-2</v>
      </c>
      <c r="M53" s="215">
        <f>市区町村別_透析患者数!N53</f>
        <v>66</v>
      </c>
      <c r="N53" s="215">
        <v>3</v>
      </c>
      <c r="O53" s="115">
        <f t="shared" si="6"/>
        <v>4.5454545454545456E-2</v>
      </c>
      <c r="P53" s="215">
        <f>市区町村別_透析患者数!Q53</f>
        <v>39</v>
      </c>
      <c r="Q53" s="215">
        <v>7</v>
      </c>
      <c r="R53" s="115">
        <f t="shared" si="7"/>
        <v>0.17948717948717949</v>
      </c>
      <c r="S53" s="215">
        <f>市区町村別_透析患者数!T53</f>
        <v>9</v>
      </c>
      <c r="T53" s="215">
        <v>1</v>
      </c>
      <c r="U53" s="115">
        <f t="shared" si="8"/>
        <v>0.1111111111111111</v>
      </c>
      <c r="V53" s="215">
        <f>市区町村別_透析患者数!W53</f>
        <v>3</v>
      </c>
      <c r="W53" s="215">
        <v>1</v>
      </c>
      <c r="X53" s="115">
        <f t="shared" si="9"/>
        <v>0.33333333333333331</v>
      </c>
      <c r="Y53" s="70">
        <f t="shared" si="0"/>
        <v>192</v>
      </c>
      <c r="Z53" s="70">
        <f t="shared" si="0"/>
        <v>18</v>
      </c>
      <c r="AA53" s="115">
        <f t="shared" si="10"/>
        <v>9.375E-2</v>
      </c>
      <c r="AB53" s="138"/>
      <c r="AD53" s="100" t="str">
        <f t="shared" si="1"/>
        <v>交野市</v>
      </c>
      <c r="AE53" s="114">
        <f t="shared" si="12"/>
        <v>9.9173553719008267E-2</v>
      </c>
      <c r="AG53" s="114">
        <f t="shared" si="2"/>
        <v>0.11605304340663866</v>
      </c>
      <c r="AH53" s="71">
        <v>0</v>
      </c>
    </row>
    <row r="54" spans="2:34" ht="13.5" customHeight="1">
      <c r="B54" s="47">
        <v>50</v>
      </c>
      <c r="C54" s="80" t="s">
        <v>13</v>
      </c>
      <c r="D54" s="215">
        <f>市区町村別_透析患者数!E54</f>
        <v>2</v>
      </c>
      <c r="E54" s="215">
        <v>0</v>
      </c>
      <c r="F54" s="115">
        <f t="shared" si="3"/>
        <v>0</v>
      </c>
      <c r="G54" s="215">
        <f>市区町村別_透析患者数!H54</f>
        <v>4</v>
      </c>
      <c r="H54" s="215">
        <v>0</v>
      </c>
      <c r="I54" s="115">
        <f t="shared" si="4"/>
        <v>0</v>
      </c>
      <c r="J54" s="215">
        <f>市区町村別_透析患者数!K54</f>
        <v>81</v>
      </c>
      <c r="K54" s="215">
        <v>9</v>
      </c>
      <c r="L54" s="115">
        <f t="shared" si="5"/>
        <v>0.1111111111111111</v>
      </c>
      <c r="M54" s="215">
        <f>市区町村別_透析患者数!N54</f>
        <v>76</v>
      </c>
      <c r="N54" s="215">
        <v>9</v>
      </c>
      <c r="O54" s="115">
        <f t="shared" si="6"/>
        <v>0.11842105263157894</v>
      </c>
      <c r="P54" s="215">
        <f>市区町村別_透析患者数!Q54</f>
        <v>38</v>
      </c>
      <c r="Q54" s="215">
        <v>7</v>
      </c>
      <c r="R54" s="115">
        <f t="shared" si="7"/>
        <v>0.18421052631578946</v>
      </c>
      <c r="S54" s="215">
        <f>市区町村別_透析患者数!T54</f>
        <v>12</v>
      </c>
      <c r="T54" s="215">
        <v>1</v>
      </c>
      <c r="U54" s="115">
        <f t="shared" si="8"/>
        <v>8.3333333333333329E-2</v>
      </c>
      <c r="V54" s="215">
        <f>市区町村別_透析患者数!W54</f>
        <v>4</v>
      </c>
      <c r="W54" s="215">
        <v>1</v>
      </c>
      <c r="X54" s="115">
        <f t="shared" si="9"/>
        <v>0.25</v>
      </c>
      <c r="Y54" s="70">
        <f t="shared" si="0"/>
        <v>217</v>
      </c>
      <c r="Z54" s="70">
        <f t="shared" si="0"/>
        <v>27</v>
      </c>
      <c r="AA54" s="115">
        <f t="shared" si="10"/>
        <v>0.12442396313364056</v>
      </c>
      <c r="AB54" s="138"/>
      <c r="AD54" s="100" t="str">
        <f t="shared" si="1"/>
        <v>河内長野市</v>
      </c>
      <c r="AE54" s="114">
        <f t="shared" si="12"/>
        <v>9.8901098901098897E-2</v>
      </c>
      <c r="AG54" s="114">
        <f t="shared" si="2"/>
        <v>0.11605304340663866</v>
      </c>
      <c r="AH54" s="71">
        <v>0</v>
      </c>
    </row>
    <row r="55" spans="2:34" ht="13.5" customHeight="1">
      <c r="B55" s="47">
        <v>51</v>
      </c>
      <c r="C55" s="80" t="s">
        <v>41</v>
      </c>
      <c r="D55" s="215">
        <f>市区町村別_透析患者数!E55</f>
        <v>6</v>
      </c>
      <c r="E55" s="215">
        <v>0</v>
      </c>
      <c r="F55" s="115">
        <f t="shared" si="3"/>
        <v>0</v>
      </c>
      <c r="G55" s="215">
        <f>市区町村別_透析患者数!H55</f>
        <v>11</v>
      </c>
      <c r="H55" s="215">
        <v>0</v>
      </c>
      <c r="I55" s="115">
        <f t="shared" si="4"/>
        <v>0</v>
      </c>
      <c r="J55" s="215">
        <f>市区町村別_透析患者数!K55</f>
        <v>107</v>
      </c>
      <c r="K55" s="215">
        <v>8</v>
      </c>
      <c r="L55" s="115">
        <f t="shared" si="5"/>
        <v>7.476635514018691E-2</v>
      </c>
      <c r="M55" s="215">
        <f>市区町村別_透析患者数!N55</f>
        <v>62</v>
      </c>
      <c r="N55" s="215">
        <v>11</v>
      </c>
      <c r="O55" s="115">
        <f t="shared" si="6"/>
        <v>0.17741935483870969</v>
      </c>
      <c r="P55" s="215">
        <f>市区町村別_透析患者数!Q55</f>
        <v>44</v>
      </c>
      <c r="Q55" s="215">
        <v>7</v>
      </c>
      <c r="R55" s="115">
        <f t="shared" si="7"/>
        <v>0.15909090909090909</v>
      </c>
      <c r="S55" s="215">
        <f>市区町村別_透析患者数!T55</f>
        <v>13</v>
      </c>
      <c r="T55" s="215">
        <v>1</v>
      </c>
      <c r="U55" s="115">
        <f t="shared" si="8"/>
        <v>7.6923076923076927E-2</v>
      </c>
      <c r="V55" s="215">
        <f>市区町村別_透析患者数!W55</f>
        <v>2</v>
      </c>
      <c r="W55" s="215">
        <v>0</v>
      </c>
      <c r="X55" s="115">
        <f t="shared" si="9"/>
        <v>0</v>
      </c>
      <c r="Y55" s="70">
        <f t="shared" si="0"/>
        <v>245</v>
      </c>
      <c r="Z55" s="70">
        <f t="shared" si="0"/>
        <v>27</v>
      </c>
      <c r="AA55" s="115">
        <f t="shared" si="10"/>
        <v>0.11020408163265306</v>
      </c>
      <c r="AB55" s="138"/>
      <c r="AD55" s="100" t="str">
        <f t="shared" si="1"/>
        <v>羽曳野市</v>
      </c>
      <c r="AE55" s="114">
        <f t="shared" si="12"/>
        <v>9.815950920245399E-2</v>
      </c>
      <c r="AG55" s="114">
        <f t="shared" si="2"/>
        <v>0.11605304340663866</v>
      </c>
      <c r="AH55" s="71">
        <v>0</v>
      </c>
    </row>
    <row r="56" spans="2:34" ht="13.5" customHeight="1">
      <c r="B56" s="47">
        <v>52</v>
      </c>
      <c r="C56" s="80" t="s">
        <v>3</v>
      </c>
      <c r="D56" s="215">
        <f>市区町村別_透析患者数!E56</f>
        <v>0</v>
      </c>
      <c r="E56" s="215">
        <v>0</v>
      </c>
      <c r="F56" s="115" t="str">
        <f t="shared" si="3"/>
        <v>-</v>
      </c>
      <c r="G56" s="215">
        <f>市区町村別_透析患者数!H56</f>
        <v>0</v>
      </c>
      <c r="H56" s="215">
        <v>0</v>
      </c>
      <c r="I56" s="115" t="str">
        <f t="shared" si="4"/>
        <v>-</v>
      </c>
      <c r="J56" s="215">
        <f>市区町村別_透析患者数!K56</f>
        <v>47</v>
      </c>
      <c r="K56" s="215">
        <v>5</v>
      </c>
      <c r="L56" s="115">
        <f t="shared" si="5"/>
        <v>0.10638297872340426</v>
      </c>
      <c r="M56" s="215">
        <f>市区町村別_透析患者数!N56</f>
        <v>46</v>
      </c>
      <c r="N56" s="215">
        <v>4</v>
      </c>
      <c r="O56" s="115">
        <f t="shared" si="6"/>
        <v>8.6956521739130432E-2</v>
      </c>
      <c r="P56" s="215">
        <f>市区町村別_透析患者数!Q56</f>
        <v>39</v>
      </c>
      <c r="Q56" s="215">
        <v>4</v>
      </c>
      <c r="R56" s="115">
        <f t="shared" si="7"/>
        <v>0.10256410256410256</v>
      </c>
      <c r="S56" s="215">
        <f>市区町村別_透析患者数!T56</f>
        <v>14</v>
      </c>
      <c r="T56" s="215">
        <v>1</v>
      </c>
      <c r="U56" s="115">
        <f t="shared" si="8"/>
        <v>7.1428571428571425E-2</v>
      </c>
      <c r="V56" s="215">
        <f>市区町村別_透析患者数!W56</f>
        <v>1</v>
      </c>
      <c r="W56" s="215">
        <v>0</v>
      </c>
      <c r="X56" s="115">
        <f t="shared" si="9"/>
        <v>0</v>
      </c>
      <c r="Y56" s="70">
        <f t="shared" si="0"/>
        <v>147</v>
      </c>
      <c r="Z56" s="70">
        <f t="shared" si="0"/>
        <v>14</v>
      </c>
      <c r="AA56" s="115">
        <f t="shared" si="10"/>
        <v>9.5238095238095233E-2</v>
      </c>
      <c r="AB56" s="138"/>
      <c r="AD56" s="100" t="str">
        <f t="shared" si="1"/>
        <v>四條畷市</v>
      </c>
      <c r="AE56" s="114">
        <f t="shared" si="12"/>
        <v>9.7826086956521743E-2</v>
      </c>
      <c r="AG56" s="114">
        <f t="shared" si="2"/>
        <v>0.11605304340663866</v>
      </c>
      <c r="AH56" s="71">
        <v>0</v>
      </c>
    </row>
    <row r="57" spans="2:34" ht="13.5" customHeight="1">
      <c r="B57" s="47">
        <v>53</v>
      </c>
      <c r="C57" s="80" t="s">
        <v>18</v>
      </c>
      <c r="D57" s="215">
        <f>市区町村別_透析患者数!E57</f>
        <v>1</v>
      </c>
      <c r="E57" s="215">
        <v>0</v>
      </c>
      <c r="F57" s="115">
        <f t="shared" si="3"/>
        <v>0</v>
      </c>
      <c r="G57" s="215">
        <f>市区町村別_透析患者数!H57</f>
        <v>3</v>
      </c>
      <c r="H57" s="215">
        <v>0</v>
      </c>
      <c r="I57" s="115">
        <f t="shared" si="4"/>
        <v>0</v>
      </c>
      <c r="J57" s="215">
        <f>市区町村別_透析患者数!K57</f>
        <v>34</v>
      </c>
      <c r="K57" s="215">
        <v>2</v>
      </c>
      <c r="L57" s="115">
        <f t="shared" si="5"/>
        <v>5.8823529411764705E-2</v>
      </c>
      <c r="M57" s="215">
        <f>市区町村別_透析患者数!N57</f>
        <v>38</v>
      </c>
      <c r="N57" s="215">
        <v>7</v>
      </c>
      <c r="O57" s="115">
        <f t="shared" si="6"/>
        <v>0.18421052631578946</v>
      </c>
      <c r="P57" s="215">
        <f>市区町村別_透析患者数!Q57</f>
        <v>26</v>
      </c>
      <c r="Q57" s="215">
        <v>5</v>
      </c>
      <c r="R57" s="115">
        <f t="shared" si="7"/>
        <v>0.19230769230769232</v>
      </c>
      <c r="S57" s="215">
        <f>市区町村別_透析患者数!T57</f>
        <v>4</v>
      </c>
      <c r="T57" s="215">
        <v>0</v>
      </c>
      <c r="U57" s="115">
        <f t="shared" si="8"/>
        <v>0</v>
      </c>
      <c r="V57" s="215">
        <f>市区町村別_透析患者数!W57</f>
        <v>0</v>
      </c>
      <c r="W57" s="215">
        <v>0</v>
      </c>
      <c r="X57" s="115" t="str">
        <f t="shared" si="9"/>
        <v>-</v>
      </c>
      <c r="Y57" s="70">
        <f t="shared" si="0"/>
        <v>106</v>
      </c>
      <c r="Z57" s="70">
        <f t="shared" si="0"/>
        <v>14</v>
      </c>
      <c r="AA57" s="115">
        <f t="shared" si="10"/>
        <v>0.13207547169811321</v>
      </c>
      <c r="AB57" s="138"/>
      <c r="AD57" s="100" t="str">
        <f t="shared" si="1"/>
        <v>城東区</v>
      </c>
      <c r="AE57" s="114">
        <f t="shared" si="12"/>
        <v>9.7744360902255634E-2</v>
      </c>
      <c r="AG57" s="114">
        <f t="shared" si="2"/>
        <v>0.11605304340663866</v>
      </c>
      <c r="AH57" s="71">
        <v>0</v>
      </c>
    </row>
    <row r="58" spans="2:34" ht="13.5" customHeight="1">
      <c r="B58" s="47">
        <v>54</v>
      </c>
      <c r="C58" s="80" t="s">
        <v>23</v>
      </c>
      <c r="D58" s="215">
        <f>市区町村別_透析患者数!E58</f>
        <v>3</v>
      </c>
      <c r="E58" s="215">
        <v>0</v>
      </c>
      <c r="F58" s="115">
        <f t="shared" si="3"/>
        <v>0</v>
      </c>
      <c r="G58" s="215">
        <f>市区町村別_透析患者数!H58</f>
        <v>10</v>
      </c>
      <c r="H58" s="215">
        <v>0</v>
      </c>
      <c r="I58" s="115">
        <f t="shared" si="4"/>
        <v>0</v>
      </c>
      <c r="J58" s="215">
        <f>市区町村別_透析患者数!K58</f>
        <v>62</v>
      </c>
      <c r="K58" s="215">
        <v>7</v>
      </c>
      <c r="L58" s="115">
        <f t="shared" si="5"/>
        <v>0.11290322580645161</v>
      </c>
      <c r="M58" s="215">
        <f>市区町村別_透析患者数!N58</f>
        <v>41</v>
      </c>
      <c r="N58" s="215">
        <v>4</v>
      </c>
      <c r="O58" s="115">
        <f t="shared" si="6"/>
        <v>9.7560975609756101E-2</v>
      </c>
      <c r="P58" s="215">
        <f>市区町村別_透析患者数!Q58</f>
        <v>33</v>
      </c>
      <c r="Q58" s="215">
        <v>5</v>
      </c>
      <c r="R58" s="115">
        <f t="shared" si="7"/>
        <v>0.15151515151515152</v>
      </c>
      <c r="S58" s="215">
        <f>市区町村別_透析患者数!T58</f>
        <v>11</v>
      </c>
      <c r="T58" s="215">
        <v>0</v>
      </c>
      <c r="U58" s="115">
        <f t="shared" si="8"/>
        <v>0</v>
      </c>
      <c r="V58" s="215">
        <f>市区町村別_透析患者数!W58</f>
        <v>3</v>
      </c>
      <c r="W58" s="215">
        <v>0</v>
      </c>
      <c r="X58" s="115">
        <f t="shared" si="9"/>
        <v>0</v>
      </c>
      <c r="Y58" s="70">
        <f t="shared" si="0"/>
        <v>163</v>
      </c>
      <c r="Z58" s="70">
        <f t="shared" si="0"/>
        <v>16</v>
      </c>
      <c r="AA58" s="115">
        <f t="shared" si="10"/>
        <v>9.815950920245399E-2</v>
      </c>
      <c r="AB58" s="138"/>
      <c r="AD58" s="100" t="str">
        <f t="shared" si="1"/>
        <v>堺市中区</v>
      </c>
      <c r="AE58" s="114">
        <f t="shared" si="12"/>
        <v>9.7435897435897437E-2</v>
      </c>
      <c r="AG58" s="114">
        <f t="shared" si="2"/>
        <v>0.11605304340663866</v>
      </c>
      <c r="AH58" s="71">
        <v>0</v>
      </c>
    </row>
    <row r="59" spans="2:34" ht="13.5" customHeight="1">
      <c r="B59" s="47">
        <v>55</v>
      </c>
      <c r="C59" s="80" t="s">
        <v>14</v>
      </c>
      <c r="D59" s="215">
        <f>市区町村別_透析患者数!E59</f>
        <v>4</v>
      </c>
      <c r="E59" s="215">
        <v>0</v>
      </c>
      <c r="F59" s="115">
        <f t="shared" si="3"/>
        <v>0</v>
      </c>
      <c r="G59" s="215">
        <f>市区町村別_透析患者数!H59</f>
        <v>12</v>
      </c>
      <c r="H59" s="215">
        <v>0</v>
      </c>
      <c r="I59" s="115">
        <f t="shared" si="4"/>
        <v>0</v>
      </c>
      <c r="J59" s="215">
        <f>市区町村別_透析患者数!K59</f>
        <v>98</v>
      </c>
      <c r="K59" s="215">
        <v>8</v>
      </c>
      <c r="L59" s="115">
        <f t="shared" si="5"/>
        <v>8.1632653061224483E-2</v>
      </c>
      <c r="M59" s="215">
        <f>市区町村別_透析患者数!N59</f>
        <v>72</v>
      </c>
      <c r="N59" s="215">
        <v>8</v>
      </c>
      <c r="O59" s="115">
        <f t="shared" si="6"/>
        <v>0.1111111111111111</v>
      </c>
      <c r="P59" s="215">
        <f>市区町村別_透析患者数!Q59</f>
        <v>43</v>
      </c>
      <c r="Q59" s="215">
        <v>7</v>
      </c>
      <c r="R59" s="115">
        <f t="shared" si="7"/>
        <v>0.16279069767441862</v>
      </c>
      <c r="S59" s="215">
        <f>市区町村別_透析患者数!T59</f>
        <v>21</v>
      </c>
      <c r="T59" s="215">
        <v>2</v>
      </c>
      <c r="U59" s="115">
        <f t="shared" si="8"/>
        <v>9.5238095238095233E-2</v>
      </c>
      <c r="V59" s="215">
        <f>市区町村別_透析患者数!W59</f>
        <v>5</v>
      </c>
      <c r="W59" s="215">
        <v>1</v>
      </c>
      <c r="X59" s="115">
        <f t="shared" si="9"/>
        <v>0.2</v>
      </c>
      <c r="Y59" s="70">
        <f t="shared" si="0"/>
        <v>255</v>
      </c>
      <c r="Z59" s="70">
        <f t="shared" si="0"/>
        <v>26</v>
      </c>
      <c r="AA59" s="115">
        <f t="shared" si="10"/>
        <v>0.10196078431372549</v>
      </c>
      <c r="AB59" s="138"/>
      <c r="AD59" s="100" t="str">
        <f t="shared" si="1"/>
        <v>吹田市</v>
      </c>
      <c r="AE59" s="114">
        <f t="shared" si="12"/>
        <v>9.6916299559471369E-2</v>
      </c>
      <c r="AG59" s="114">
        <f t="shared" si="2"/>
        <v>0.11605304340663866</v>
      </c>
      <c r="AH59" s="71">
        <v>0</v>
      </c>
    </row>
    <row r="60" spans="2:34" ht="13.5" customHeight="1">
      <c r="B60" s="47">
        <v>56</v>
      </c>
      <c r="C60" s="80" t="s">
        <v>8</v>
      </c>
      <c r="D60" s="215">
        <f>市区町村別_透析患者数!E60</f>
        <v>0</v>
      </c>
      <c r="E60" s="215">
        <v>0</v>
      </c>
      <c r="F60" s="115" t="str">
        <f t="shared" si="3"/>
        <v>-</v>
      </c>
      <c r="G60" s="215">
        <f>市区町村別_透析患者数!H60</f>
        <v>3</v>
      </c>
      <c r="H60" s="215">
        <v>1</v>
      </c>
      <c r="I60" s="115">
        <f t="shared" si="4"/>
        <v>0.33333333333333331</v>
      </c>
      <c r="J60" s="215">
        <f>市区町村別_透析患者数!K60</f>
        <v>44</v>
      </c>
      <c r="K60" s="215">
        <v>5</v>
      </c>
      <c r="L60" s="115">
        <f t="shared" si="5"/>
        <v>0.11363636363636363</v>
      </c>
      <c r="M60" s="215">
        <f>市区町村別_透析患者数!N60</f>
        <v>49</v>
      </c>
      <c r="N60" s="215">
        <v>5</v>
      </c>
      <c r="O60" s="115">
        <f t="shared" si="6"/>
        <v>0.10204081632653061</v>
      </c>
      <c r="P60" s="215">
        <f>市区町村別_透析患者数!Q60</f>
        <v>25</v>
      </c>
      <c r="Q60" s="215">
        <v>1</v>
      </c>
      <c r="R60" s="115">
        <f t="shared" si="7"/>
        <v>0.04</v>
      </c>
      <c r="S60" s="215">
        <f>市区町村別_透析患者数!T60</f>
        <v>13</v>
      </c>
      <c r="T60" s="215">
        <v>2</v>
      </c>
      <c r="U60" s="115">
        <f t="shared" si="8"/>
        <v>0.15384615384615385</v>
      </c>
      <c r="V60" s="215">
        <f>市区町村別_透析患者数!W60</f>
        <v>0</v>
      </c>
      <c r="W60" s="215">
        <v>0</v>
      </c>
      <c r="X60" s="115" t="str">
        <f t="shared" si="9"/>
        <v>-</v>
      </c>
      <c r="Y60" s="70">
        <f t="shared" si="0"/>
        <v>134</v>
      </c>
      <c r="Z60" s="70">
        <f t="shared" si="0"/>
        <v>14</v>
      </c>
      <c r="AA60" s="115">
        <f t="shared" si="10"/>
        <v>0.1044776119402985</v>
      </c>
      <c r="AB60" s="138"/>
      <c r="AD60" s="100" t="str">
        <f t="shared" si="1"/>
        <v>箕面市</v>
      </c>
      <c r="AE60" s="114">
        <f t="shared" si="12"/>
        <v>9.5238095238095233E-2</v>
      </c>
      <c r="AG60" s="114">
        <f t="shared" si="2"/>
        <v>0.11605304340663866</v>
      </c>
      <c r="AH60" s="71">
        <v>0</v>
      </c>
    </row>
    <row r="61" spans="2:34" ht="13.5" customHeight="1">
      <c r="B61" s="47">
        <v>57</v>
      </c>
      <c r="C61" s="80" t="s">
        <v>42</v>
      </c>
      <c r="D61" s="215">
        <f>市区町村別_透析患者数!E61</f>
        <v>1</v>
      </c>
      <c r="E61" s="215">
        <v>0</v>
      </c>
      <c r="F61" s="115">
        <f t="shared" si="3"/>
        <v>0</v>
      </c>
      <c r="G61" s="215">
        <f>市区町村別_透析患者数!H61</f>
        <v>3</v>
      </c>
      <c r="H61" s="215">
        <v>0</v>
      </c>
      <c r="I61" s="115">
        <f t="shared" si="4"/>
        <v>0</v>
      </c>
      <c r="J61" s="215">
        <f>市区町村別_透析患者数!K61</f>
        <v>23</v>
      </c>
      <c r="K61" s="215">
        <v>3</v>
      </c>
      <c r="L61" s="115">
        <f t="shared" si="5"/>
        <v>0.13043478260869565</v>
      </c>
      <c r="M61" s="215">
        <f>市区町村別_透析患者数!N61</f>
        <v>16</v>
      </c>
      <c r="N61" s="215">
        <v>2</v>
      </c>
      <c r="O61" s="115">
        <f t="shared" si="6"/>
        <v>0.125</v>
      </c>
      <c r="P61" s="215">
        <f>市区町村別_透析患者数!Q61</f>
        <v>14</v>
      </c>
      <c r="Q61" s="215">
        <v>3</v>
      </c>
      <c r="R61" s="115">
        <f t="shared" si="7"/>
        <v>0.21428571428571427</v>
      </c>
      <c r="S61" s="215">
        <f>市区町村別_透析患者数!T61</f>
        <v>8</v>
      </c>
      <c r="T61" s="215">
        <v>1</v>
      </c>
      <c r="U61" s="115">
        <f t="shared" si="8"/>
        <v>0.125</v>
      </c>
      <c r="V61" s="215">
        <f>市区町村別_透析患者数!W61</f>
        <v>0</v>
      </c>
      <c r="W61" s="215">
        <v>0</v>
      </c>
      <c r="X61" s="115" t="str">
        <f t="shared" si="9"/>
        <v>-</v>
      </c>
      <c r="Y61" s="70">
        <f t="shared" si="0"/>
        <v>65</v>
      </c>
      <c r="Z61" s="70">
        <f t="shared" si="0"/>
        <v>9</v>
      </c>
      <c r="AA61" s="115">
        <f t="shared" si="10"/>
        <v>0.13846153846153847</v>
      </c>
      <c r="AB61" s="138"/>
      <c r="AD61" s="100" t="str">
        <f t="shared" si="1"/>
        <v>阿倍野区</v>
      </c>
      <c r="AE61" s="114">
        <f t="shared" si="12"/>
        <v>9.420289855072464E-2</v>
      </c>
      <c r="AG61" s="114">
        <f t="shared" si="2"/>
        <v>0.11605304340663866</v>
      </c>
      <c r="AH61" s="71">
        <v>0</v>
      </c>
    </row>
    <row r="62" spans="2:34" ht="13.5" customHeight="1">
      <c r="B62" s="47">
        <v>58</v>
      </c>
      <c r="C62" s="80" t="s">
        <v>24</v>
      </c>
      <c r="D62" s="215">
        <f>市区町村別_透析患者数!E62</f>
        <v>0</v>
      </c>
      <c r="E62" s="215">
        <v>0</v>
      </c>
      <c r="F62" s="115" t="str">
        <f t="shared" si="3"/>
        <v>-</v>
      </c>
      <c r="G62" s="215">
        <f>市区町村別_透析患者数!H62</f>
        <v>2</v>
      </c>
      <c r="H62" s="215">
        <v>0</v>
      </c>
      <c r="I62" s="115">
        <f t="shared" si="4"/>
        <v>0</v>
      </c>
      <c r="J62" s="215">
        <f>市区町村別_透析患者数!K62</f>
        <v>35</v>
      </c>
      <c r="K62" s="215">
        <v>4</v>
      </c>
      <c r="L62" s="115">
        <f t="shared" si="5"/>
        <v>0.11428571428571428</v>
      </c>
      <c r="M62" s="215">
        <f>市区町村別_透析患者数!N62</f>
        <v>33</v>
      </c>
      <c r="N62" s="215">
        <v>2</v>
      </c>
      <c r="O62" s="115">
        <f t="shared" si="6"/>
        <v>6.0606060606060608E-2</v>
      </c>
      <c r="P62" s="215">
        <f>市区町村別_透析患者数!Q62</f>
        <v>24</v>
      </c>
      <c r="Q62" s="215">
        <v>2</v>
      </c>
      <c r="R62" s="115">
        <f t="shared" si="7"/>
        <v>8.3333333333333329E-2</v>
      </c>
      <c r="S62" s="215">
        <f>市区町村別_透析患者数!T62</f>
        <v>7</v>
      </c>
      <c r="T62" s="215">
        <v>0</v>
      </c>
      <c r="U62" s="115">
        <f t="shared" si="8"/>
        <v>0</v>
      </c>
      <c r="V62" s="215">
        <f>市区町村別_透析患者数!W62</f>
        <v>1</v>
      </c>
      <c r="W62" s="215">
        <v>0</v>
      </c>
      <c r="X62" s="115">
        <f t="shared" si="9"/>
        <v>0</v>
      </c>
      <c r="Y62" s="70">
        <f t="shared" si="0"/>
        <v>102</v>
      </c>
      <c r="Z62" s="70">
        <f t="shared" si="0"/>
        <v>8</v>
      </c>
      <c r="AA62" s="115">
        <f t="shared" si="10"/>
        <v>7.8431372549019607E-2</v>
      </c>
      <c r="AB62" s="138"/>
      <c r="AD62" s="100" t="str">
        <f t="shared" si="1"/>
        <v>松原市</v>
      </c>
      <c r="AE62" s="114">
        <f t="shared" si="12"/>
        <v>9.375E-2</v>
      </c>
      <c r="AG62" s="114">
        <f t="shared" si="2"/>
        <v>0.11605304340663866</v>
      </c>
      <c r="AH62" s="71">
        <v>0</v>
      </c>
    </row>
    <row r="63" spans="2:34" ht="13.5" customHeight="1">
      <c r="B63" s="47">
        <v>59</v>
      </c>
      <c r="C63" s="80" t="s">
        <v>19</v>
      </c>
      <c r="D63" s="215">
        <f>市区町村別_透析患者数!E63</f>
        <v>2</v>
      </c>
      <c r="E63" s="215">
        <v>0</v>
      </c>
      <c r="F63" s="115">
        <f t="shared" si="3"/>
        <v>0</v>
      </c>
      <c r="G63" s="215">
        <f>市区町村別_透析患者数!H63</f>
        <v>13</v>
      </c>
      <c r="H63" s="215">
        <v>0</v>
      </c>
      <c r="I63" s="115">
        <f t="shared" si="4"/>
        <v>0</v>
      </c>
      <c r="J63" s="215">
        <f>市区町村別_透析患者数!K63</f>
        <v>285</v>
      </c>
      <c r="K63" s="215">
        <v>37</v>
      </c>
      <c r="L63" s="115">
        <f t="shared" si="5"/>
        <v>0.12982456140350876</v>
      </c>
      <c r="M63" s="215">
        <f>市区町村別_透析患者数!N63</f>
        <v>219</v>
      </c>
      <c r="N63" s="215">
        <v>29</v>
      </c>
      <c r="O63" s="115">
        <f t="shared" si="6"/>
        <v>0.13242009132420091</v>
      </c>
      <c r="P63" s="215">
        <f>市区町村別_透析患者数!Q63</f>
        <v>130</v>
      </c>
      <c r="Q63" s="215">
        <v>25</v>
      </c>
      <c r="R63" s="115">
        <f t="shared" si="7"/>
        <v>0.19230769230769232</v>
      </c>
      <c r="S63" s="215">
        <f>市区町村別_透析患者数!T63</f>
        <v>49</v>
      </c>
      <c r="T63" s="215">
        <v>9</v>
      </c>
      <c r="U63" s="115">
        <f t="shared" si="8"/>
        <v>0.18367346938775511</v>
      </c>
      <c r="V63" s="215">
        <f>市区町村別_透析患者数!W63</f>
        <v>9</v>
      </c>
      <c r="W63" s="215">
        <v>1</v>
      </c>
      <c r="X63" s="115">
        <f t="shared" si="9"/>
        <v>0.1111111111111111</v>
      </c>
      <c r="Y63" s="70">
        <f t="shared" si="0"/>
        <v>707</v>
      </c>
      <c r="Z63" s="70">
        <f t="shared" si="0"/>
        <v>101</v>
      </c>
      <c r="AA63" s="115">
        <f t="shared" si="10"/>
        <v>0.14285714285714285</v>
      </c>
      <c r="AB63" s="138"/>
      <c r="AD63" s="100" t="str">
        <f t="shared" si="1"/>
        <v>東住吉区</v>
      </c>
      <c r="AE63" s="114">
        <f t="shared" si="12"/>
        <v>9.0497737556561084E-2</v>
      </c>
      <c r="AG63" s="114">
        <f t="shared" si="2"/>
        <v>0.11605304340663866</v>
      </c>
      <c r="AH63" s="71">
        <v>0</v>
      </c>
    </row>
    <row r="64" spans="2:34" ht="13.5" customHeight="1">
      <c r="B64" s="47">
        <v>60</v>
      </c>
      <c r="C64" s="80" t="s">
        <v>43</v>
      </c>
      <c r="D64" s="215">
        <f>市区町村別_透析患者数!E64</f>
        <v>1</v>
      </c>
      <c r="E64" s="215">
        <v>0</v>
      </c>
      <c r="F64" s="115">
        <f t="shared" si="3"/>
        <v>0</v>
      </c>
      <c r="G64" s="215">
        <f>市区町村別_透析患者数!H64</f>
        <v>2</v>
      </c>
      <c r="H64" s="215">
        <v>0</v>
      </c>
      <c r="I64" s="115">
        <f t="shared" si="4"/>
        <v>0</v>
      </c>
      <c r="J64" s="215">
        <f>市区町村別_透析患者数!K64</f>
        <v>33</v>
      </c>
      <c r="K64" s="215">
        <v>2</v>
      </c>
      <c r="L64" s="115">
        <f t="shared" si="5"/>
        <v>6.0606060606060608E-2</v>
      </c>
      <c r="M64" s="215">
        <f>市区町村別_透析患者数!N64</f>
        <v>36</v>
      </c>
      <c r="N64" s="215">
        <v>3</v>
      </c>
      <c r="O64" s="115">
        <f t="shared" si="6"/>
        <v>8.3333333333333329E-2</v>
      </c>
      <c r="P64" s="215">
        <f>市区町村別_透析患者数!Q64</f>
        <v>23</v>
      </c>
      <c r="Q64" s="215">
        <v>2</v>
      </c>
      <c r="R64" s="115">
        <f t="shared" si="7"/>
        <v>8.6956521739130432E-2</v>
      </c>
      <c r="S64" s="215">
        <f>市区町村別_透析患者数!T64</f>
        <v>7</v>
      </c>
      <c r="T64" s="215">
        <v>0</v>
      </c>
      <c r="U64" s="115">
        <f t="shared" si="8"/>
        <v>0</v>
      </c>
      <c r="V64" s="215">
        <f>市区町村別_透析患者数!W64</f>
        <v>0</v>
      </c>
      <c r="W64" s="215">
        <v>0</v>
      </c>
      <c r="X64" s="115" t="str">
        <f t="shared" si="9"/>
        <v>-</v>
      </c>
      <c r="Y64" s="70">
        <f t="shared" si="0"/>
        <v>102</v>
      </c>
      <c r="Z64" s="70">
        <f t="shared" si="0"/>
        <v>7</v>
      </c>
      <c r="AA64" s="115">
        <f t="shared" si="10"/>
        <v>6.8627450980392163E-2</v>
      </c>
      <c r="AB64" s="138"/>
      <c r="AD64" s="100" t="str">
        <f t="shared" si="1"/>
        <v>守口市</v>
      </c>
      <c r="AE64" s="114">
        <f t="shared" si="12"/>
        <v>8.7999999999999995E-2</v>
      </c>
      <c r="AG64" s="114">
        <f t="shared" si="2"/>
        <v>0.11605304340663866</v>
      </c>
      <c r="AH64" s="71">
        <v>0</v>
      </c>
    </row>
    <row r="65" spans="2:34" ht="13.5" customHeight="1">
      <c r="B65" s="47">
        <v>61</v>
      </c>
      <c r="C65" s="80" t="s">
        <v>15</v>
      </c>
      <c r="D65" s="215">
        <f>市区町村別_透析患者数!E65</f>
        <v>0</v>
      </c>
      <c r="E65" s="215">
        <v>0</v>
      </c>
      <c r="F65" s="115" t="str">
        <f t="shared" si="3"/>
        <v>-</v>
      </c>
      <c r="G65" s="215">
        <f>市区町村別_透析患者数!H65</f>
        <v>1</v>
      </c>
      <c r="H65" s="215">
        <v>0</v>
      </c>
      <c r="I65" s="115">
        <f t="shared" si="4"/>
        <v>0</v>
      </c>
      <c r="J65" s="215">
        <f>市区町村別_透析患者数!K65</f>
        <v>28</v>
      </c>
      <c r="K65" s="215">
        <v>3</v>
      </c>
      <c r="L65" s="115">
        <f t="shared" si="5"/>
        <v>0.10714285714285714</v>
      </c>
      <c r="M65" s="215">
        <f>市区町村別_透析患者数!N65</f>
        <v>33</v>
      </c>
      <c r="N65" s="215">
        <v>5</v>
      </c>
      <c r="O65" s="115">
        <f t="shared" si="6"/>
        <v>0.15151515151515152</v>
      </c>
      <c r="P65" s="215">
        <f>市区町村別_透析患者数!Q65</f>
        <v>21</v>
      </c>
      <c r="Q65" s="215">
        <v>1</v>
      </c>
      <c r="R65" s="115">
        <f t="shared" si="7"/>
        <v>4.7619047619047616E-2</v>
      </c>
      <c r="S65" s="215">
        <f>市区町村別_透析患者数!T65</f>
        <v>6</v>
      </c>
      <c r="T65" s="215">
        <v>0</v>
      </c>
      <c r="U65" s="115">
        <f t="shared" si="8"/>
        <v>0</v>
      </c>
      <c r="V65" s="215">
        <f>市区町村別_透析患者数!W65</f>
        <v>3</v>
      </c>
      <c r="W65" s="215">
        <v>0</v>
      </c>
      <c r="X65" s="115">
        <f t="shared" si="9"/>
        <v>0</v>
      </c>
      <c r="Y65" s="70">
        <f t="shared" si="0"/>
        <v>92</v>
      </c>
      <c r="Z65" s="70">
        <f t="shared" si="0"/>
        <v>9</v>
      </c>
      <c r="AA65" s="115">
        <f t="shared" si="10"/>
        <v>9.7826086956521743E-2</v>
      </c>
      <c r="AB65" s="138"/>
      <c r="AD65" s="100" t="str">
        <f t="shared" si="1"/>
        <v>住吉区</v>
      </c>
      <c r="AE65" s="114">
        <f t="shared" si="12"/>
        <v>8.5000000000000006E-2</v>
      </c>
      <c r="AG65" s="114">
        <f t="shared" si="2"/>
        <v>0.11605304340663866</v>
      </c>
      <c r="AH65" s="71">
        <v>0</v>
      </c>
    </row>
    <row r="66" spans="2:34" ht="13.5" customHeight="1">
      <c r="B66" s="47">
        <v>62</v>
      </c>
      <c r="C66" s="80" t="s">
        <v>16</v>
      </c>
      <c r="D66" s="215">
        <f>市区町村別_透析患者数!E66</f>
        <v>0</v>
      </c>
      <c r="E66" s="215">
        <v>0</v>
      </c>
      <c r="F66" s="115" t="str">
        <f t="shared" si="3"/>
        <v>-</v>
      </c>
      <c r="G66" s="215">
        <f>市区町村別_透析患者数!H66</f>
        <v>9</v>
      </c>
      <c r="H66" s="215">
        <v>0</v>
      </c>
      <c r="I66" s="115">
        <f t="shared" si="4"/>
        <v>0</v>
      </c>
      <c r="J66" s="215">
        <f>市区町村別_透析患者数!K66</f>
        <v>46</v>
      </c>
      <c r="K66" s="215">
        <v>6</v>
      </c>
      <c r="L66" s="115">
        <f t="shared" si="5"/>
        <v>0.13043478260869565</v>
      </c>
      <c r="M66" s="215">
        <f>市区町村別_透析患者数!N66</f>
        <v>42</v>
      </c>
      <c r="N66" s="215">
        <v>3</v>
      </c>
      <c r="O66" s="115">
        <f t="shared" si="6"/>
        <v>7.1428571428571425E-2</v>
      </c>
      <c r="P66" s="215">
        <f>市区町村別_透析患者数!Q66</f>
        <v>21</v>
      </c>
      <c r="Q66" s="215">
        <v>3</v>
      </c>
      <c r="R66" s="115">
        <f t="shared" si="7"/>
        <v>0.14285714285714285</v>
      </c>
      <c r="S66" s="215">
        <f>市区町村別_透析患者数!T66</f>
        <v>2</v>
      </c>
      <c r="T66" s="215">
        <v>0</v>
      </c>
      <c r="U66" s="115">
        <f t="shared" si="8"/>
        <v>0</v>
      </c>
      <c r="V66" s="215">
        <f>市区町村別_透析患者数!W66</f>
        <v>1</v>
      </c>
      <c r="W66" s="215">
        <v>0</v>
      </c>
      <c r="X66" s="115">
        <f t="shared" si="9"/>
        <v>0</v>
      </c>
      <c r="Y66" s="70">
        <f t="shared" si="0"/>
        <v>121</v>
      </c>
      <c r="Z66" s="70">
        <f t="shared" si="0"/>
        <v>12</v>
      </c>
      <c r="AA66" s="115">
        <f t="shared" si="10"/>
        <v>9.9173553719008267E-2</v>
      </c>
      <c r="AB66" s="138"/>
      <c r="AD66" s="100" t="str">
        <f t="shared" si="1"/>
        <v>堺市北区</v>
      </c>
      <c r="AE66" s="114">
        <f t="shared" si="12"/>
        <v>8.461538461538462E-2</v>
      </c>
      <c r="AG66" s="114">
        <f t="shared" si="2"/>
        <v>0.11605304340663866</v>
      </c>
      <c r="AH66" s="71">
        <v>0</v>
      </c>
    </row>
    <row r="67" spans="2:34" ht="13.5" customHeight="1">
      <c r="B67" s="47">
        <v>63</v>
      </c>
      <c r="C67" s="80" t="s">
        <v>25</v>
      </c>
      <c r="D67" s="215">
        <f>市区町村別_透析患者数!E67</f>
        <v>0</v>
      </c>
      <c r="E67" s="215">
        <v>0</v>
      </c>
      <c r="F67" s="115" t="str">
        <f t="shared" si="3"/>
        <v>-</v>
      </c>
      <c r="G67" s="215">
        <f>市区町村別_透析患者数!H67</f>
        <v>0</v>
      </c>
      <c r="H67" s="215">
        <v>0</v>
      </c>
      <c r="I67" s="115" t="str">
        <f t="shared" si="4"/>
        <v>-</v>
      </c>
      <c r="J67" s="215">
        <f>市区町村別_透析患者数!K67</f>
        <v>32</v>
      </c>
      <c r="K67" s="215">
        <v>1</v>
      </c>
      <c r="L67" s="115">
        <f t="shared" si="5"/>
        <v>3.125E-2</v>
      </c>
      <c r="M67" s="215">
        <f>市区町村別_透析患者数!N67</f>
        <v>31</v>
      </c>
      <c r="N67" s="215">
        <v>6</v>
      </c>
      <c r="O67" s="115">
        <f t="shared" si="6"/>
        <v>0.19354838709677419</v>
      </c>
      <c r="P67" s="215">
        <f>市区町村別_透析患者数!Q67</f>
        <v>19</v>
      </c>
      <c r="Q67" s="215">
        <v>3</v>
      </c>
      <c r="R67" s="115">
        <f t="shared" si="7"/>
        <v>0.15789473684210525</v>
      </c>
      <c r="S67" s="215">
        <f>市区町村別_透析患者数!T67</f>
        <v>8</v>
      </c>
      <c r="T67" s="215">
        <v>1</v>
      </c>
      <c r="U67" s="115">
        <f t="shared" si="8"/>
        <v>0.125</v>
      </c>
      <c r="V67" s="215">
        <f>市区町村別_透析患者数!W67</f>
        <v>0</v>
      </c>
      <c r="W67" s="215">
        <v>0</v>
      </c>
      <c r="X67" s="115" t="str">
        <f t="shared" si="9"/>
        <v>-</v>
      </c>
      <c r="Y67" s="70">
        <f t="shared" si="0"/>
        <v>90</v>
      </c>
      <c r="Z67" s="70">
        <f t="shared" si="0"/>
        <v>11</v>
      </c>
      <c r="AA67" s="115">
        <f t="shared" si="10"/>
        <v>0.12222222222222222</v>
      </c>
      <c r="AB67" s="138"/>
      <c r="AD67" s="100" t="str">
        <f t="shared" si="1"/>
        <v>西成区</v>
      </c>
      <c r="AE67" s="114">
        <f t="shared" si="12"/>
        <v>8.4507042253521125E-2</v>
      </c>
      <c r="AG67" s="114">
        <f t="shared" si="2"/>
        <v>0.11605304340663866</v>
      </c>
      <c r="AH67" s="71">
        <v>0</v>
      </c>
    </row>
    <row r="68" spans="2:34" ht="13.5" customHeight="1">
      <c r="B68" s="47">
        <v>64</v>
      </c>
      <c r="C68" s="80" t="s">
        <v>44</v>
      </c>
      <c r="D68" s="215">
        <f>市区町村別_透析患者数!E68</f>
        <v>6</v>
      </c>
      <c r="E68" s="215">
        <v>0</v>
      </c>
      <c r="F68" s="115">
        <f t="shared" si="3"/>
        <v>0</v>
      </c>
      <c r="G68" s="215">
        <f>市区町村別_透析患者数!H68</f>
        <v>11</v>
      </c>
      <c r="H68" s="215">
        <v>1</v>
      </c>
      <c r="I68" s="115">
        <f t="shared" si="4"/>
        <v>9.0909090909090912E-2</v>
      </c>
      <c r="J68" s="215">
        <f>市区町村別_透析患者数!K68</f>
        <v>27</v>
      </c>
      <c r="K68" s="215">
        <v>4</v>
      </c>
      <c r="L68" s="115">
        <f t="shared" si="5"/>
        <v>0.14814814814814814</v>
      </c>
      <c r="M68" s="215">
        <f>市区町村別_透析患者数!N68</f>
        <v>41</v>
      </c>
      <c r="N68" s="215">
        <v>7</v>
      </c>
      <c r="O68" s="115">
        <f t="shared" si="6"/>
        <v>0.17073170731707318</v>
      </c>
      <c r="P68" s="215">
        <f>市区町村別_透析患者数!Q68</f>
        <v>17</v>
      </c>
      <c r="Q68" s="215">
        <v>2</v>
      </c>
      <c r="R68" s="115">
        <f t="shared" si="7"/>
        <v>0.11764705882352941</v>
      </c>
      <c r="S68" s="215">
        <f>市区町村別_透析患者数!T68</f>
        <v>9</v>
      </c>
      <c r="T68" s="215">
        <v>1</v>
      </c>
      <c r="U68" s="115">
        <f t="shared" si="8"/>
        <v>0.1111111111111111</v>
      </c>
      <c r="V68" s="215">
        <f>市区町村別_透析患者数!W68</f>
        <v>0</v>
      </c>
      <c r="W68" s="215">
        <v>0</v>
      </c>
      <c r="X68" s="115" t="str">
        <f t="shared" si="9"/>
        <v>-</v>
      </c>
      <c r="Y68" s="70">
        <f t="shared" si="0"/>
        <v>111</v>
      </c>
      <c r="Z68" s="70">
        <f t="shared" si="0"/>
        <v>15</v>
      </c>
      <c r="AA68" s="115">
        <f t="shared" si="10"/>
        <v>0.13513513513513514</v>
      </c>
      <c r="AB68" s="138"/>
      <c r="AD68" s="100" t="str">
        <f t="shared" si="1"/>
        <v>泉佐野市</v>
      </c>
      <c r="AE68" s="114">
        <f t="shared" si="12"/>
        <v>8.3333333333333329E-2</v>
      </c>
      <c r="AG68" s="114">
        <f t="shared" si="2"/>
        <v>0.11605304340663866</v>
      </c>
      <c r="AH68" s="71">
        <v>0</v>
      </c>
    </row>
    <row r="69" spans="2:34" ht="13.5" customHeight="1">
      <c r="B69" s="47">
        <v>65</v>
      </c>
      <c r="C69" s="80" t="s">
        <v>9</v>
      </c>
      <c r="D69" s="215">
        <f>市区町村別_透析患者数!E69</f>
        <v>0</v>
      </c>
      <c r="E69" s="215">
        <v>0</v>
      </c>
      <c r="F69" s="115" t="str">
        <f t="shared" si="3"/>
        <v>-</v>
      </c>
      <c r="G69" s="215">
        <f>市区町村別_透析患者数!H69</f>
        <v>2</v>
      </c>
      <c r="H69" s="215">
        <v>0</v>
      </c>
      <c r="I69" s="115">
        <f t="shared" si="4"/>
        <v>0</v>
      </c>
      <c r="J69" s="215">
        <f>市区町村別_透析患者数!K69</f>
        <v>9</v>
      </c>
      <c r="K69" s="215">
        <v>1</v>
      </c>
      <c r="L69" s="115">
        <f t="shared" si="5"/>
        <v>0.1111111111111111</v>
      </c>
      <c r="M69" s="215">
        <f>市区町村別_透析患者数!N69</f>
        <v>14</v>
      </c>
      <c r="N69" s="215">
        <v>0</v>
      </c>
      <c r="O69" s="115">
        <f t="shared" si="6"/>
        <v>0</v>
      </c>
      <c r="P69" s="215">
        <f>市区町村別_透析患者数!Q69</f>
        <v>10</v>
      </c>
      <c r="Q69" s="215">
        <v>2</v>
      </c>
      <c r="R69" s="115">
        <f t="shared" si="7"/>
        <v>0.2</v>
      </c>
      <c r="S69" s="215">
        <f>市区町村別_透析患者数!T69</f>
        <v>5</v>
      </c>
      <c r="T69" s="215">
        <v>1</v>
      </c>
      <c r="U69" s="115">
        <f t="shared" si="8"/>
        <v>0.2</v>
      </c>
      <c r="V69" s="215">
        <f>市区町村別_透析患者数!W69</f>
        <v>0</v>
      </c>
      <c r="W69" s="215">
        <v>0</v>
      </c>
      <c r="X69" s="115" t="str">
        <f t="shared" si="9"/>
        <v>-</v>
      </c>
      <c r="Y69" s="70">
        <f t="shared" ref="Y69:Z79" si="13">SUM(D69,G69,J69,M69,P69,S69,V69)</f>
        <v>40</v>
      </c>
      <c r="Z69" s="70">
        <f t="shared" si="13"/>
        <v>4</v>
      </c>
      <c r="AA69" s="115">
        <f t="shared" si="10"/>
        <v>0.1</v>
      </c>
      <c r="AB69" s="138"/>
      <c r="AD69" s="100" t="str">
        <f t="shared" ref="AD69:AD77" si="14">INDEX($C$5:$C$78,MATCH(AE69,AA$5:AA$78,0))</f>
        <v>藤井寺市</v>
      </c>
      <c r="AE69" s="114">
        <f t="shared" ref="AE69:AE78" si="15">LARGE(AA$5:AA$78,ROW(A65))</f>
        <v>7.8431372549019607E-2</v>
      </c>
      <c r="AG69" s="114">
        <f t="shared" ref="AG69:AG76" si="16">$AA$79</f>
        <v>0.11605304340663866</v>
      </c>
      <c r="AH69" s="71">
        <v>0</v>
      </c>
    </row>
    <row r="70" spans="2:34" ht="13.5" customHeight="1">
      <c r="B70" s="47">
        <v>66</v>
      </c>
      <c r="C70" s="80" t="s">
        <v>4</v>
      </c>
      <c r="D70" s="215">
        <f>市区町村別_透析患者数!E70</f>
        <v>0</v>
      </c>
      <c r="E70" s="215">
        <v>0</v>
      </c>
      <c r="F70" s="115" t="str">
        <f t="shared" ref="F70:F79" si="17">IFERROR(E70/D70,"-")</f>
        <v>-</v>
      </c>
      <c r="G70" s="215">
        <f>市区町村別_透析患者数!H70</f>
        <v>0</v>
      </c>
      <c r="H70" s="215">
        <v>0</v>
      </c>
      <c r="I70" s="115" t="str">
        <f t="shared" ref="I70:I79" si="18">IFERROR(H70/G70,"-")</f>
        <v>-</v>
      </c>
      <c r="J70" s="215">
        <f>市区町村別_透析患者数!K70</f>
        <v>17</v>
      </c>
      <c r="K70" s="215">
        <v>2</v>
      </c>
      <c r="L70" s="115">
        <f t="shared" ref="L70:L79" si="19">IFERROR(K70/J70,"-")</f>
        <v>0.11764705882352941</v>
      </c>
      <c r="M70" s="215">
        <f>市区町村別_透析患者数!N70</f>
        <v>16</v>
      </c>
      <c r="N70" s="215">
        <v>4</v>
      </c>
      <c r="O70" s="115">
        <f t="shared" ref="O70:O79" si="20">IFERROR(N70/M70,"-")</f>
        <v>0.25</v>
      </c>
      <c r="P70" s="215">
        <f>市区町村別_透析患者数!Q70</f>
        <v>4</v>
      </c>
      <c r="Q70" s="215">
        <v>1</v>
      </c>
      <c r="R70" s="115">
        <f t="shared" ref="R70:R79" si="21">IFERROR(Q70/P70,"-")</f>
        <v>0.25</v>
      </c>
      <c r="S70" s="215">
        <f>市区町村別_透析患者数!T70</f>
        <v>0</v>
      </c>
      <c r="T70" s="215">
        <v>0</v>
      </c>
      <c r="U70" s="115" t="str">
        <f t="shared" ref="U70:U79" si="22">IFERROR(T70/S70,"-")</f>
        <v>-</v>
      </c>
      <c r="V70" s="215">
        <f>市区町村別_透析患者数!W70</f>
        <v>1</v>
      </c>
      <c r="W70" s="215">
        <v>1</v>
      </c>
      <c r="X70" s="115">
        <f t="shared" ref="X70:X79" si="23">IFERROR(W70/V70,"-")</f>
        <v>1</v>
      </c>
      <c r="Y70" s="70">
        <f t="shared" si="13"/>
        <v>38</v>
      </c>
      <c r="Z70" s="70">
        <f t="shared" si="13"/>
        <v>8</v>
      </c>
      <c r="AA70" s="115">
        <f t="shared" ref="AA70:AA79" si="24">IFERROR(Z70/Y70,"-")</f>
        <v>0.21052631578947367</v>
      </c>
      <c r="AB70" s="138"/>
      <c r="AD70" s="100" t="str">
        <f t="shared" si="14"/>
        <v>鶴見区</v>
      </c>
      <c r="AE70" s="114">
        <f t="shared" si="15"/>
        <v>7.586206896551724E-2</v>
      </c>
      <c r="AG70" s="114">
        <f t="shared" si="16"/>
        <v>0.11605304340663866</v>
      </c>
      <c r="AH70" s="71">
        <v>0</v>
      </c>
    </row>
    <row r="71" spans="2:34" ht="13.5" customHeight="1">
      <c r="B71" s="47">
        <v>67</v>
      </c>
      <c r="C71" s="80" t="s">
        <v>5</v>
      </c>
      <c r="D71" s="215">
        <f>市区町村別_透析患者数!E71</f>
        <v>1</v>
      </c>
      <c r="E71" s="215">
        <v>1</v>
      </c>
      <c r="F71" s="115">
        <f t="shared" si="17"/>
        <v>1</v>
      </c>
      <c r="G71" s="215">
        <f>市区町村別_透析患者数!H71</f>
        <v>3</v>
      </c>
      <c r="H71" s="215">
        <v>0</v>
      </c>
      <c r="I71" s="115">
        <f t="shared" si="18"/>
        <v>0</v>
      </c>
      <c r="J71" s="215">
        <f>市区町村別_透析患者数!K71</f>
        <v>11</v>
      </c>
      <c r="K71" s="215">
        <v>0</v>
      </c>
      <c r="L71" s="115">
        <f t="shared" si="19"/>
        <v>0</v>
      </c>
      <c r="M71" s="215">
        <f>市区町村別_透析患者数!N71</f>
        <v>7</v>
      </c>
      <c r="N71" s="215">
        <v>0</v>
      </c>
      <c r="O71" s="115">
        <f t="shared" si="20"/>
        <v>0</v>
      </c>
      <c r="P71" s="215">
        <f>市区町村別_透析患者数!Q71</f>
        <v>2</v>
      </c>
      <c r="Q71" s="215">
        <v>0</v>
      </c>
      <c r="R71" s="115">
        <f t="shared" si="21"/>
        <v>0</v>
      </c>
      <c r="S71" s="215">
        <f>市区町村別_透析患者数!T71</f>
        <v>2</v>
      </c>
      <c r="T71" s="215">
        <v>0</v>
      </c>
      <c r="U71" s="115">
        <f t="shared" si="22"/>
        <v>0</v>
      </c>
      <c r="V71" s="215">
        <f>市区町村別_透析患者数!W71</f>
        <v>1</v>
      </c>
      <c r="W71" s="215">
        <v>0</v>
      </c>
      <c r="X71" s="115">
        <f t="shared" si="23"/>
        <v>0</v>
      </c>
      <c r="Y71" s="70">
        <f t="shared" si="13"/>
        <v>27</v>
      </c>
      <c r="Z71" s="70">
        <f t="shared" si="13"/>
        <v>1</v>
      </c>
      <c r="AA71" s="115">
        <f t="shared" si="24"/>
        <v>3.7037037037037035E-2</v>
      </c>
      <c r="AB71" s="138"/>
      <c r="AD71" s="100" t="str">
        <f t="shared" si="14"/>
        <v>北区</v>
      </c>
      <c r="AE71" s="114">
        <f t="shared" si="15"/>
        <v>7.4324324324324328E-2</v>
      </c>
      <c r="AG71" s="114">
        <f t="shared" si="16"/>
        <v>0.11605304340663866</v>
      </c>
      <c r="AH71" s="71">
        <v>0</v>
      </c>
    </row>
    <row r="72" spans="2:34" ht="13.5" customHeight="1">
      <c r="B72" s="47">
        <v>68</v>
      </c>
      <c r="C72" s="80" t="s">
        <v>45</v>
      </c>
      <c r="D72" s="215">
        <f>市区町村別_透析患者数!E72</f>
        <v>0</v>
      </c>
      <c r="E72" s="215">
        <v>0</v>
      </c>
      <c r="F72" s="115" t="str">
        <f t="shared" si="17"/>
        <v>-</v>
      </c>
      <c r="G72" s="215">
        <f>市区町村別_透析患者数!H72</f>
        <v>2</v>
      </c>
      <c r="H72" s="215">
        <v>0</v>
      </c>
      <c r="I72" s="115">
        <f t="shared" si="18"/>
        <v>0</v>
      </c>
      <c r="J72" s="215">
        <f>市区町村別_透析患者数!K72</f>
        <v>14</v>
      </c>
      <c r="K72" s="215">
        <v>0</v>
      </c>
      <c r="L72" s="115">
        <f t="shared" si="19"/>
        <v>0</v>
      </c>
      <c r="M72" s="215">
        <f>市区町村別_透析患者数!N72</f>
        <v>7</v>
      </c>
      <c r="N72" s="215">
        <v>1</v>
      </c>
      <c r="O72" s="115">
        <f t="shared" si="20"/>
        <v>0.14285714285714285</v>
      </c>
      <c r="P72" s="215">
        <f>市区町村別_透析患者数!Q72</f>
        <v>3</v>
      </c>
      <c r="Q72" s="215">
        <v>0</v>
      </c>
      <c r="R72" s="115">
        <f t="shared" si="21"/>
        <v>0</v>
      </c>
      <c r="S72" s="215">
        <f>市区町村別_透析患者数!T72</f>
        <v>3</v>
      </c>
      <c r="T72" s="215">
        <v>1</v>
      </c>
      <c r="U72" s="115">
        <f t="shared" si="22"/>
        <v>0.33333333333333331</v>
      </c>
      <c r="V72" s="215">
        <f>市区町村別_透析患者数!W72</f>
        <v>0</v>
      </c>
      <c r="W72" s="215">
        <v>0</v>
      </c>
      <c r="X72" s="115" t="str">
        <f t="shared" si="23"/>
        <v>-</v>
      </c>
      <c r="Y72" s="70">
        <f t="shared" si="13"/>
        <v>29</v>
      </c>
      <c r="Z72" s="70">
        <f t="shared" si="13"/>
        <v>2</v>
      </c>
      <c r="AA72" s="115">
        <f t="shared" si="24"/>
        <v>6.8965517241379309E-2</v>
      </c>
      <c r="AB72" s="138"/>
      <c r="AD72" s="100" t="str">
        <f t="shared" si="14"/>
        <v>忠岡町</v>
      </c>
      <c r="AE72" s="114">
        <f t="shared" si="15"/>
        <v>6.8965517241379309E-2</v>
      </c>
      <c r="AG72" s="114">
        <f t="shared" si="16"/>
        <v>0.11605304340663866</v>
      </c>
      <c r="AH72" s="71">
        <v>0</v>
      </c>
    </row>
    <row r="73" spans="2:34" ht="13.5" customHeight="1">
      <c r="B73" s="47">
        <v>69</v>
      </c>
      <c r="C73" s="80" t="s">
        <v>46</v>
      </c>
      <c r="D73" s="215">
        <f>市区町村別_透析患者数!E73</f>
        <v>0</v>
      </c>
      <c r="E73" s="215">
        <v>0</v>
      </c>
      <c r="F73" s="115" t="str">
        <f t="shared" si="17"/>
        <v>-</v>
      </c>
      <c r="G73" s="215">
        <f>市区町村別_透析患者数!H73</f>
        <v>2</v>
      </c>
      <c r="H73" s="215">
        <v>0</v>
      </c>
      <c r="I73" s="115">
        <f t="shared" si="18"/>
        <v>0</v>
      </c>
      <c r="J73" s="215">
        <f>市区町村別_透析患者数!K73</f>
        <v>22</v>
      </c>
      <c r="K73" s="215">
        <v>5</v>
      </c>
      <c r="L73" s="115">
        <f t="shared" si="19"/>
        <v>0.22727272727272727</v>
      </c>
      <c r="M73" s="215">
        <f>市区町村別_透析患者数!N73</f>
        <v>18</v>
      </c>
      <c r="N73" s="215">
        <v>1</v>
      </c>
      <c r="O73" s="115">
        <f t="shared" si="20"/>
        <v>5.5555555555555552E-2</v>
      </c>
      <c r="P73" s="215">
        <f>市区町村別_透析患者数!Q73</f>
        <v>10</v>
      </c>
      <c r="Q73" s="215">
        <v>0</v>
      </c>
      <c r="R73" s="115">
        <f t="shared" si="21"/>
        <v>0</v>
      </c>
      <c r="S73" s="215">
        <f>市区町村別_透析患者数!T73</f>
        <v>4</v>
      </c>
      <c r="T73" s="215">
        <v>0</v>
      </c>
      <c r="U73" s="115">
        <f t="shared" si="22"/>
        <v>0</v>
      </c>
      <c r="V73" s="215">
        <f>市区町村別_透析患者数!W73</f>
        <v>1</v>
      </c>
      <c r="W73" s="215">
        <v>0</v>
      </c>
      <c r="X73" s="115">
        <f t="shared" si="23"/>
        <v>0</v>
      </c>
      <c r="Y73" s="70">
        <f t="shared" si="13"/>
        <v>57</v>
      </c>
      <c r="Z73" s="70">
        <f t="shared" si="13"/>
        <v>6</v>
      </c>
      <c r="AA73" s="115">
        <f t="shared" si="24"/>
        <v>0.10526315789473684</v>
      </c>
      <c r="AB73" s="138"/>
      <c r="AD73" s="100" t="str">
        <f t="shared" si="14"/>
        <v>泉南市</v>
      </c>
      <c r="AE73" s="114">
        <f t="shared" si="15"/>
        <v>6.8627450980392163E-2</v>
      </c>
      <c r="AG73" s="114">
        <f t="shared" si="16"/>
        <v>0.11605304340663866</v>
      </c>
      <c r="AH73" s="71">
        <v>0</v>
      </c>
    </row>
    <row r="74" spans="2:34" ht="13.5" customHeight="1">
      <c r="B74" s="47">
        <v>70</v>
      </c>
      <c r="C74" s="80" t="s">
        <v>47</v>
      </c>
      <c r="D74" s="215">
        <f>市区町村別_透析患者数!E74</f>
        <v>0</v>
      </c>
      <c r="E74" s="215">
        <v>0</v>
      </c>
      <c r="F74" s="115" t="str">
        <f t="shared" si="17"/>
        <v>-</v>
      </c>
      <c r="G74" s="215">
        <f>市区町村別_透析患者数!H74</f>
        <v>0</v>
      </c>
      <c r="H74" s="215">
        <v>0</v>
      </c>
      <c r="I74" s="115" t="str">
        <f t="shared" si="18"/>
        <v>-</v>
      </c>
      <c r="J74" s="215">
        <f>市区町村別_透析患者数!K74</f>
        <v>2</v>
      </c>
      <c r="K74" s="215">
        <v>0</v>
      </c>
      <c r="L74" s="115">
        <f t="shared" si="19"/>
        <v>0</v>
      </c>
      <c r="M74" s="215">
        <f>市区町村別_透析患者数!N74</f>
        <v>3</v>
      </c>
      <c r="N74" s="215">
        <v>0</v>
      </c>
      <c r="O74" s="115">
        <f t="shared" si="20"/>
        <v>0</v>
      </c>
      <c r="P74" s="215">
        <f>市区町村別_透析患者数!Q74</f>
        <v>0</v>
      </c>
      <c r="Q74" s="215">
        <v>0</v>
      </c>
      <c r="R74" s="115" t="str">
        <f t="shared" si="21"/>
        <v>-</v>
      </c>
      <c r="S74" s="215">
        <f>市区町村別_透析患者数!T74</f>
        <v>0</v>
      </c>
      <c r="T74" s="215">
        <v>0</v>
      </c>
      <c r="U74" s="115" t="str">
        <f t="shared" si="22"/>
        <v>-</v>
      </c>
      <c r="V74" s="215">
        <f>市区町村別_透析患者数!W74</f>
        <v>0</v>
      </c>
      <c r="W74" s="215">
        <v>0</v>
      </c>
      <c r="X74" s="115" t="str">
        <f t="shared" si="23"/>
        <v>-</v>
      </c>
      <c r="Y74" s="70">
        <f t="shared" si="13"/>
        <v>5</v>
      </c>
      <c r="Z74" s="70">
        <f t="shared" si="13"/>
        <v>0</v>
      </c>
      <c r="AA74" s="115">
        <f t="shared" si="24"/>
        <v>0</v>
      </c>
      <c r="AB74" s="138"/>
      <c r="AD74" s="100" t="str">
        <f t="shared" si="14"/>
        <v>堺市東区</v>
      </c>
      <c r="AE74" s="114">
        <f t="shared" si="15"/>
        <v>6.5789473684210523E-2</v>
      </c>
      <c r="AG74" s="114">
        <f t="shared" si="16"/>
        <v>0.11605304340663866</v>
      </c>
      <c r="AH74" s="71">
        <v>0</v>
      </c>
    </row>
    <row r="75" spans="2:34" ht="13.5" customHeight="1">
      <c r="B75" s="47">
        <v>71</v>
      </c>
      <c r="C75" s="80" t="s">
        <v>48</v>
      </c>
      <c r="D75" s="215">
        <f>市区町村別_透析患者数!E75</f>
        <v>0</v>
      </c>
      <c r="E75" s="215">
        <v>0</v>
      </c>
      <c r="F75" s="115" t="str">
        <f t="shared" si="17"/>
        <v>-</v>
      </c>
      <c r="G75" s="215">
        <f>市区町村別_透析患者数!H75</f>
        <v>0</v>
      </c>
      <c r="H75" s="215">
        <v>0</v>
      </c>
      <c r="I75" s="115" t="str">
        <f t="shared" si="18"/>
        <v>-</v>
      </c>
      <c r="J75" s="215">
        <f>市区町村別_透析患者数!K75</f>
        <v>9</v>
      </c>
      <c r="K75" s="215">
        <v>2</v>
      </c>
      <c r="L75" s="115">
        <f t="shared" si="19"/>
        <v>0.22222222222222221</v>
      </c>
      <c r="M75" s="215">
        <f>市区町村別_透析患者数!N75</f>
        <v>9</v>
      </c>
      <c r="N75" s="215">
        <v>2</v>
      </c>
      <c r="O75" s="115">
        <f t="shared" si="20"/>
        <v>0.22222222222222221</v>
      </c>
      <c r="P75" s="215">
        <f>市区町村別_透析患者数!Q75</f>
        <v>7</v>
      </c>
      <c r="Q75" s="215">
        <v>2</v>
      </c>
      <c r="R75" s="115">
        <f t="shared" si="21"/>
        <v>0.2857142857142857</v>
      </c>
      <c r="S75" s="215">
        <f>市区町村別_透析患者数!T75</f>
        <v>5</v>
      </c>
      <c r="T75" s="215">
        <v>1</v>
      </c>
      <c r="U75" s="115">
        <f t="shared" si="22"/>
        <v>0.2</v>
      </c>
      <c r="V75" s="215">
        <f>市区町村別_透析患者数!W75</f>
        <v>2</v>
      </c>
      <c r="W75" s="215">
        <v>0</v>
      </c>
      <c r="X75" s="115">
        <f t="shared" si="23"/>
        <v>0</v>
      </c>
      <c r="Y75" s="70">
        <f t="shared" si="13"/>
        <v>32</v>
      </c>
      <c r="Z75" s="70">
        <f t="shared" si="13"/>
        <v>7</v>
      </c>
      <c r="AA75" s="115">
        <f t="shared" si="24"/>
        <v>0.21875</v>
      </c>
      <c r="AB75" s="138"/>
      <c r="AD75" s="100" t="str">
        <f t="shared" si="14"/>
        <v>浪速区</v>
      </c>
      <c r="AE75" s="114">
        <f t="shared" si="15"/>
        <v>5.9701492537313432E-2</v>
      </c>
      <c r="AG75" s="114">
        <f t="shared" si="16"/>
        <v>0.11605304340663866</v>
      </c>
      <c r="AH75" s="71">
        <v>0</v>
      </c>
    </row>
    <row r="76" spans="2:34" ht="13.5" customHeight="1">
      <c r="B76" s="47">
        <v>72</v>
      </c>
      <c r="C76" s="80" t="s">
        <v>26</v>
      </c>
      <c r="D76" s="215">
        <f>市区町村別_透析患者数!E76</f>
        <v>0</v>
      </c>
      <c r="E76" s="215">
        <v>0</v>
      </c>
      <c r="F76" s="115" t="str">
        <f t="shared" si="17"/>
        <v>-</v>
      </c>
      <c r="G76" s="215">
        <f>市区町村別_透析患者数!H76</f>
        <v>1</v>
      </c>
      <c r="H76" s="215">
        <v>0</v>
      </c>
      <c r="I76" s="115">
        <f t="shared" si="18"/>
        <v>0</v>
      </c>
      <c r="J76" s="215">
        <f>市区町村別_透析患者数!K76</f>
        <v>3</v>
      </c>
      <c r="K76" s="215">
        <v>1</v>
      </c>
      <c r="L76" s="115">
        <f t="shared" si="19"/>
        <v>0.33333333333333331</v>
      </c>
      <c r="M76" s="215">
        <f>市区町村別_透析患者数!N76</f>
        <v>4</v>
      </c>
      <c r="N76" s="215">
        <v>0</v>
      </c>
      <c r="O76" s="115">
        <f t="shared" si="20"/>
        <v>0</v>
      </c>
      <c r="P76" s="215">
        <f>市区町村別_透析患者数!Q76</f>
        <v>1</v>
      </c>
      <c r="Q76" s="215">
        <v>0</v>
      </c>
      <c r="R76" s="115">
        <f t="shared" si="21"/>
        <v>0</v>
      </c>
      <c r="S76" s="215">
        <f>市区町村別_透析患者数!T76</f>
        <v>1</v>
      </c>
      <c r="T76" s="215">
        <v>0</v>
      </c>
      <c r="U76" s="115">
        <f t="shared" si="22"/>
        <v>0</v>
      </c>
      <c r="V76" s="215">
        <f>市区町村別_透析患者数!W76</f>
        <v>0</v>
      </c>
      <c r="W76" s="215">
        <v>0</v>
      </c>
      <c r="X76" s="115" t="str">
        <f t="shared" si="23"/>
        <v>-</v>
      </c>
      <c r="Y76" s="70">
        <f t="shared" si="13"/>
        <v>10</v>
      </c>
      <c r="Z76" s="70">
        <f t="shared" si="13"/>
        <v>1</v>
      </c>
      <c r="AA76" s="115">
        <f t="shared" si="24"/>
        <v>0.1</v>
      </c>
      <c r="AB76" s="138"/>
      <c r="AD76" s="100" t="str">
        <f t="shared" si="14"/>
        <v>能勢町</v>
      </c>
      <c r="AE76" s="114">
        <f t="shared" si="15"/>
        <v>3.7037037037037035E-2</v>
      </c>
      <c r="AG76" s="114">
        <f t="shared" si="16"/>
        <v>0.11605304340663866</v>
      </c>
      <c r="AH76" s="71">
        <v>0</v>
      </c>
    </row>
    <row r="77" spans="2:34" ht="13.5" customHeight="1">
      <c r="B77" s="47">
        <v>73</v>
      </c>
      <c r="C77" s="80" t="s">
        <v>27</v>
      </c>
      <c r="D77" s="215">
        <f>市区町村別_透析患者数!E77</f>
        <v>0</v>
      </c>
      <c r="E77" s="215">
        <v>0</v>
      </c>
      <c r="F77" s="115" t="str">
        <f t="shared" si="17"/>
        <v>-</v>
      </c>
      <c r="G77" s="215">
        <f>市区町村別_透析患者数!H77</f>
        <v>1</v>
      </c>
      <c r="H77" s="215">
        <v>0</v>
      </c>
      <c r="I77" s="115">
        <f t="shared" si="18"/>
        <v>0</v>
      </c>
      <c r="J77" s="215">
        <f>市区町村別_透析患者数!K77</f>
        <v>8</v>
      </c>
      <c r="K77" s="215">
        <v>0</v>
      </c>
      <c r="L77" s="115">
        <f t="shared" si="19"/>
        <v>0</v>
      </c>
      <c r="M77" s="215">
        <f>市区町村別_透析患者数!N77</f>
        <v>7</v>
      </c>
      <c r="N77" s="215">
        <v>1</v>
      </c>
      <c r="O77" s="115">
        <f t="shared" si="20"/>
        <v>0.14285714285714285</v>
      </c>
      <c r="P77" s="215">
        <f>市区町村別_透析患者数!Q77</f>
        <v>8</v>
      </c>
      <c r="Q77" s="215">
        <v>1</v>
      </c>
      <c r="R77" s="115">
        <f t="shared" si="21"/>
        <v>0.125</v>
      </c>
      <c r="S77" s="215">
        <f>市区町村別_透析患者数!T77</f>
        <v>2</v>
      </c>
      <c r="T77" s="215">
        <v>1</v>
      </c>
      <c r="U77" s="115">
        <f t="shared" si="22"/>
        <v>0.5</v>
      </c>
      <c r="V77" s="215">
        <f>市区町村別_透析患者数!W77</f>
        <v>0</v>
      </c>
      <c r="W77" s="215">
        <v>0</v>
      </c>
      <c r="X77" s="115" t="str">
        <f t="shared" si="23"/>
        <v>-</v>
      </c>
      <c r="Y77" s="70">
        <f t="shared" si="13"/>
        <v>26</v>
      </c>
      <c r="Z77" s="70">
        <f t="shared" si="13"/>
        <v>3</v>
      </c>
      <c r="AA77" s="115">
        <f t="shared" si="24"/>
        <v>0.11538461538461539</v>
      </c>
      <c r="AB77" s="138"/>
      <c r="AD77" s="100" t="str">
        <f t="shared" si="14"/>
        <v>田尻町</v>
      </c>
      <c r="AE77" s="114">
        <f t="shared" si="15"/>
        <v>0</v>
      </c>
      <c r="AG77" s="114">
        <f>$AA$79</f>
        <v>0.11605304340663866</v>
      </c>
      <c r="AH77" s="71">
        <v>0</v>
      </c>
    </row>
    <row r="78" spans="2:34" ht="13.5" customHeight="1" thickBot="1">
      <c r="B78" s="52">
        <v>74</v>
      </c>
      <c r="C78" s="90" t="s">
        <v>28</v>
      </c>
      <c r="D78" s="215">
        <f>市区町村別_透析患者数!E78</f>
        <v>0</v>
      </c>
      <c r="E78" s="215">
        <v>0</v>
      </c>
      <c r="F78" s="115" t="str">
        <f t="shared" si="17"/>
        <v>-</v>
      </c>
      <c r="G78" s="215">
        <f>市区町村別_透析患者数!H78</f>
        <v>0</v>
      </c>
      <c r="H78" s="215">
        <v>0</v>
      </c>
      <c r="I78" s="115" t="str">
        <f t="shared" si="18"/>
        <v>-</v>
      </c>
      <c r="J78" s="215">
        <f>市区町村別_透析患者数!K78</f>
        <v>4</v>
      </c>
      <c r="K78" s="215">
        <v>0</v>
      </c>
      <c r="L78" s="115">
        <f t="shared" si="19"/>
        <v>0</v>
      </c>
      <c r="M78" s="215">
        <f>市区町村別_透析患者数!N78</f>
        <v>4</v>
      </c>
      <c r="N78" s="215">
        <v>0</v>
      </c>
      <c r="O78" s="115">
        <f t="shared" si="20"/>
        <v>0</v>
      </c>
      <c r="P78" s="215">
        <f>市区町村別_透析患者数!Q78</f>
        <v>1</v>
      </c>
      <c r="Q78" s="215">
        <v>0</v>
      </c>
      <c r="R78" s="115">
        <f t="shared" si="21"/>
        <v>0</v>
      </c>
      <c r="S78" s="215">
        <f>市区町村別_透析患者数!T78</f>
        <v>2</v>
      </c>
      <c r="T78" s="215">
        <v>0</v>
      </c>
      <c r="U78" s="115">
        <f t="shared" si="22"/>
        <v>0</v>
      </c>
      <c r="V78" s="215">
        <f>市区町村別_透析患者数!W78</f>
        <v>0</v>
      </c>
      <c r="W78" s="215">
        <v>0</v>
      </c>
      <c r="X78" s="115" t="str">
        <f t="shared" si="23"/>
        <v>-</v>
      </c>
      <c r="Y78" s="70">
        <f t="shared" si="13"/>
        <v>11</v>
      </c>
      <c r="Z78" s="70">
        <f t="shared" si="13"/>
        <v>0</v>
      </c>
      <c r="AA78" s="115">
        <f t="shared" si="24"/>
        <v>0</v>
      </c>
      <c r="AB78" s="138"/>
      <c r="AD78" s="100" t="s">
        <v>28</v>
      </c>
      <c r="AE78" s="114">
        <f t="shared" si="15"/>
        <v>0</v>
      </c>
      <c r="AG78" s="114">
        <f>$AA$79</f>
        <v>0.11605304340663866</v>
      </c>
      <c r="AH78" s="71">
        <v>9999</v>
      </c>
    </row>
    <row r="79" spans="2:34" ht="13.5" customHeight="1" thickTop="1">
      <c r="B79" s="238" t="s">
        <v>136</v>
      </c>
      <c r="C79" s="238"/>
      <c r="D79" s="216">
        <f>市区町村別_透析患者数!E79</f>
        <v>140</v>
      </c>
      <c r="E79" s="216">
        <v>1</v>
      </c>
      <c r="F79" s="199">
        <f t="shared" si="17"/>
        <v>7.1428571428571426E-3</v>
      </c>
      <c r="G79" s="216">
        <f>市区町村別_透析患者数!H79</f>
        <v>512</v>
      </c>
      <c r="H79" s="216">
        <v>9</v>
      </c>
      <c r="I79" s="199">
        <f t="shared" si="18"/>
        <v>1.7578125E-2</v>
      </c>
      <c r="J79" s="216">
        <f>市区町村別_透析患者数!K79</f>
        <v>4231</v>
      </c>
      <c r="K79" s="216">
        <v>452</v>
      </c>
      <c r="L79" s="199">
        <f t="shared" si="19"/>
        <v>0.10683053651619002</v>
      </c>
      <c r="M79" s="216">
        <f>市区町村別_透析患者数!N79</f>
        <v>3750</v>
      </c>
      <c r="N79" s="216">
        <v>479</v>
      </c>
      <c r="O79" s="199">
        <f t="shared" si="20"/>
        <v>0.12773333333333334</v>
      </c>
      <c r="P79" s="216">
        <f>市区町村別_透析患者数!Q79</f>
        <v>2398</v>
      </c>
      <c r="Q79" s="216">
        <v>348</v>
      </c>
      <c r="R79" s="199">
        <f t="shared" si="21"/>
        <v>0.1451209341117598</v>
      </c>
      <c r="S79" s="216">
        <f>市区町村別_透析患者数!T79</f>
        <v>964</v>
      </c>
      <c r="T79" s="216">
        <v>107</v>
      </c>
      <c r="U79" s="199">
        <f t="shared" si="22"/>
        <v>0.11099585062240663</v>
      </c>
      <c r="V79" s="216">
        <f>市区町村別_透析患者数!W79</f>
        <v>146</v>
      </c>
      <c r="W79" s="216">
        <v>13</v>
      </c>
      <c r="X79" s="199">
        <f t="shared" si="23"/>
        <v>8.9041095890410954E-2</v>
      </c>
      <c r="Y79" s="198">
        <f t="shared" si="13"/>
        <v>12141</v>
      </c>
      <c r="Z79" s="198">
        <f t="shared" si="13"/>
        <v>1409</v>
      </c>
      <c r="AA79" s="199">
        <f t="shared" si="24"/>
        <v>0.11605304340663866</v>
      </c>
      <c r="AB79" s="138"/>
      <c r="AF79" s="1"/>
      <c r="AG79" s="2"/>
      <c r="AH79" s="2"/>
    </row>
    <row r="80" spans="2:34">
      <c r="B80" s="120" t="s">
        <v>301</v>
      </c>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2:28">
      <c r="B81" s="120" t="s">
        <v>291</v>
      </c>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2:28">
      <c r="B82" s="119" t="s">
        <v>319</v>
      </c>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2:28">
      <c r="C83" s="1"/>
      <c r="D83" s="1"/>
      <c r="E83" s="1"/>
      <c r="F83" s="10"/>
      <c r="G83" s="1"/>
      <c r="H83" s="1"/>
      <c r="I83" s="1"/>
      <c r="J83" s="1"/>
      <c r="K83" s="1"/>
      <c r="L83" s="1"/>
      <c r="M83" s="1"/>
      <c r="N83" s="1"/>
      <c r="O83" s="1"/>
      <c r="P83" s="1"/>
      <c r="Q83" s="1"/>
      <c r="R83" s="1"/>
      <c r="S83" s="1"/>
      <c r="T83" s="1"/>
      <c r="U83" s="1"/>
      <c r="V83" s="1"/>
      <c r="W83" s="1"/>
      <c r="X83" s="1"/>
      <c r="Y83" s="54"/>
      <c r="Z83" s="54"/>
      <c r="AA83" s="1"/>
      <c r="AB83" s="1"/>
    </row>
  </sheetData>
  <mergeCells count="13">
    <mergeCell ref="AH3:AH4"/>
    <mergeCell ref="B79:C79"/>
    <mergeCell ref="M3:O3"/>
    <mergeCell ref="P3:R3"/>
    <mergeCell ref="S3:U3"/>
    <mergeCell ref="V3:X3"/>
    <mergeCell ref="Y3:AA3"/>
    <mergeCell ref="AD3:AE3"/>
    <mergeCell ref="B3:B4"/>
    <mergeCell ref="C3:C4"/>
    <mergeCell ref="D3:F3"/>
    <mergeCell ref="G3:I3"/>
    <mergeCell ref="J3:L3"/>
  </mergeCells>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ignoredErrors>
    <ignoredError sqref="AD11 AD5 AD49 AD32 AD77 AD6 AD7 AD8 AD9 AD10 AD13 AD14 AD15 AD16 AD17 AD18 AD19 AD20 AD21 AD22 AD23 AD24 AD25 AD26 AD27 AD28 AD29 AD30 AD31 AD34 AD35 AD36 AD37 AD38 AD39 AD40 AD41 AD42 AD43 AD44 AD45 AD46 AD47 AD48 AD52 AD53 AD54 AD55 AD56 AD57 AD58 AD59 AD60 AD61 AD62 AD63 AD64 AD65 AD66 AD67 AD68 AD69 AD70 AD71 AD72 AD73 AD74 AD75 AD76" evalError="1"/>
    <ignoredError sqref="AE5" emptyCellReference="1"/>
    <ignoredError sqref="AE6:AE78" evalError="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CEBCC-900A-4CB4-9E28-0586A9E283EC}">
  <dimension ref="B1:U80"/>
  <sheetViews>
    <sheetView showGridLines="0" zoomScaleNormal="100" zoomScaleSheetLayoutView="100" workbookViewId="0"/>
  </sheetViews>
  <sheetFormatPr defaultColWidth="9" defaultRowHeight="13.5"/>
  <cols>
    <col min="1" max="1" width="4.625" style="2" customWidth="1"/>
    <col min="2" max="9" width="15.375" style="2" customWidth="1"/>
    <col min="10" max="12" width="20.625" style="2" customWidth="1"/>
    <col min="13" max="13" width="6.625" style="2" customWidth="1"/>
    <col min="14" max="16384" width="9" style="2"/>
  </cols>
  <sheetData>
    <row r="1" spans="2:2" ht="16.5" customHeight="1">
      <c r="B1" s="2" t="s">
        <v>317</v>
      </c>
    </row>
    <row r="2" spans="2:2" ht="16.5" customHeight="1">
      <c r="B2" s="2" t="s">
        <v>281</v>
      </c>
    </row>
    <row r="61" spans="21:21">
      <c r="U61" s="200"/>
    </row>
    <row r="79" ht="16.5" customHeight="1"/>
    <row r="80" ht="16.5" customHeight="1"/>
  </sheetData>
  <phoneticPr fontId="3"/>
  <pageMargins left="0.70866141732283472" right="0.19685039370078741" top="0.59055118110236227" bottom="0.59055118110236227" header="0.31496062992125984" footer="0.31496062992125984"/>
  <pageSetup paperSize="8" scale="74" fitToHeight="0" orientation="landscape" r:id="rId1"/>
  <headerFooter>
    <oddHeader>&amp;R&amp;"ＭＳ 明朝,標準"&amp;12糖尿病性腎症重症化予防に係る分析</oddHeader>
  </headerFooter>
  <rowBreaks count="1" manualBreakCount="1">
    <brk id="78" max="1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年度別_透析患者数</vt:lpstr>
      <vt:lpstr>年齢階層別_透析患者数</vt:lpstr>
      <vt:lpstr>男女別_透析患者数</vt:lpstr>
      <vt:lpstr>市区町村別_透析患者数</vt:lpstr>
      <vt:lpstr>市区町村別_透析患者割合グラフ</vt:lpstr>
      <vt:lpstr>透析の起因</vt:lpstr>
      <vt:lpstr>市区町村別_透析の起因</vt:lpstr>
      <vt:lpstr>市区町村別_新規透析患者数</vt:lpstr>
      <vt:lpstr>市区町村別_新規透析患者数グラフ</vt:lpstr>
      <vt:lpstr>透析患者の生活習慣病</vt:lpstr>
      <vt:lpstr>市区町村別_透析患者の生活習慣病</vt:lpstr>
      <vt:lpstr>重症化予防対象者分析</vt:lpstr>
      <vt:lpstr>市区町村別_重症化予防対象者分析</vt:lpstr>
      <vt:lpstr>市区町村別_指導対象者割合グラフ</vt:lpstr>
      <vt:lpstr>市区町村別_指導対象者割合グラフ!Print_Area</vt:lpstr>
      <vt:lpstr>市区町村別_重症化予防対象者分析!Print_Area</vt:lpstr>
      <vt:lpstr>市区町村別_新規透析患者数!Print_Area</vt:lpstr>
      <vt:lpstr>市区町村別_新規透析患者数グラフ!Print_Area</vt:lpstr>
      <vt:lpstr>市区町村別_透析の起因!Print_Area</vt:lpstr>
      <vt:lpstr>市区町村別_透析患者の生活習慣病!Print_Area</vt:lpstr>
      <vt:lpstr>市区町村別_透析患者割合グラフ!Print_Area</vt:lpstr>
      <vt:lpstr>市区町村別_透析患者数!Print_Area</vt:lpstr>
      <vt:lpstr>重症化予防対象者分析!Print_Area</vt:lpstr>
      <vt:lpstr>男女別_透析患者数!Print_Area</vt:lpstr>
      <vt:lpstr>透析の起因!Print_Area</vt:lpstr>
      <vt:lpstr>透析患者の生活習慣病!Print_Area</vt:lpstr>
      <vt:lpstr>年度別_透析患者数!Print_Area</vt:lpstr>
      <vt:lpstr>年齢階層別_透析患者数!Print_Area</vt:lpstr>
      <vt:lpstr>市区町村別_重症化予防対象者分析!Print_Titles</vt:lpstr>
      <vt:lpstr>市区町村別_新規透析患者数!Print_Titles</vt:lpstr>
      <vt:lpstr>市区町村別_透析の起因!Print_Titles</vt:lpstr>
      <vt:lpstr>市区町村別_透析患者の生活習慣病!Print_Titles</vt:lpstr>
      <vt:lpstr>市区町村別_透析患者数!Print_Titles</vt:lpstr>
      <vt:lpstr>年度別_透析患者数!Print_Titles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2024-09-04T08:23:47Z</dcterms:created>
  <dcterms:modified xsi:type="dcterms:W3CDTF">2025-11-17T07:55:27Z</dcterms:modified>
  <cp:category/>
  <cp:contentStatus/>
  <dc:language/>
  <cp:version/>
</cp:coreProperties>
</file>