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codeName="ThisWorkbook" defaultThemeVersion="124226"/>
  <xr:revisionPtr revIDLastSave="0" documentId="13_ncr:1_{016DA68D-D61A-44A4-8D22-1E4BAF424C68}" xr6:coauthVersionLast="36" xr6:coauthVersionMax="36" xr10:uidLastSave="{00000000-0000-0000-0000-000000000000}"/>
  <bookViews>
    <workbookView xWindow="0" yWindow="0" windowWidth="28800" windowHeight="12015" tabRatio="864" xr2:uid="{00000000-000D-0000-FFFF-FFFF00000000}"/>
  </bookViews>
  <sheets>
    <sheet name="年齢階層別_在宅(医科)" sheetId="39" r:id="rId1"/>
    <sheet name="要介護度別_在宅(医科)" sheetId="104" r:id="rId2"/>
    <sheet name="男女別_在宅(医科)" sheetId="98" r:id="rId3"/>
    <sheet name="市区町村別_在宅(医科)" sheetId="25" r:id="rId4"/>
    <sheet name="市区町村別_在宅患者割合(医科)グラフ" sheetId="35" r:id="rId5"/>
    <sheet name="市区町村別_在宅患者割合(医科)MAP" sheetId="113" r:id="rId6"/>
    <sheet name="市区町村別_訪問診療患者割合(医科)グラフ" sheetId="75" r:id="rId7"/>
    <sheet name="年齢階層別_在宅(歯科)" sheetId="38" r:id="rId8"/>
    <sheet name="要介護度別_在宅(歯科)" sheetId="105" r:id="rId9"/>
    <sheet name="男女別_在宅(歯科)" sheetId="99" r:id="rId10"/>
    <sheet name="市区町村別_在宅(歯科)" sheetId="41" r:id="rId11"/>
    <sheet name="市区町村別_在宅患者割合(歯科)グラフ" sheetId="80" r:id="rId12"/>
    <sheet name="市区町村別_在宅患者割合(歯科)MAP" sheetId="114" r:id="rId13"/>
    <sheet name="市区町村別_訪問診療患者割合(歯科)グラフ" sheetId="81" r:id="rId14"/>
    <sheet name="在宅患者の疾病傾向" sheetId="100" r:id="rId15"/>
    <sheet name="市区町村別_在宅患者の疾病傾向(医療費)" sheetId="47" r:id="rId16"/>
    <sheet name="市区町村別_在宅患者の疾病傾向(患者数)" sheetId="73" r:id="rId17"/>
    <sheet name="市区町村別_在宅患者の疾病傾向(一人当たり医療費)" sheetId="74" r:id="rId18"/>
    <sheet name="市区町村別_医療機関数" sheetId="48" r:id="rId19"/>
  </sheets>
  <definedNames>
    <definedName name="_xlnm._FilterDatabase" localSheetId="15" hidden="1">'市区町村別_在宅患者の疾病傾向(医療費)'!$B$3:$S$453</definedName>
    <definedName name="_xlnm._FilterDatabase" localSheetId="17" hidden="1">'市区町村別_在宅患者の疾病傾向(一人当たり医療費)'!$A$3:$R$453</definedName>
    <definedName name="_xlnm._FilterDatabase" localSheetId="16" hidden="1">'市区町村別_在宅患者の疾病傾向(患者数)'!$A$3:$R$453</definedName>
    <definedName name="_xlnm._FilterDatabase" localSheetId="2" hidden="1">'男女別_在宅(医科)'!#REF!</definedName>
    <definedName name="_xlnm._FilterDatabase" localSheetId="9" hidden="1">'男女別_在宅(歯科)'!#REF!</definedName>
    <definedName name="_xlnm._FilterDatabase" localSheetId="0" hidden="1">'年齢階層別_在宅(医科)'!#REF!</definedName>
    <definedName name="_xlnm._FilterDatabase" localSheetId="7" hidden="1">'年齢階層別_在宅(歯科)'!#REF!</definedName>
    <definedName name="_xlnm._FilterDatabase" localSheetId="1" hidden="1">'要介護度別_在宅(医科)'!#REF!</definedName>
    <definedName name="_xlnm._FilterDatabase" localSheetId="8" hidden="1">'要介護度別_在宅(歯科)'!#REF!</definedName>
    <definedName name="_Order1" hidden="1">255</definedName>
    <definedName name="_xlnm.Print_Area" localSheetId="14">在宅患者の疾病傾向!$A$1:$J$49</definedName>
    <definedName name="_xlnm.Print_Area" localSheetId="18">市区町村別_医療機関数!$A$1:$J$82</definedName>
    <definedName name="_xlnm.Print_Area" localSheetId="3">'市区町村別_在宅(医科)'!$A$1:$BW$81</definedName>
    <definedName name="_xlnm.Print_Area" localSheetId="10">'市区町村別_在宅(歯科)'!$A$1:$BW$81</definedName>
    <definedName name="_xlnm.Print_Area" localSheetId="15">'市区町村別_在宅患者の疾病傾向(医療費)'!$A$1:$M$453</definedName>
    <definedName name="_xlnm.Print_Area" localSheetId="17">'市区町村別_在宅患者の疾病傾向(一人当たり医療費)'!$A$1:$M$453</definedName>
    <definedName name="_xlnm.Print_Area" localSheetId="16">'市区町村別_在宅患者の疾病傾向(患者数)'!$A$1:$M$453</definedName>
    <definedName name="_xlnm.Print_Area" localSheetId="5">'市区町村別_在宅患者割合(医科)MAP'!$A$1:$W$122</definedName>
    <definedName name="_xlnm.Print_Area" localSheetId="4">'市区町村別_在宅患者割合(医科)グラフ'!$A$1:$R$78</definedName>
    <definedName name="_xlnm.Print_Area" localSheetId="12">'市区町村別_在宅患者割合(歯科)MAP'!$A$1:$W$122</definedName>
    <definedName name="_xlnm.Print_Area" localSheetId="11">'市区町村別_在宅患者割合(歯科)グラフ'!$A$1:$R$78</definedName>
    <definedName name="_xlnm.Print_Area" localSheetId="6">'市区町村別_訪問診療患者割合(医科)グラフ'!$A$1:$R$78</definedName>
    <definedName name="_xlnm.Print_Area" localSheetId="13">'市区町村別_訪問診療患者割合(歯科)グラフ'!$A$1:$R$78</definedName>
    <definedName name="_xlnm.Print_Area" localSheetId="2">'男女別_在宅(医科)'!$A$1:$K$8</definedName>
    <definedName name="_xlnm.Print_Area" localSheetId="9">'男女別_在宅(歯科)'!$A$1:$K$8</definedName>
    <definedName name="_xlnm.Print_Area" localSheetId="0">'年齢階層別_在宅(医科)'!$A$1:$L$57</definedName>
    <definedName name="_xlnm.Print_Area" localSheetId="7">'年齢階層別_在宅(歯科)'!$A$1:$L$53</definedName>
    <definedName name="_xlnm.Print_Area" localSheetId="1">'要介護度別_在宅(医科)'!$A$1:$L$58</definedName>
    <definedName name="_xlnm.Print_Area" localSheetId="8">'要介護度別_在宅(歯科)'!$A$1:$L$54</definedName>
    <definedName name="_xlnm.Print_Titles" localSheetId="3">'市区町村別_在宅(医科)'!$A:$C,'市区町村別_在宅(医科)'!$1:$6</definedName>
    <definedName name="_xlnm.Print_Titles" localSheetId="10">'市区町村別_在宅(歯科)'!$A:$C,'市区町村別_在宅(歯科)'!$1:$6</definedName>
    <definedName name="_xlnm.Print_Titles" localSheetId="15">'市区町村別_在宅患者の疾病傾向(医療費)'!$1:$3</definedName>
    <definedName name="_xlnm.Print_Titles" localSheetId="17">'市区町村別_在宅患者の疾病傾向(一人当たり医療費)'!$1:$3</definedName>
    <definedName name="_xlnm.Print_Titles" localSheetId="16">'市区町村別_在宅患者の疾病傾向(患者数)'!$1:$3</definedName>
  </definedNames>
  <calcPr calcId="191029"/>
</workbook>
</file>

<file path=xl/calcChain.xml><?xml version="1.0" encoding="utf-8"?>
<calcChain xmlns="http://schemas.openxmlformats.org/spreadsheetml/2006/main">
  <c r="D448" i="74" l="1"/>
  <c r="D448" i="73"/>
  <c r="D448" i="47"/>
  <c r="R78" i="74"/>
  <c r="R78" i="73"/>
  <c r="R78" i="47"/>
  <c r="H79" i="48" l="1"/>
  <c r="G79" i="48"/>
  <c r="F79" i="48"/>
  <c r="E79" i="48"/>
  <c r="D79" i="48"/>
  <c r="C6" i="105" l="1"/>
  <c r="C7" i="99" l="1"/>
  <c r="C6" i="99"/>
  <c r="K13" i="104" l="1"/>
  <c r="K12" i="104"/>
  <c r="K11" i="104"/>
  <c r="K10" i="104"/>
  <c r="K9" i="104"/>
  <c r="K8" i="104"/>
  <c r="K7" i="104"/>
  <c r="K6" i="104"/>
  <c r="J13" i="104"/>
  <c r="J12" i="104"/>
  <c r="J11" i="104"/>
  <c r="J10" i="104"/>
  <c r="J9" i="104"/>
  <c r="J8" i="104"/>
  <c r="J7" i="104"/>
  <c r="J6" i="104"/>
  <c r="J7" i="99"/>
  <c r="J6" i="99"/>
  <c r="K13" i="105"/>
  <c r="K12" i="105"/>
  <c r="K11" i="105"/>
  <c r="K10" i="105"/>
  <c r="K9" i="105"/>
  <c r="K8" i="105"/>
  <c r="K7" i="105"/>
  <c r="K6" i="105"/>
  <c r="J13" i="105"/>
  <c r="J12" i="105"/>
  <c r="J11" i="105"/>
  <c r="J10" i="105"/>
  <c r="J9" i="105"/>
  <c r="J8" i="105"/>
  <c r="J7" i="105"/>
  <c r="J6" i="105"/>
  <c r="C13" i="105" l="1"/>
  <c r="F13" i="105" s="1"/>
  <c r="C12" i="105"/>
  <c r="C11" i="105"/>
  <c r="G11" i="105" s="1"/>
  <c r="C10" i="105"/>
  <c r="G10" i="105" s="1"/>
  <c r="C9" i="105"/>
  <c r="C8" i="105"/>
  <c r="C7" i="105"/>
  <c r="F7" i="105" s="1"/>
  <c r="G13" i="104"/>
  <c r="F13" i="104"/>
  <c r="G12" i="104"/>
  <c r="F12" i="104"/>
  <c r="G11" i="104"/>
  <c r="F11" i="104"/>
  <c r="G10" i="104"/>
  <c r="F10" i="104"/>
  <c r="G9" i="104"/>
  <c r="F9" i="104"/>
  <c r="G8" i="104"/>
  <c r="F8" i="104"/>
  <c r="G7" i="104"/>
  <c r="F7" i="104"/>
  <c r="G6" i="104"/>
  <c r="F6" i="104"/>
  <c r="G13" i="105" l="1"/>
  <c r="F12" i="105"/>
  <c r="G12" i="105"/>
  <c r="G7" i="105"/>
  <c r="F8" i="105"/>
  <c r="F6" i="105"/>
  <c r="G8" i="105"/>
  <c r="G6" i="105"/>
  <c r="F9" i="105"/>
  <c r="G9" i="105"/>
  <c r="F11" i="105"/>
  <c r="F10" i="105"/>
  <c r="K7" i="99" l="1"/>
  <c r="K6" i="99"/>
  <c r="K6" i="98"/>
  <c r="J6" i="98"/>
  <c r="K7" i="98"/>
  <c r="J7" i="98"/>
  <c r="G7" i="99" l="1"/>
  <c r="F7" i="99"/>
  <c r="G6" i="99"/>
  <c r="F6" i="99"/>
  <c r="G7" i="98"/>
  <c r="F7" i="98"/>
  <c r="G6" i="98"/>
  <c r="F6" i="98"/>
  <c r="DB8" i="25" l="1"/>
  <c r="DB9" i="25"/>
  <c r="DB10" i="25"/>
  <c r="DB11" i="25"/>
  <c r="DB12" i="25"/>
  <c r="DB13" i="25"/>
  <c r="DB14" i="25"/>
  <c r="DB15" i="25"/>
  <c r="DB16" i="25"/>
  <c r="DB17" i="25"/>
  <c r="DB18" i="25"/>
  <c r="DB19" i="25"/>
  <c r="DB20" i="25"/>
  <c r="DB21" i="25"/>
  <c r="DB22" i="25"/>
  <c r="DB23" i="25"/>
  <c r="DB24" i="25"/>
  <c r="DB25" i="25"/>
  <c r="DB26" i="25"/>
  <c r="DB27" i="25"/>
  <c r="DB28" i="25"/>
  <c r="DB29" i="25"/>
  <c r="DB30" i="25"/>
  <c r="DB31" i="25"/>
  <c r="DB32" i="25"/>
  <c r="DB33" i="25"/>
  <c r="DB34" i="25"/>
  <c r="DB35" i="25"/>
  <c r="DB36" i="25"/>
  <c r="DB37" i="25"/>
  <c r="DB38" i="25"/>
  <c r="DB39" i="25"/>
  <c r="DB40" i="25"/>
  <c r="DB41" i="25"/>
  <c r="DB42" i="25"/>
  <c r="DB43" i="25"/>
  <c r="DB44" i="25"/>
  <c r="DB45" i="25"/>
  <c r="DB46" i="25"/>
  <c r="DB47" i="25"/>
  <c r="DB48" i="25"/>
  <c r="DB49" i="25"/>
  <c r="DB50" i="25"/>
  <c r="DB51" i="25"/>
  <c r="DB52" i="25"/>
  <c r="DB53" i="25"/>
  <c r="DB54" i="25"/>
  <c r="DB55" i="25"/>
  <c r="DB56" i="25"/>
  <c r="DB57" i="25"/>
  <c r="DB58" i="25"/>
  <c r="DB59" i="25"/>
  <c r="DB60" i="25"/>
  <c r="DB61" i="25"/>
  <c r="DB62" i="25"/>
  <c r="DB63" i="25"/>
  <c r="DB64" i="25"/>
  <c r="DB65" i="25"/>
  <c r="DB66" i="25"/>
  <c r="DB67" i="25"/>
  <c r="DB68" i="25"/>
  <c r="DB69" i="25"/>
  <c r="DB70" i="25"/>
  <c r="DB71" i="25"/>
  <c r="DB72" i="25"/>
  <c r="DB73" i="25"/>
  <c r="DB74" i="25"/>
  <c r="DB75" i="25"/>
  <c r="DB76" i="25"/>
  <c r="DB77" i="25"/>
  <c r="DB78" i="25"/>
  <c r="DB79" i="25"/>
  <c r="DB80" i="25"/>
  <c r="DB7" i="25"/>
  <c r="DB8" i="41" l="1"/>
  <c r="DB9" i="41"/>
  <c r="DB10" i="41"/>
  <c r="DB11" i="41"/>
  <c r="DB12" i="41"/>
  <c r="DB13" i="41"/>
  <c r="DB14" i="41"/>
  <c r="DB15" i="41"/>
  <c r="DB16" i="41"/>
  <c r="DB17" i="41"/>
  <c r="DB18" i="41"/>
  <c r="DB19" i="41"/>
  <c r="DB20" i="41"/>
  <c r="DB21" i="41"/>
  <c r="DB22" i="41"/>
  <c r="DB23" i="41"/>
  <c r="DB24" i="41"/>
  <c r="DB25" i="41"/>
  <c r="DB26" i="41"/>
  <c r="DB27" i="41"/>
  <c r="DB28" i="41"/>
  <c r="DB29" i="41"/>
  <c r="DB30" i="41"/>
  <c r="DB31" i="41"/>
  <c r="DB32" i="41"/>
  <c r="DB33" i="41"/>
  <c r="DB34" i="41"/>
  <c r="DB35" i="41"/>
  <c r="DB36" i="41"/>
  <c r="DB37" i="41"/>
  <c r="DB38" i="41"/>
  <c r="DB39" i="41"/>
  <c r="DB40" i="41"/>
  <c r="DB41" i="41"/>
  <c r="DB42" i="41"/>
  <c r="DB43" i="41"/>
  <c r="DB44" i="41"/>
  <c r="DB45" i="41"/>
  <c r="DB46" i="41"/>
  <c r="DB47" i="41"/>
  <c r="DB48" i="41"/>
  <c r="DB49" i="41"/>
  <c r="DB50" i="41"/>
  <c r="DB51" i="41"/>
  <c r="DB52" i="41"/>
  <c r="DB53" i="41"/>
  <c r="DB54" i="41"/>
  <c r="DB55" i="41"/>
  <c r="DB56" i="41"/>
  <c r="DB57" i="41"/>
  <c r="DB58" i="41"/>
  <c r="DB59" i="41"/>
  <c r="DB60" i="41"/>
  <c r="DB61" i="41"/>
  <c r="DB62" i="41"/>
  <c r="DB63" i="41"/>
  <c r="DB64" i="41"/>
  <c r="DB65" i="41"/>
  <c r="DB66" i="41"/>
  <c r="DB67" i="41"/>
  <c r="DB68" i="41"/>
  <c r="DB69" i="41"/>
  <c r="DB70" i="41"/>
  <c r="DB71" i="41"/>
  <c r="DB72" i="41"/>
  <c r="DB73" i="41"/>
  <c r="DB74" i="41"/>
  <c r="DB75" i="41"/>
  <c r="DB76" i="41"/>
  <c r="DB77" i="41"/>
  <c r="DB78" i="41"/>
  <c r="DB79" i="41"/>
  <c r="DB80" i="41"/>
  <c r="CY8" i="41"/>
  <c r="CY9" i="41"/>
  <c r="CY10" i="41"/>
  <c r="CY11" i="41"/>
  <c r="CY12" i="41"/>
  <c r="CY13" i="41"/>
  <c r="CY14" i="41"/>
  <c r="CY15" i="41"/>
  <c r="CY16" i="41"/>
  <c r="CY17" i="41"/>
  <c r="CY18" i="41"/>
  <c r="CY19" i="41"/>
  <c r="CY20" i="41"/>
  <c r="CY21" i="41"/>
  <c r="CY22" i="41"/>
  <c r="CY23" i="41"/>
  <c r="CY24" i="41"/>
  <c r="CY25" i="41"/>
  <c r="CY26" i="41"/>
  <c r="CY27" i="41"/>
  <c r="CY28" i="41"/>
  <c r="CY29" i="41"/>
  <c r="CY30" i="41"/>
  <c r="CY31" i="41"/>
  <c r="CY32" i="41"/>
  <c r="CY33" i="41"/>
  <c r="CY34" i="41"/>
  <c r="CY35" i="41"/>
  <c r="CY36" i="41"/>
  <c r="CY37" i="41"/>
  <c r="CY38" i="41"/>
  <c r="CY39" i="41"/>
  <c r="CY40" i="41"/>
  <c r="CY41" i="41"/>
  <c r="CY42" i="41"/>
  <c r="CY43" i="41"/>
  <c r="CY44" i="41"/>
  <c r="CY45" i="41"/>
  <c r="CY46" i="41"/>
  <c r="CY47" i="41"/>
  <c r="CY48" i="41"/>
  <c r="CY49" i="41"/>
  <c r="CY50" i="41"/>
  <c r="CY51" i="41"/>
  <c r="CY52" i="41"/>
  <c r="CY53" i="41"/>
  <c r="CY54" i="41"/>
  <c r="CY55" i="41"/>
  <c r="CY56" i="41"/>
  <c r="CY57" i="41"/>
  <c r="CY58" i="41"/>
  <c r="CY59" i="41"/>
  <c r="CY60" i="41"/>
  <c r="CY61" i="41"/>
  <c r="CY62" i="41"/>
  <c r="CY63" i="41"/>
  <c r="CY64" i="41"/>
  <c r="CY65" i="41"/>
  <c r="CY66" i="41"/>
  <c r="CY67" i="41"/>
  <c r="CY68" i="41"/>
  <c r="CY69" i="41"/>
  <c r="CY70" i="41"/>
  <c r="CY71" i="41"/>
  <c r="CY72" i="41"/>
  <c r="CY73" i="41"/>
  <c r="CY74" i="41"/>
  <c r="CY75" i="41"/>
  <c r="CY76" i="41"/>
  <c r="CY77" i="41"/>
  <c r="CY78" i="41"/>
  <c r="CY79" i="41"/>
  <c r="CY80" i="41"/>
  <c r="DB7" i="41"/>
  <c r="CY7" i="41"/>
  <c r="CY8" i="25"/>
  <c r="CY9" i="25"/>
  <c r="CY10" i="25"/>
  <c r="CY11" i="25"/>
  <c r="CY12" i="25"/>
  <c r="CY13" i="25"/>
  <c r="CY14" i="25"/>
  <c r="CY15" i="25"/>
  <c r="CY16" i="25"/>
  <c r="CY17" i="25"/>
  <c r="CY18" i="25"/>
  <c r="CY19" i="25"/>
  <c r="CY20" i="25"/>
  <c r="CY21" i="25"/>
  <c r="CY22" i="25"/>
  <c r="CY23" i="25"/>
  <c r="CY24" i="25"/>
  <c r="CY25" i="25"/>
  <c r="CY26" i="25"/>
  <c r="CY27" i="25"/>
  <c r="CY28" i="25"/>
  <c r="CY29" i="25"/>
  <c r="CY30" i="25"/>
  <c r="CY31" i="25"/>
  <c r="CY32" i="25"/>
  <c r="CY33" i="25"/>
  <c r="CY34" i="25"/>
  <c r="CY35" i="25"/>
  <c r="CY36" i="25"/>
  <c r="CY37" i="25"/>
  <c r="CY38" i="25"/>
  <c r="CY39" i="25"/>
  <c r="CY40" i="25"/>
  <c r="CY41" i="25"/>
  <c r="CY42" i="25"/>
  <c r="CY43" i="25"/>
  <c r="CY44" i="25"/>
  <c r="CY45" i="25"/>
  <c r="CY46" i="25"/>
  <c r="CY47" i="25"/>
  <c r="CY48" i="25"/>
  <c r="CY49" i="25"/>
  <c r="CY50" i="25"/>
  <c r="CY51" i="25"/>
  <c r="CY52" i="25"/>
  <c r="CY53" i="25"/>
  <c r="CY54" i="25"/>
  <c r="CY55" i="25"/>
  <c r="CY56" i="25"/>
  <c r="CY57" i="25"/>
  <c r="CY58" i="25"/>
  <c r="CY59" i="25"/>
  <c r="CY60" i="25"/>
  <c r="CY61" i="25"/>
  <c r="CY62" i="25"/>
  <c r="CY63" i="25"/>
  <c r="CY64" i="25"/>
  <c r="CY65" i="25"/>
  <c r="CY66" i="25"/>
  <c r="CY67" i="25"/>
  <c r="CY68" i="25"/>
  <c r="CY69" i="25"/>
  <c r="CY70" i="25"/>
  <c r="CY71" i="25"/>
  <c r="CY72" i="25"/>
  <c r="CY73" i="25"/>
  <c r="CY74" i="25"/>
  <c r="CY75" i="25"/>
  <c r="CY76" i="25"/>
  <c r="CY77" i="25"/>
  <c r="CY78" i="25"/>
  <c r="CY79" i="25"/>
  <c r="CY80" i="25"/>
  <c r="CY7" i="25"/>
  <c r="I4" i="47" l="1"/>
  <c r="I5" i="47"/>
  <c r="I6" i="47"/>
  <c r="I7" i="47"/>
  <c r="I8" i="47"/>
  <c r="I4" i="73" l="1"/>
  <c r="K4" i="73"/>
  <c r="I5" i="73"/>
  <c r="K5" i="73"/>
  <c r="I6" i="73"/>
  <c r="K6" i="73"/>
  <c r="I7" i="73"/>
  <c r="K7" i="73"/>
  <c r="I8" i="73"/>
  <c r="K8" i="73"/>
  <c r="I10" i="73"/>
  <c r="K10" i="73"/>
  <c r="I11" i="73"/>
  <c r="K11" i="73"/>
  <c r="I12" i="73"/>
  <c r="K12" i="73"/>
  <c r="I13" i="73"/>
  <c r="K13" i="73"/>
  <c r="I14" i="73"/>
  <c r="K14" i="73"/>
  <c r="I16" i="73"/>
  <c r="K16" i="73"/>
  <c r="I17" i="73"/>
  <c r="K17" i="73"/>
  <c r="I18" i="73"/>
  <c r="K18" i="73"/>
  <c r="I19" i="73"/>
  <c r="K19" i="73"/>
  <c r="I20" i="73"/>
  <c r="K20" i="73"/>
  <c r="I22" i="73"/>
  <c r="K22" i="73"/>
  <c r="I23" i="73"/>
  <c r="K23" i="73"/>
  <c r="I24" i="73"/>
  <c r="K24" i="73"/>
  <c r="I25" i="73"/>
  <c r="K25" i="73"/>
  <c r="I26" i="73"/>
  <c r="K26" i="73"/>
  <c r="I28" i="73"/>
  <c r="K28" i="73"/>
  <c r="I29" i="73"/>
  <c r="K29" i="73"/>
  <c r="I30" i="73"/>
  <c r="K30" i="73"/>
  <c r="I31" i="73"/>
  <c r="K31" i="73"/>
  <c r="I32" i="73"/>
  <c r="K32" i="73"/>
  <c r="I34" i="73"/>
  <c r="K34" i="73"/>
  <c r="I35" i="73"/>
  <c r="K35" i="73"/>
  <c r="I36" i="73"/>
  <c r="K36" i="73"/>
  <c r="I37" i="73"/>
  <c r="K37" i="73"/>
  <c r="I38" i="73"/>
  <c r="K38" i="73"/>
  <c r="I40" i="73"/>
  <c r="K40" i="73"/>
  <c r="I41" i="73"/>
  <c r="K41" i="73"/>
  <c r="I42" i="73"/>
  <c r="K42" i="73"/>
  <c r="I43" i="73"/>
  <c r="K43" i="73"/>
  <c r="I44" i="73"/>
  <c r="K44" i="73"/>
  <c r="I46" i="73"/>
  <c r="K46" i="73"/>
  <c r="I47" i="73"/>
  <c r="K47" i="73"/>
  <c r="I48" i="73"/>
  <c r="K48" i="73"/>
  <c r="I49" i="73"/>
  <c r="K49" i="73"/>
  <c r="I50" i="73"/>
  <c r="K50" i="73"/>
  <c r="I52" i="73"/>
  <c r="K52" i="73"/>
  <c r="I53" i="73"/>
  <c r="K53" i="73"/>
  <c r="I54" i="73"/>
  <c r="K54" i="73"/>
  <c r="I55" i="73"/>
  <c r="K55" i="73"/>
  <c r="I56" i="73"/>
  <c r="K56" i="73"/>
  <c r="I58" i="73"/>
  <c r="K58" i="73"/>
  <c r="I59" i="73"/>
  <c r="K59" i="73"/>
  <c r="I60" i="73"/>
  <c r="K60" i="73"/>
  <c r="I61" i="73"/>
  <c r="K61" i="73"/>
  <c r="I62" i="73"/>
  <c r="K62" i="73"/>
  <c r="I64" i="73"/>
  <c r="K64" i="73"/>
  <c r="I65" i="73"/>
  <c r="K65" i="73"/>
  <c r="I66" i="73"/>
  <c r="K66" i="73"/>
  <c r="I67" i="73"/>
  <c r="K67" i="73"/>
  <c r="I68" i="73"/>
  <c r="K68" i="73"/>
  <c r="I70" i="73"/>
  <c r="K70" i="73"/>
  <c r="I71" i="73"/>
  <c r="K71" i="73"/>
  <c r="I72" i="73"/>
  <c r="K72" i="73"/>
  <c r="I73" i="73"/>
  <c r="K73" i="73"/>
  <c r="I74" i="73"/>
  <c r="K74" i="73"/>
  <c r="I76" i="73"/>
  <c r="K76" i="73"/>
  <c r="I77" i="73"/>
  <c r="K77" i="73"/>
  <c r="I78" i="73"/>
  <c r="K78" i="73"/>
  <c r="I79" i="73"/>
  <c r="K79" i="73"/>
  <c r="I80" i="73"/>
  <c r="K80" i="73"/>
  <c r="I82" i="73"/>
  <c r="K82" i="73"/>
  <c r="I83" i="73"/>
  <c r="K83" i="73"/>
  <c r="I84" i="73"/>
  <c r="K84" i="73"/>
  <c r="I85" i="73"/>
  <c r="K85" i="73"/>
  <c r="I86" i="73"/>
  <c r="K86" i="73"/>
  <c r="I88" i="73"/>
  <c r="K88" i="73"/>
  <c r="I89" i="73"/>
  <c r="K89" i="73"/>
  <c r="I90" i="73"/>
  <c r="K90" i="73"/>
  <c r="I91" i="73"/>
  <c r="K91" i="73"/>
  <c r="I92" i="73"/>
  <c r="K92" i="73"/>
  <c r="I94" i="73"/>
  <c r="K94" i="73"/>
  <c r="I95" i="73"/>
  <c r="K95" i="73"/>
  <c r="I96" i="73"/>
  <c r="K96" i="73"/>
  <c r="I97" i="73"/>
  <c r="K97" i="73"/>
  <c r="I98" i="73"/>
  <c r="K98" i="73"/>
  <c r="I100" i="73"/>
  <c r="K100" i="73"/>
  <c r="I101" i="73"/>
  <c r="K101" i="73"/>
  <c r="I102" i="73"/>
  <c r="K102" i="73"/>
  <c r="I103" i="73"/>
  <c r="K103" i="73"/>
  <c r="I104" i="73"/>
  <c r="K104" i="73"/>
  <c r="I106" i="73"/>
  <c r="K106" i="73"/>
  <c r="I107" i="73"/>
  <c r="K107" i="73"/>
  <c r="I108" i="73"/>
  <c r="K108" i="73"/>
  <c r="I109" i="73"/>
  <c r="K109" i="73"/>
  <c r="I110" i="73"/>
  <c r="K110" i="73"/>
  <c r="I112" i="73"/>
  <c r="K112" i="73"/>
  <c r="I113" i="73"/>
  <c r="K113" i="73"/>
  <c r="I114" i="73"/>
  <c r="K114" i="73"/>
  <c r="I115" i="73"/>
  <c r="K115" i="73"/>
  <c r="I116" i="73"/>
  <c r="K116" i="73"/>
  <c r="I118" i="73"/>
  <c r="K118" i="73"/>
  <c r="I119" i="73"/>
  <c r="K119" i="73"/>
  <c r="I120" i="73"/>
  <c r="K120" i="73"/>
  <c r="I121" i="73"/>
  <c r="K121" i="73"/>
  <c r="I122" i="73"/>
  <c r="K122" i="73"/>
  <c r="I124" i="73"/>
  <c r="K124" i="73"/>
  <c r="I125" i="73"/>
  <c r="K125" i="73"/>
  <c r="I126" i="73"/>
  <c r="K126" i="73"/>
  <c r="I127" i="73"/>
  <c r="K127" i="73"/>
  <c r="I128" i="73"/>
  <c r="K128" i="73"/>
  <c r="I130" i="73"/>
  <c r="K130" i="73"/>
  <c r="I131" i="73"/>
  <c r="K131" i="73"/>
  <c r="I132" i="73"/>
  <c r="K132" i="73"/>
  <c r="I133" i="73"/>
  <c r="K133" i="73"/>
  <c r="I134" i="73"/>
  <c r="K134" i="73"/>
  <c r="I136" i="73"/>
  <c r="K136" i="73"/>
  <c r="I137" i="73"/>
  <c r="K137" i="73"/>
  <c r="I138" i="73"/>
  <c r="K138" i="73"/>
  <c r="I139" i="73"/>
  <c r="K139" i="73"/>
  <c r="I140" i="73"/>
  <c r="K140" i="73"/>
  <c r="I142" i="73"/>
  <c r="K142" i="73"/>
  <c r="I143" i="73"/>
  <c r="K143" i="73"/>
  <c r="I144" i="73"/>
  <c r="K144" i="73"/>
  <c r="I145" i="73"/>
  <c r="K145" i="73"/>
  <c r="I146" i="73"/>
  <c r="K146" i="73"/>
  <c r="I148" i="73"/>
  <c r="K148" i="73"/>
  <c r="I149" i="73"/>
  <c r="K149" i="73"/>
  <c r="I150" i="73"/>
  <c r="K150" i="73"/>
  <c r="I151" i="73"/>
  <c r="K151" i="73"/>
  <c r="I152" i="73"/>
  <c r="K152" i="73"/>
  <c r="I154" i="73"/>
  <c r="K154" i="73"/>
  <c r="I155" i="73"/>
  <c r="K155" i="73"/>
  <c r="I156" i="73"/>
  <c r="K156" i="73"/>
  <c r="I157" i="73"/>
  <c r="K157" i="73"/>
  <c r="I158" i="73"/>
  <c r="K158" i="73"/>
  <c r="I160" i="73"/>
  <c r="K160" i="73"/>
  <c r="I161" i="73"/>
  <c r="K161" i="73"/>
  <c r="I162" i="73"/>
  <c r="K162" i="73"/>
  <c r="I163" i="73"/>
  <c r="K163" i="73"/>
  <c r="I164" i="73"/>
  <c r="K164" i="73"/>
  <c r="I166" i="73"/>
  <c r="K166" i="73"/>
  <c r="I167" i="73"/>
  <c r="K167" i="73"/>
  <c r="I168" i="73"/>
  <c r="K168" i="73"/>
  <c r="I169" i="73"/>
  <c r="K169" i="73"/>
  <c r="I170" i="73"/>
  <c r="K170" i="73"/>
  <c r="I172" i="73"/>
  <c r="K172" i="73"/>
  <c r="I173" i="73"/>
  <c r="K173" i="73"/>
  <c r="I174" i="73"/>
  <c r="K174" i="73"/>
  <c r="I175" i="73"/>
  <c r="K175" i="73"/>
  <c r="I176" i="73"/>
  <c r="K176" i="73"/>
  <c r="I178" i="73"/>
  <c r="K178" i="73"/>
  <c r="I179" i="73"/>
  <c r="K179" i="73"/>
  <c r="I180" i="73"/>
  <c r="K180" i="73"/>
  <c r="I181" i="73"/>
  <c r="K181" i="73"/>
  <c r="I182" i="73"/>
  <c r="K182" i="73"/>
  <c r="I184" i="73"/>
  <c r="K184" i="73"/>
  <c r="I185" i="73"/>
  <c r="K185" i="73"/>
  <c r="I186" i="73"/>
  <c r="K186" i="73"/>
  <c r="I187" i="73"/>
  <c r="K187" i="73"/>
  <c r="I188" i="73"/>
  <c r="K188" i="73"/>
  <c r="I190" i="73"/>
  <c r="K190" i="73"/>
  <c r="I191" i="73"/>
  <c r="K191" i="73"/>
  <c r="I192" i="73"/>
  <c r="K192" i="73"/>
  <c r="I193" i="73"/>
  <c r="K193" i="73"/>
  <c r="I194" i="73"/>
  <c r="K194" i="73"/>
  <c r="I196" i="73"/>
  <c r="K196" i="73"/>
  <c r="I197" i="73"/>
  <c r="K197" i="73"/>
  <c r="I198" i="73"/>
  <c r="K198" i="73"/>
  <c r="I199" i="73"/>
  <c r="K199" i="73"/>
  <c r="I200" i="73"/>
  <c r="K200" i="73"/>
  <c r="I202" i="73"/>
  <c r="K202" i="73"/>
  <c r="I203" i="73"/>
  <c r="K203" i="73"/>
  <c r="I204" i="73"/>
  <c r="K204" i="73"/>
  <c r="I205" i="73"/>
  <c r="K205" i="73"/>
  <c r="I206" i="73"/>
  <c r="K206" i="73"/>
  <c r="I208" i="73"/>
  <c r="K208" i="73"/>
  <c r="I209" i="73"/>
  <c r="K209" i="73"/>
  <c r="I210" i="73"/>
  <c r="K210" i="73"/>
  <c r="I211" i="73"/>
  <c r="K211" i="73"/>
  <c r="I212" i="73"/>
  <c r="K212" i="73"/>
  <c r="I214" i="73"/>
  <c r="K214" i="73"/>
  <c r="I215" i="73"/>
  <c r="K215" i="73"/>
  <c r="I216" i="73"/>
  <c r="K216" i="73"/>
  <c r="I217" i="73"/>
  <c r="K217" i="73"/>
  <c r="I218" i="73"/>
  <c r="K218" i="73"/>
  <c r="I220" i="73"/>
  <c r="K220" i="73"/>
  <c r="I221" i="73"/>
  <c r="K221" i="73"/>
  <c r="I222" i="73"/>
  <c r="K222" i="73"/>
  <c r="I223" i="73"/>
  <c r="K223" i="73"/>
  <c r="I224" i="73"/>
  <c r="K224" i="73"/>
  <c r="I226" i="73"/>
  <c r="K226" i="73"/>
  <c r="I227" i="73"/>
  <c r="K227" i="73"/>
  <c r="I228" i="73"/>
  <c r="K228" i="73"/>
  <c r="I229" i="73"/>
  <c r="K229" i="73"/>
  <c r="I230" i="73"/>
  <c r="K230" i="73"/>
  <c r="I232" i="73"/>
  <c r="K232" i="73"/>
  <c r="I233" i="73"/>
  <c r="K233" i="73"/>
  <c r="I234" i="73"/>
  <c r="K234" i="73"/>
  <c r="I235" i="73"/>
  <c r="K235" i="73"/>
  <c r="I236" i="73"/>
  <c r="K236" i="73"/>
  <c r="I238" i="73"/>
  <c r="K238" i="73"/>
  <c r="I239" i="73"/>
  <c r="K239" i="73"/>
  <c r="I240" i="73"/>
  <c r="K240" i="73"/>
  <c r="I241" i="73"/>
  <c r="K241" i="73"/>
  <c r="I242" i="73"/>
  <c r="K242" i="73"/>
  <c r="I244" i="73"/>
  <c r="K244" i="73"/>
  <c r="I245" i="73"/>
  <c r="K245" i="73"/>
  <c r="I246" i="73"/>
  <c r="K246" i="73"/>
  <c r="I247" i="73"/>
  <c r="K247" i="73"/>
  <c r="I248" i="73"/>
  <c r="K248" i="73"/>
  <c r="I250" i="73"/>
  <c r="K250" i="73"/>
  <c r="I251" i="73"/>
  <c r="K251" i="73"/>
  <c r="I252" i="73"/>
  <c r="K252" i="73"/>
  <c r="I253" i="73"/>
  <c r="K253" i="73"/>
  <c r="I254" i="73"/>
  <c r="K254" i="73"/>
  <c r="I256" i="73"/>
  <c r="K256" i="73"/>
  <c r="I257" i="73"/>
  <c r="K257" i="73"/>
  <c r="I258" i="73"/>
  <c r="K258" i="73"/>
  <c r="I259" i="73"/>
  <c r="K259" i="73"/>
  <c r="I260" i="73"/>
  <c r="K260" i="73"/>
  <c r="I262" i="73"/>
  <c r="K262" i="73"/>
  <c r="I263" i="73"/>
  <c r="K263" i="73"/>
  <c r="I264" i="73"/>
  <c r="K264" i="73"/>
  <c r="I265" i="73"/>
  <c r="K265" i="73"/>
  <c r="I266" i="73"/>
  <c r="K266" i="73"/>
  <c r="I268" i="73"/>
  <c r="K268" i="73"/>
  <c r="I269" i="73"/>
  <c r="K269" i="73"/>
  <c r="I270" i="73"/>
  <c r="K270" i="73"/>
  <c r="I271" i="73"/>
  <c r="K271" i="73"/>
  <c r="I272" i="73"/>
  <c r="K272" i="73"/>
  <c r="I274" i="73"/>
  <c r="K274" i="73"/>
  <c r="I275" i="73"/>
  <c r="K275" i="73"/>
  <c r="I276" i="73"/>
  <c r="K276" i="73"/>
  <c r="I277" i="73"/>
  <c r="K277" i="73"/>
  <c r="I278" i="73"/>
  <c r="K278" i="73"/>
  <c r="I280" i="73"/>
  <c r="K280" i="73"/>
  <c r="I281" i="73"/>
  <c r="K281" i="73"/>
  <c r="I282" i="73"/>
  <c r="K282" i="73"/>
  <c r="I283" i="73"/>
  <c r="K283" i="73"/>
  <c r="I284" i="73"/>
  <c r="K284" i="73"/>
  <c r="I286" i="73"/>
  <c r="K286" i="73"/>
  <c r="I287" i="73"/>
  <c r="K287" i="73"/>
  <c r="I288" i="73"/>
  <c r="K288" i="73"/>
  <c r="I289" i="73"/>
  <c r="K289" i="73"/>
  <c r="I290" i="73"/>
  <c r="K290" i="73"/>
  <c r="I292" i="73"/>
  <c r="K292" i="73"/>
  <c r="I293" i="73"/>
  <c r="K293" i="73"/>
  <c r="I294" i="73"/>
  <c r="K294" i="73"/>
  <c r="I295" i="73"/>
  <c r="K295" i="73"/>
  <c r="I296" i="73"/>
  <c r="K296" i="73"/>
  <c r="I298" i="73"/>
  <c r="K298" i="73"/>
  <c r="I299" i="73"/>
  <c r="K299" i="73"/>
  <c r="I300" i="73"/>
  <c r="K300" i="73"/>
  <c r="I301" i="73"/>
  <c r="K301" i="73"/>
  <c r="I302" i="73"/>
  <c r="K302" i="73"/>
  <c r="I304" i="73"/>
  <c r="K304" i="73"/>
  <c r="I305" i="73"/>
  <c r="K305" i="73"/>
  <c r="I306" i="73"/>
  <c r="K306" i="73"/>
  <c r="I307" i="73"/>
  <c r="K307" i="73"/>
  <c r="I308" i="73"/>
  <c r="K308" i="73"/>
  <c r="I310" i="73"/>
  <c r="K310" i="73"/>
  <c r="I311" i="73"/>
  <c r="K311" i="73"/>
  <c r="I312" i="73"/>
  <c r="K312" i="73"/>
  <c r="I313" i="73"/>
  <c r="K313" i="73"/>
  <c r="I314" i="73"/>
  <c r="K314" i="73"/>
  <c r="I316" i="73"/>
  <c r="K316" i="73"/>
  <c r="I317" i="73"/>
  <c r="K317" i="73"/>
  <c r="I318" i="73"/>
  <c r="K318" i="73"/>
  <c r="I319" i="73"/>
  <c r="K319" i="73"/>
  <c r="I320" i="73"/>
  <c r="K320" i="73"/>
  <c r="I322" i="73"/>
  <c r="K322" i="73"/>
  <c r="I323" i="73"/>
  <c r="K323" i="73"/>
  <c r="I324" i="73"/>
  <c r="K324" i="73"/>
  <c r="I325" i="73"/>
  <c r="K325" i="73"/>
  <c r="I326" i="73"/>
  <c r="K326" i="73"/>
  <c r="I328" i="73"/>
  <c r="K328" i="73"/>
  <c r="I329" i="73"/>
  <c r="K329" i="73"/>
  <c r="I330" i="73"/>
  <c r="K330" i="73"/>
  <c r="I331" i="73"/>
  <c r="K331" i="73"/>
  <c r="I332" i="73"/>
  <c r="K332" i="73"/>
  <c r="I334" i="73"/>
  <c r="K334" i="73"/>
  <c r="I335" i="73"/>
  <c r="K335" i="73"/>
  <c r="I336" i="73"/>
  <c r="K336" i="73"/>
  <c r="I337" i="73"/>
  <c r="K337" i="73"/>
  <c r="I338" i="73"/>
  <c r="K338" i="73"/>
  <c r="I340" i="73"/>
  <c r="K340" i="73"/>
  <c r="I341" i="73"/>
  <c r="K341" i="73"/>
  <c r="I342" i="73"/>
  <c r="K342" i="73"/>
  <c r="I343" i="73"/>
  <c r="K343" i="73"/>
  <c r="I344" i="73"/>
  <c r="K344" i="73"/>
  <c r="I346" i="73"/>
  <c r="K346" i="73"/>
  <c r="I347" i="73"/>
  <c r="K347" i="73"/>
  <c r="I348" i="73"/>
  <c r="K348" i="73"/>
  <c r="I349" i="73"/>
  <c r="K349" i="73"/>
  <c r="I350" i="73"/>
  <c r="K350" i="73"/>
  <c r="I352" i="73"/>
  <c r="K352" i="73"/>
  <c r="I353" i="73"/>
  <c r="K353" i="73"/>
  <c r="I354" i="73"/>
  <c r="K354" i="73"/>
  <c r="I355" i="73"/>
  <c r="K355" i="73"/>
  <c r="I356" i="73"/>
  <c r="K356" i="73"/>
  <c r="I358" i="73"/>
  <c r="K358" i="73"/>
  <c r="I359" i="73"/>
  <c r="K359" i="73"/>
  <c r="I360" i="73"/>
  <c r="K360" i="73"/>
  <c r="I361" i="73"/>
  <c r="K361" i="73"/>
  <c r="I362" i="73"/>
  <c r="K362" i="73"/>
  <c r="I364" i="73"/>
  <c r="K364" i="73"/>
  <c r="I365" i="73"/>
  <c r="K365" i="73"/>
  <c r="I366" i="73"/>
  <c r="K366" i="73"/>
  <c r="I367" i="73"/>
  <c r="K367" i="73"/>
  <c r="I368" i="73"/>
  <c r="K368" i="73"/>
  <c r="I370" i="73"/>
  <c r="K370" i="73"/>
  <c r="I371" i="73"/>
  <c r="K371" i="73"/>
  <c r="I372" i="73"/>
  <c r="K372" i="73"/>
  <c r="I373" i="73"/>
  <c r="K373" i="73"/>
  <c r="I374" i="73"/>
  <c r="K374" i="73"/>
  <c r="I376" i="73"/>
  <c r="K376" i="73"/>
  <c r="I377" i="73"/>
  <c r="K377" i="73"/>
  <c r="I378" i="73"/>
  <c r="K378" i="73"/>
  <c r="I379" i="73"/>
  <c r="K379" i="73"/>
  <c r="I380" i="73"/>
  <c r="K380" i="73"/>
  <c r="I382" i="73"/>
  <c r="K382" i="73"/>
  <c r="I383" i="73"/>
  <c r="K383" i="73"/>
  <c r="I384" i="73"/>
  <c r="K384" i="73"/>
  <c r="I385" i="73"/>
  <c r="K385" i="73"/>
  <c r="I386" i="73"/>
  <c r="K386" i="73"/>
  <c r="I388" i="73"/>
  <c r="K388" i="73"/>
  <c r="I389" i="73"/>
  <c r="K389" i="73"/>
  <c r="I390" i="73"/>
  <c r="K390" i="73"/>
  <c r="I391" i="73"/>
  <c r="K391" i="73"/>
  <c r="I392" i="73"/>
  <c r="K392" i="73"/>
  <c r="I394" i="73"/>
  <c r="K394" i="73"/>
  <c r="I395" i="73"/>
  <c r="K395" i="73"/>
  <c r="I396" i="73"/>
  <c r="K396" i="73"/>
  <c r="I397" i="73"/>
  <c r="K397" i="73"/>
  <c r="I398" i="73"/>
  <c r="K398" i="73"/>
  <c r="I400" i="73"/>
  <c r="K400" i="73"/>
  <c r="I401" i="73"/>
  <c r="K401" i="73"/>
  <c r="I402" i="73"/>
  <c r="K402" i="73"/>
  <c r="I403" i="73"/>
  <c r="K403" i="73"/>
  <c r="I404" i="73"/>
  <c r="K404" i="73"/>
  <c r="I406" i="73"/>
  <c r="K406" i="73"/>
  <c r="I407" i="73"/>
  <c r="K407" i="73"/>
  <c r="I408" i="73"/>
  <c r="K408" i="73"/>
  <c r="I409" i="73"/>
  <c r="K409" i="73"/>
  <c r="I410" i="73"/>
  <c r="K410" i="73"/>
  <c r="I412" i="73"/>
  <c r="K412" i="73"/>
  <c r="I413" i="73"/>
  <c r="K413" i="73"/>
  <c r="I414" i="73"/>
  <c r="K414" i="73"/>
  <c r="I415" i="73"/>
  <c r="K415" i="73"/>
  <c r="I416" i="73"/>
  <c r="K416" i="73"/>
  <c r="I418" i="73"/>
  <c r="K418" i="73"/>
  <c r="I419" i="73"/>
  <c r="K419" i="73"/>
  <c r="I420" i="73"/>
  <c r="K420" i="73"/>
  <c r="I421" i="73"/>
  <c r="K421" i="73"/>
  <c r="I422" i="73"/>
  <c r="K422" i="73"/>
  <c r="I424" i="73"/>
  <c r="K424" i="73"/>
  <c r="I425" i="73"/>
  <c r="K425" i="73"/>
  <c r="I426" i="73"/>
  <c r="K426" i="73"/>
  <c r="I427" i="73"/>
  <c r="K427" i="73"/>
  <c r="I428" i="73"/>
  <c r="K428" i="73"/>
  <c r="I430" i="73"/>
  <c r="K430" i="73"/>
  <c r="I431" i="73"/>
  <c r="K431" i="73"/>
  <c r="I432" i="73"/>
  <c r="K432" i="73"/>
  <c r="I433" i="73"/>
  <c r="K433" i="73"/>
  <c r="I434" i="73"/>
  <c r="K434" i="73"/>
  <c r="I436" i="73"/>
  <c r="K436" i="73"/>
  <c r="I437" i="73"/>
  <c r="K437" i="73"/>
  <c r="I438" i="73"/>
  <c r="K438" i="73"/>
  <c r="I439" i="73"/>
  <c r="K439" i="73"/>
  <c r="I440" i="73"/>
  <c r="K440" i="73"/>
  <c r="I442" i="73"/>
  <c r="K442" i="73"/>
  <c r="I443" i="73"/>
  <c r="K443" i="73"/>
  <c r="I444" i="73"/>
  <c r="K444" i="73"/>
  <c r="I445" i="73"/>
  <c r="K445" i="73"/>
  <c r="I446" i="73"/>
  <c r="K446" i="73"/>
  <c r="K112" i="47" l="1"/>
  <c r="K116" i="47"/>
  <c r="K115" i="47"/>
  <c r="K114" i="47"/>
  <c r="K113" i="47"/>
  <c r="L447" i="47" l="1"/>
  <c r="L446" i="47"/>
  <c r="L445" i="47"/>
  <c r="BF80" i="41" l="1"/>
  <c r="BF79" i="41"/>
  <c r="BF78" i="41"/>
  <c r="BF77" i="41"/>
  <c r="BF76" i="41"/>
  <c r="BF75" i="41"/>
  <c r="BF74" i="41"/>
  <c r="BF73" i="41"/>
  <c r="BF72" i="41"/>
  <c r="BF71" i="41"/>
  <c r="BF70" i="41"/>
  <c r="BF69" i="41"/>
  <c r="BF68" i="41"/>
  <c r="BF67" i="41"/>
  <c r="BF66" i="41"/>
  <c r="BF65" i="41"/>
  <c r="BF64" i="41"/>
  <c r="BF63" i="41"/>
  <c r="BF62" i="41"/>
  <c r="BF61" i="41"/>
  <c r="BF60" i="41"/>
  <c r="BF59" i="41"/>
  <c r="BF58" i="41"/>
  <c r="BF57" i="41"/>
  <c r="BF56" i="41"/>
  <c r="BF55" i="41"/>
  <c r="BF54" i="41"/>
  <c r="BF53" i="41"/>
  <c r="BF52" i="41"/>
  <c r="BF51" i="41"/>
  <c r="BF50" i="41"/>
  <c r="BF49" i="41"/>
  <c r="BF48" i="41"/>
  <c r="BF47" i="41"/>
  <c r="BF46" i="41"/>
  <c r="BF45" i="41"/>
  <c r="BF44" i="41"/>
  <c r="BF43" i="41"/>
  <c r="BF42" i="41"/>
  <c r="BF41" i="41"/>
  <c r="BF40" i="41"/>
  <c r="BF39" i="41"/>
  <c r="BF38" i="41"/>
  <c r="BF37" i="41"/>
  <c r="BF36" i="41"/>
  <c r="BF35" i="41"/>
  <c r="BF34" i="41"/>
  <c r="BF33" i="41"/>
  <c r="BF32" i="41"/>
  <c r="BF31" i="41"/>
  <c r="BF30" i="41"/>
  <c r="BF29" i="41"/>
  <c r="BF28" i="41"/>
  <c r="BF27" i="41"/>
  <c r="BF26" i="41"/>
  <c r="BF25" i="41"/>
  <c r="BF24" i="41"/>
  <c r="BF23" i="41"/>
  <c r="BF22" i="41"/>
  <c r="BF21" i="41"/>
  <c r="BF20" i="41"/>
  <c r="BF19" i="41"/>
  <c r="BF18" i="41"/>
  <c r="BF17" i="41"/>
  <c r="BF16" i="41"/>
  <c r="BF15" i="41"/>
  <c r="BF14" i="41"/>
  <c r="BF13" i="41"/>
  <c r="BF12" i="41"/>
  <c r="BF11" i="41"/>
  <c r="BF10" i="41"/>
  <c r="BF9" i="41"/>
  <c r="BF8" i="41"/>
  <c r="BF7" i="41"/>
  <c r="AW80" i="41"/>
  <c r="AW79" i="41"/>
  <c r="AW78" i="41"/>
  <c r="AW77" i="41"/>
  <c r="AW76" i="41"/>
  <c r="AW75" i="41"/>
  <c r="AW74" i="41"/>
  <c r="AW73" i="41"/>
  <c r="AW72" i="41"/>
  <c r="AW71" i="41"/>
  <c r="AW70" i="41"/>
  <c r="AW69" i="41"/>
  <c r="AW68" i="41"/>
  <c r="AW67" i="41"/>
  <c r="AW66" i="41"/>
  <c r="AW65" i="41"/>
  <c r="AW64" i="41"/>
  <c r="AW63" i="41"/>
  <c r="AW62" i="41"/>
  <c r="AW61" i="41"/>
  <c r="AW60" i="41"/>
  <c r="AW59" i="41"/>
  <c r="AW58" i="41"/>
  <c r="AW57" i="41"/>
  <c r="AW56" i="41"/>
  <c r="AW55" i="41"/>
  <c r="AW54" i="41"/>
  <c r="AW53" i="41"/>
  <c r="AW52" i="41"/>
  <c r="AW51" i="41"/>
  <c r="AW50" i="41"/>
  <c r="AW49" i="41"/>
  <c r="AW48" i="41"/>
  <c r="AW47" i="41"/>
  <c r="AW46" i="41"/>
  <c r="AW45" i="41"/>
  <c r="AW44" i="41"/>
  <c r="AW43" i="41"/>
  <c r="AW42" i="41"/>
  <c r="AW41" i="41"/>
  <c r="AW40" i="41"/>
  <c r="AW39" i="41"/>
  <c r="AW38" i="41"/>
  <c r="AW37" i="41"/>
  <c r="AW36" i="41"/>
  <c r="AW35" i="41"/>
  <c r="AW34" i="41"/>
  <c r="AW33" i="41"/>
  <c r="AW32" i="41"/>
  <c r="AW31" i="41"/>
  <c r="AW30" i="41"/>
  <c r="AW29" i="41"/>
  <c r="AW28" i="41"/>
  <c r="AW27" i="41"/>
  <c r="AW26" i="41"/>
  <c r="AW25" i="41"/>
  <c r="AW24" i="41"/>
  <c r="AW23" i="41"/>
  <c r="AW22" i="41"/>
  <c r="AW21" i="41"/>
  <c r="AW20" i="41"/>
  <c r="AW19" i="41"/>
  <c r="AW18" i="41"/>
  <c r="AW17" i="41"/>
  <c r="AW16" i="41"/>
  <c r="AW15" i="41"/>
  <c r="AW14" i="41"/>
  <c r="AW13" i="41"/>
  <c r="AW12" i="41"/>
  <c r="AW11" i="41"/>
  <c r="AW10" i="41"/>
  <c r="AW9" i="41"/>
  <c r="AW8" i="41"/>
  <c r="AW7" i="41"/>
  <c r="AN80" i="41"/>
  <c r="AN79" i="41"/>
  <c r="AN78" i="41"/>
  <c r="AN77" i="41"/>
  <c r="AN76" i="41"/>
  <c r="AN75" i="41"/>
  <c r="AN74" i="41"/>
  <c r="AN73" i="41"/>
  <c r="AN72" i="41"/>
  <c r="AN71" i="41"/>
  <c r="AN70" i="41"/>
  <c r="AN69" i="41"/>
  <c r="AN68" i="41"/>
  <c r="AN67" i="41"/>
  <c r="AN66" i="41"/>
  <c r="AN65" i="41"/>
  <c r="AN64" i="41"/>
  <c r="AN63" i="41"/>
  <c r="AN62" i="41"/>
  <c r="AN61" i="41"/>
  <c r="AN60" i="41"/>
  <c r="AN59" i="41"/>
  <c r="AN58" i="41"/>
  <c r="AN57" i="41"/>
  <c r="AN56" i="41"/>
  <c r="AN55" i="41"/>
  <c r="AN54" i="41"/>
  <c r="AN53" i="41"/>
  <c r="AN52" i="41"/>
  <c r="AN51" i="41"/>
  <c r="AN50" i="41"/>
  <c r="AN49" i="41"/>
  <c r="AN48" i="41"/>
  <c r="AN47" i="41"/>
  <c r="AN46" i="41"/>
  <c r="AN45" i="41"/>
  <c r="AN44" i="41"/>
  <c r="AN43" i="41"/>
  <c r="AN42" i="41"/>
  <c r="AN41" i="41"/>
  <c r="AN40" i="41"/>
  <c r="AN39" i="41"/>
  <c r="AN38" i="41"/>
  <c r="AN37" i="41"/>
  <c r="AN36" i="41"/>
  <c r="AN35" i="41"/>
  <c r="AN34" i="41"/>
  <c r="AN33" i="41"/>
  <c r="AN32" i="41"/>
  <c r="AN31" i="41"/>
  <c r="AN30" i="41"/>
  <c r="AN29" i="41"/>
  <c r="AN28" i="41"/>
  <c r="AN27" i="41"/>
  <c r="AN26" i="41"/>
  <c r="AN25" i="41"/>
  <c r="AN24" i="41"/>
  <c r="AN23" i="41"/>
  <c r="AN22" i="41"/>
  <c r="AN21" i="41"/>
  <c r="AN20" i="41"/>
  <c r="AN19" i="41"/>
  <c r="AN18" i="41"/>
  <c r="AN17" i="41"/>
  <c r="AN16" i="41"/>
  <c r="AN15" i="41"/>
  <c r="AN14" i="41"/>
  <c r="AN13" i="41"/>
  <c r="AN12" i="41"/>
  <c r="AN11" i="41"/>
  <c r="AN10" i="41"/>
  <c r="AN9" i="41"/>
  <c r="AN8" i="41"/>
  <c r="AN7" i="41"/>
  <c r="AE80" i="41"/>
  <c r="AE79" i="41"/>
  <c r="AE78" i="41"/>
  <c r="AE77" i="41"/>
  <c r="AE76" i="41"/>
  <c r="AE75" i="41"/>
  <c r="AE74" i="41"/>
  <c r="AE73" i="41"/>
  <c r="AE72" i="41"/>
  <c r="AE71" i="41"/>
  <c r="AE70" i="41"/>
  <c r="AE69" i="41"/>
  <c r="AE68" i="41"/>
  <c r="AE67" i="41"/>
  <c r="AE66" i="41"/>
  <c r="AE65" i="41"/>
  <c r="AE64" i="41"/>
  <c r="AE63" i="41"/>
  <c r="AE62" i="41"/>
  <c r="AE61" i="41"/>
  <c r="AE60" i="41"/>
  <c r="AE59" i="41"/>
  <c r="AE58" i="41"/>
  <c r="AE57" i="41"/>
  <c r="AE56" i="41"/>
  <c r="AE55" i="41"/>
  <c r="AE54" i="41"/>
  <c r="AE53" i="41"/>
  <c r="AE52" i="41"/>
  <c r="AE51" i="41"/>
  <c r="AE50" i="41"/>
  <c r="AE49" i="41"/>
  <c r="AE48" i="41"/>
  <c r="AE47" i="41"/>
  <c r="AE46" i="41"/>
  <c r="AE45" i="41"/>
  <c r="AE44" i="41"/>
  <c r="AE43" i="41"/>
  <c r="AE42" i="41"/>
  <c r="AE41" i="41"/>
  <c r="AE40" i="41"/>
  <c r="AE39" i="41"/>
  <c r="AE38" i="41"/>
  <c r="AE37" i="41"/>
  <c r="AE36" i="41"/>
  <c r="AE35" i="41"/>
  <c r="AE34" i="41"/>
  <c r="AE33" i="41"/>
  <c r="AE32" i="41"/>
  <c r="AE31" i="41"/>
  <c r="AE30" i="41"/>
  <c r="AE29" i="41"/>
  <c r="AE28" i="41"/>
  <c r="AE27" i="41"/>
  <c r="AE26" i="41"/>
  <c r="AE25" i="41"/>
  <c r="AE24" i="41"/>
  <c r="AE23" i="41"/>
  <c r="AE22" i="41"/>
  <c r="AE21" i="41"/>
  <c r="AE20" i="41"/>
  <c r="AE19" i="41"/>
  <c r="AE18" i="41"/>
  <c r="AE17" i="41"/>
  <c r="AE16" i="41"/>
  <c r="AE15" i="41"/>
  <c r="AE14" i="41"/>
  <c r="AE13" i="41"/>
  <c r="AE12" i="41"/>
  <c r="AE11" i="41"/>
  <c r="AE10" i="41"/>
  <c r="AE9" i="41"/>
  <c r="AE8" i="41"/>
  <c r="AE7" i="41"/>
  <c r="V80" i="41"/>
  <c r="V79" i="41"/>
  <c r="V78" i="41"/>
  <c r="V77" i="41"/>
  <c r="V76" i="41"/>
  <c r="V75" i="41"/>
  <c r="V74" i="41"/>
  <c r="V73" i="41"/>
  <c r="V72" i="41"/>
  <c r="V71" i="41"/>
  <c r="V70" i="41"/>
  <c r="V69" i="41"/>
  <c r="V68" i="41"/>
  <c r="V67" i="41"/>
  <c r="V66" i="41"/>
  <c r="V65" i="41"/>
  <c r="V64" i="41"/>
  <c r="V63" i="41"/>
  <c r="V62" i="41"/>
  <c r="V61" i="41"/>
  <c r="V60" i="41"/>
  <c r="V59" i="41"/>
  <c r="V58" i="41"/>
  <c r="V57" i="41"/>
  <c r="V56" i="41"/>
  <c r="V55" i="41"/>
  <c r="V54" i="41"/>
  <c r="V53" i="41"/>
  <c r="V52" i="41"/>
  <c r="V51" i="41"/>
  <c r="V50" i="41"/>
  <c r="V49" i="41"/>
  <c r="V48" i="41"/>
  <c r="V47" i="41"/>
  <c r="V46" i="41"/>
  <c r="V45" i="41"/>
  <c r="V44" i="41"/>
  <c r="V43" i="41"/>
  <c r="V42" i="41"/>
  <c r="V41" i="41"/>
  <c r="V40" i="41"/>
  <c r="V39" i="41"/>
  <c r="V38" i="41"/>
  <c r="V37" i="41"/>
  <c r="V36" i="41"/>
  <c r="V35" i="41"/>
  <c r="V34" i="41"/>
  <c r="V33" i="41"/>
  <c r="V32" i="41"/>
  <c r="V31" i="41"/>
  <c r="V30" i="41"/>
  <c r="V29" i="41"/>
  <c r="V28" i="41"/>
  <c r="V27" i="41"/>
  <c r="V26" i="41"/>
  <c r="V25" i="41"/>
  <c r="V24" i="41"/>
  <c r="V23" i="41"/>
  <c r="V22" i="41"/>
  <c r="V21" i="41"/>
  <c r="V20" i="41"/>
  <c r="V19" i="41"/>
  <c r="V18" i="41"/>
  <c r="V17" i="41"/>
  <c r="V16" i="41"/>
  <c r="V15" i="41"/>
  <c r="V14" i="41"/>
  <c r="V13" i="41"/>
  <c r="V12" i="41"/>
  <c r="V11" i="41"/>
  <c r="V10" i="41"/>
  <c r="V9" i="41"/>
  <c r="V8" i="41"/>
  <c r="V7" i="41"/>
  <c r="M80" i="41"/>
  <c r="M79" i="41"/>
  <c r="M78" i="41"/>
  <c r="M77" i="41"/>
  <c r="M76" i="41"/>
  <c r="M75" i="41"/>
  <c r="M74" i="41"/>
  <c r="M73" i="41"/>
  <c r="M72" i="41"/>
  <c r="M71" i="41"/>
  <c r="M70" i="41"/>
  <c r="M69" i="41"/>
  <c r="M68" i="41"/>
  <c r="M67" i="41"/>
  <c r="M66" i="41"/>
  <c r="M65" i="41"/>
  <c r="M64" i="41"/>
  <c r="M63" i="41"/>
  <c r="M62" i="41"/>
  <c r="M61" i="41"/>
  <c r="M60" i="41"/>
  <c r="M59" i="41"/>
  <c r="M58" i="41"/>
  <c r="M57" i="41"/>
  <c r="M56" i="41"/>
  <c r="M55" i="41"/>
  <c r="M54" i="41"/>
  <c r="M53" i="41"/>
  <c r="M52" i="41"/>
  <c r="M51" i="41"/>
  <c r="M50" i="41"/>
  <c r="M49" i="41"/>
  <c r="M48" i="41"/>
  <c r="M47" i="41"/>
  <c r="M46" i="41"/>
  <c r="M45" i="41"/>
  <c r="M44" i="41"/>
  <c r="M43" i="41"/>
  <c r="M42" i="41"/>
  <c r="M41" i="41"/>
  <c r="M40" i="41"/>
  <c r="M39" i="41"/>
  <c r="M38" i="41"/>
  <c r="M37" i="41"/>
  <c r="M36" i="41"/>
  <c r="M35" i="41"/>
  <c r="M34" i="41"/>
  <c r="M33" i="41"/>
  <c r="M32" i="41"/>
  <c r="M31" i="41"/>
  <c r="M30" i="41"/>
  <c r="M29" i="41"/>
  <c r="M28" i="41"/>
  <c r="M27" i="41"/>
  <c r="M26" i="41"/>
  <c r="M25" i="41"/>
  <c r="M24" i="41"/>
  <c r="M23" i="41"/>
  <c r="M22" i="41"/>
  <c r="M21" i="41"/>
  <c r="M20" i="41"/>
  <c r="M19" i="41"/>
  <c r="M18" i="41"/>
  <c r="M17" i="41"/>
  <c r="M16" i="41"/>
  <c r="M15" i="41"/>
  <c r="M14" i="41"/>
  <c r="M13" i="41"/>
  <c r="M12" i="41"/>
  <c r="M11" i="41"/>
  <c r="M10" i="41"/>
  <c r="M9" i="41"/>
  <c r="M8" i="41"/>
  <c r="M7" i="41"/>
  <c r="D80" i="41"/>
  <c r="D79" i="41"/>
  <c r="D78" i="41"/>
  <c r="D77" i="41"/>
  <c r="D76" i="41"/>
  <c r="D75" i="41"/>
  <c r="D74" i="41"/>
  <c r="D73" i="41"/>
  <c r="D72" i="41"/>
  <c r="D71" i="41"/>
  <c r="D70" i="41"/>
  <c r="D69" i="41"/>
  <c r="D68" i="41"/>
  <c r="D67" i="41"/>
  <c r="D66" i="41"/>
  <c r="D65" i="41"/>
  <c r="D64" i="41"/>
  <c r="D63" i="41"/>
  <c r="D62" i="41"/>
  <c r="D61" i="41"/>
  <c r="D60" i="41"/>
  <c r="D59" i="41"/>
  <c r="D58" i="41"/>
  <c r="D57" i="41"/>
  <c r="D56" i="41"/>
  <c r="D55" i="41"/>
  <c r="D54" i="41"/>
  <c r="D53" i="41"/>
  <c r="D52" i="41"/>
  <c r="D51" i="41"/>
  <c r="D50" i="41"/>
  <c r="D49" i="41"/>
  <c r="D48" i="41"/>
  <c r="D47" i="41"/>
  <c r="D46" i="41"/>
  <c r="D45" i="41"/>
  <c r="D44" i="41"/>
  <c r="D43" i="41"/>
  <c r="D42" i="41"/>
  <c r="D41" i="41"/>
  <c r="D40" i="41"/>
  <c r="D39" i="41"/>
  <c r="D38" i="41"/>
  <c r="D37" i="41"/>
  <c r="D36" i="41"/>
  <c r="D35" i="41"/>
  <c r="D34" i="41"/>
  <c r="D33" i="41"/>
  <c r="D32" i="41"/>
  <c r="D31" i="41"/>
  <c r="D30" i="41"/>
  <c r="D29" i="41"/>
  <c r="D28" i="41"/>
  <c r="D27" i="41"/>
  <c r="D26" i="41"/>
  <c r="D25" i="41"/>
  <c r="D24" i="41"/>
  <c r="D23" i="41"/>
  <c r="D22" i="41"/>
  <c r="D21" i="41"/>
  <c r="D20" i="41"/>
  <c r="D19" i="41"/>
  <c r="D18" i="41"/>
  <c r="D17" i="41"/>
  <c r="D16" i="41"/>
  <c r="D15" i="41"/>
  <c r="D14" i="41"/>
  <c r="D13" i="41"/>
  <c r="D12" i="41"/>
  <c r="D11" i="41"/>
  <c r="D10" i="41"/>
  <c r="D9" i="41"/>
  <c r="D8" i="41"/>
  <c r="D7" i="41"/>
  <c r="BN80" i="41" l="1"/>
  <c r="BM80" i="41"/>
  <c r="BN79" i="41"/>
  <c r="BM79" i="41"/>
  <c r="BN78" i="41"/>
  <c r="BM78" i="41"/>
  <c r="BN77" i="41"/>
  <c r="BM77" i="41"/>
  <c r="BN76" i="41"/>
  <c r="BM76" i="41"/>
  <c r="BN75" i="41"/>
  <c r="BM75" i="41"/>
  <c r="BN74" i="41"/>
  <c r="BM74" i="41"/>
  <c r="BN73" i="41"/>
  <c r="BM73" i="41"/>
  <c r="BN72" i="41"/>
  <c r="BM72" i="41"/>
  <c r="BN71" i="41"/>
  <c r="BM71" i="41"/>
  <c r="BN70" i="41"/>
  <c r="BM70" i="41"/>
  <c r="BN69" i="41"/>
  <c r="BM69" i="41"/>
  <c r="BN68" i="41"/>
  <c r="BM68" i="41"/>
  <c r="BN67" i="41"/>
  <c r="BM67" i="41"/>
  <c r="BN66" i="41"/>
  <c r="BM66" i="41"/>
  <c r="BN65" i="41"/>
  <c r="BM65" i="41"/>
  <c r="BN64" i="41"/>
  <c r="BM64" i="41"/>
  <c r="BN63" i="41"/>
  <c r="BM63" i="41"/>
  <c r="BN62" i="41"/>
  <c r="BM62" i="41"/>
  <c r="BN61" i="41"/>
  <c r="BM61" i="41"/>
  <c r="BN60" i="41"/>
  <c r="BM60" i="41"/>
  <c r="BN59" i="41"/>
  <c r="BM59" i="41"/>
  <c r="BN58" i="41"/>
  <c r="BM58" i="41"/>
  <c r="BN57" i="41"/>
  <c r="BM57" i="41"/>
  <c r="BN56" i="41"/>
  <c r="BM56" i="41"/>
  <c r="BN55" i="41"/>
  <c r="BM55" i="41"/>
  <c r="BN54" i="41"/>
  <c r="BM54" i="41"/>
  <c r="BN53" i="41"/>
  <c r="BM53" i="41"/>
  <c r="BN52" i="41"/>
  <c r="BM52" i="41"/>
  <c r="BN51" i="41"/>
  <c r="BM51" i="41"/>
  <c r="BN50" i="41"/>
  <c r="BM50" i="41"/>
  <c r="BN49" i="41"/>
  <c r="BM49" i="41"/>
  <c r="BN48" i="41"/>
  <c r="BM48" i="41"/>
  <c r="BN47" i="41"/>
  <c r="BM47" i="41"/>
  <c r="BN46" i="41"/>
  <c r="BM46" i="41"/>
  <c r="BN45" i="41"/>
  <c r="BM45" i="41"/>
  <c r="BN44" i="41"/>
  <c r="BM44" i="41"/>
  <c r="BN43" i="41"/>
  <c r="BM43" i="41"/>
  <c r="BN42" i="41"/>
  <c r="BM42" i="41"/>
  <c r="BN41" i="41"/>
  <c r="BM41" i="41"/>
  <c r="BN40" i="41"/>
  <c r="BM40" i="41"/>
  <c r="BN39" i="41"/>
  <c r="BM39" i="41"/>
  <c r="BN38" i="41"/>
  <c r="BM38" i="41"/>
  <c r="BN37" i="41"/>
  <c r="BM37" i="41"/>
  <c r="BN36" i="41"/>
  <c r="BM36" i="41"/>
  <c r="BN35" i="41"/>
  <c r="BM35" i="41"/>
  <c r="BN34" i="41"/>
  <c r="BM34" i="41"/>
  <c r="BN33" i="41"/>
  <c r="BM33" i="41"/>
  <c r="BN32" i="41"/>
  <c r="BM32" i="41"/>
  <c r="BN31" i="41"/>
  <c r="BM31" i="41"/>
  <c r="BN30" i="41"/>
  <c r="BM30" i="41"/>
  <c r="BN29" i="41"/>
  <c r="BM29" i="41"/>
  <c r="BN28" i="41"/>
  <c r="BM28" i="41"/>
  <c r="BN27" i="41"/>
  <c r="BM27" i="41"/>
  <c r="BN26" i="41"/>
  <c r="BM26" i="41"/>
  <c r="BN25" i="41"/>
  <c r="BM25" i="41"/>
  <c r="BN24" i="41"/>
  <c r="BM24" i="41"/>
  <c r="BN23" i="41"/>
  <c r="BM23" i="41"/>
  <c r="BN22" i="41"/>
  <c r="BM22" i="41"/>
  <c r="BN21" i="41"/>
  <c r="BM21" i="41"/>
  <c r="BN20" i="41"/>
  <c r="BM20" i="41"/>
  <c r="BN19" i="41"/>
  <c r="BM19" i="41"/>
  <c r="BN18" i="41"/>
  <c r="BM18" i="41"/>
  <c r="BN17" i="41"/>
  <c r="BM17" i="41"/>
  <c r="BN16" i="41"/>
  <c r="BM16" i="41"/>
  <c r="BN15" i="41"/>
  <c r="BM15" i="41"/>
  <c r="BN14" i="41"/>
  <c r="BM14" i="41"/>
  <c r="BN13" i="41"/>
  <c r="BM13" i="41"/>
  <c r="BN12" i="41"/>
  <c r="BM12" i="41"/>
  <c r="BN11" i="41"/>
  <c r="BM11" i="41"/>
  <c r="BN10" i="41"/>
  <c r="BM10" i="41"/>
  <c r="BN9" i="41"/>
  <c r="BM9" i="41"/>
  <c r="BN8" i="41"/>
  <c r="BM8" i="41"/>
  <c r="BN7" i="41"/>
  <c r="BM7" i="41"/>
  <c r="BE80" i="41"/>
  <c r="BD80" i="41"/>
  <c r="BE79" i="41"/>
  <c r="BD79" i="41"/>
  <c r="BE78" i="41"/>
  <c r="BD78" i="41"/>
  <c r="BE77" i="41"/>
  <c r="BD77" i="41"/>
  <c r="BE76" i="41"/>
  <c r="BD76" i="41"/>
  <c r="BE75" i="41"/>
  <c r="BD75" i="41"/>
  <c r="BE74" i="41"/>
  <c r="BD74" i="41"/>
  <c r="BE73" i="41"/>
  <c r="BD73" i="41"/>
  <c r="BE72" i="41"/>
  <c r="BD72" i="41"/>
  <c r="BE71" i="41"/>
  <c r="BD71" i="41"/>
  <c r="BE70" i="41"/>
  <c r="BD70" i="41"/>
  <c r="BE69" i="41"/>
  <c r="BD69" i="41"/>
  <c r="BE68" i="41"/>
  <c r="BD68" i="41"/>
  <c r="BE67" i="41"/>
  <c r="BD67" i="41"/>
  <c r="BE66" i="41"/>
  <c r="BD66" i="41"/>
  <c r="BE65" i="41"/>
  <c r="BD65" i="41"/>
  <c r="BE64" i="41"/>
  <c r="BD64" i="41"/>
  <c r="BE63" i="41"/>
  <c r="BD63" i="41"/>
  <c r="BE62" i="41"/>
  <c r="BD62" i="41"/>
  <c r="BE61" i="41"/>
  <c r="BD61" i="41"/>
  <c r="BE60" i="41"/>
  <c r="BD60" i="41"/>
  <c r="BE59" i="41"/>
  <c r="BD59" i="41"/>
  <c r="BE58" i="41"/>
  <c r="BD58" i="41"/>
  <c r="BE57" i="41"/>
  <c r="BD57" i="41"/>
  <c r="BE56" i="41"/>
  <c r="BD56" i="41"/>
  <c r="BE55" i="41"/>
  <c r="BD55" i="41"/>
  <c r="BE54" i="41"/>
  <c r="BD54" i="41"/>
  <c r="BE53" i="41"/>
  <c r="BD53" i="41"/>
  <c r="BE52" i="41"/>
  <c r="BD52" i="41"/>
  <c r="BE51" i="41"/>
  <c r="BD51" i="41"/>
  <c r="BE50" i="41"/>
  <c r="BD50" i="41"/>
  <c r="BE49" i="41"/>
  <c r="BD49" i="41"/>
  <c r="BE48" i="41"/>
  <c r="BD48" i="41"/>
  <c r="BE47" i="41"/>
  <c r="BD47" i="41"/>
  <c r="BE46" i="41"/>
  <c r="BD46" i="41"/>
  <c r="BE45" i="41"/>
  <c r="BD45" i="41"/>
  <c r="BE44" i="41"/>
  <c r="BD44" i="41"/>
  <c r="BE43" i="41"/>
  <c r="BD43" i="41"/>
  <c r="BE42" i="41"/>
  <c r="BD42" i="41"/>
  <c r="BE41" i="41"/>
  <c r="BD41" i="41"/>
  <c r="BE40" i="41"/>
  <c r="BD40" i="41"/>
  <c r="BE39" i="41"/>
  <c r="BD39" i="41"/>
  <c r="BE38" i="41"/>
  <c r="BD38" i="41"/>
  <c r="BE37" i="41"/>
  <c r="BD37" i="41"/>
  <c r="BE36" i="41"/>
  <c r="BD36" i="41"/>
  <c r="BE35" i="41"/>
  <c r="BD35" i="41"/>
  <c r="BE34" i="41"/>
  <c r="BD34" i="41"/>
  <c r="BE33" i="41"/>
  <c r="BD33" i="41"/>
  <c r="BE32" i="41"/>
  <c r="BD32" i="41"/>
  <c r="BE31" i="41"/>
  <c r="BD31" i="41"/>
  <c r="BE30" i="41"/>
  <c r="BD30" i="41"/>
  <c r="BE29" i="41"/>
  <c r="BD29" i="41"/>
  <c r="BE28" i="41"/>
  <c r="BD28" i="41"/>
  <c r="BE27" i="41"/>
  <c r="BD27" i="41"/>
  <c r="BE26" i="41"/>
  <c r="BD26" i="41"/>
  <c r="BE25" i="41"/>
  <c r="BD25" i="41"/>
  <c r="BE24" i="41"/>
  <c r="BD24" i="41"/>
  <c r="BE23" i="41"/>
  <c r="BD23" i="41"/>
  <c r="BE22" i="41"/>
  <c r="BD22" i="41"/>
  <c r="BE21" i="41"/>
  <c r="BD21" i="41"/>
  <c r="BE20" i="41"/>
  <c r="BD20" i="41"/>
  <c r="BE19" i="41"/>
  <c r="BD19" i="41"/>
  <c r="BE18" i="41"/>
  <c r="BD18" i="41"/>
  <c r="BE17" i="41"/>
  <c r="BD17" i="41"/>
  <c r="BE16" i="41"/>
  <c r="BD16" i="41"/>
  <c r="BE15" i="41"/>
  <c r="BD15" i="41"/>
  <c r="BE14" i="41"/>
  <c r="BD14" i="41"/>
  <c r="BE13" i="41"/>
  <c r="BD13" i="41"/>
  <c r="BE12" i="41"/>
  <c r="BD12" i="41"/>
  <c r="BE11" i="41"/>
  <c r="BD11" i="41"/>
  <c r="BE10" i="41"/>
  <c r="BD10" i="41"/>
  <c r="BE9" i="41"/>
  <c r="BD9" i="41"/>
  <c r="BE8" i="41"/>
  <c r="BD8" i="41"/>
  <c r="BE7" i="41"/>
  <c r="BD7" i="41"/>
  <c r="AV80" i="41"/>
  <c r="AU80" i="41"/>
  <c r="AV79" i="41"/>
  <c r="AU79" i="41"/>
  <c r="AV78" i="41"/>
  <c r="AU78" i="41"/>
  <c r="AV77" i="41"/>
  <c r="AU77" i="41"/>
  <c r="AV76" i="41"/>
  <c r="AU76" i="41"/>
  <c r="AV75" i="41"/>
  <c r="AU75" i="41"/>
  <c r="AV74" i="41"/>
  <c r="AU74" i="41"/>
  <c r="AV73" i="41"/>
  <c r="AU73" i="41"/>
  <c r="AV72" i="41"/>
  <c r="AU72" i="41"/>
  <c r="AV71" i="41"/>
  <c r="AU71" i="41"/>
  <c r="AV70" i="41"/>
  <c r="AU70" i="41"/>
  <c r="AV69" i="41"/>
  <c r="AU69" i="41"/>
  <c r="AV68" i="41"/>
  <c r="AU68" i="41"/>
  <c r="AV67" i="41"/>
  <c r="AU67" i="41"/>
  <c r="AV66" i="41"/>
  <c r="AU66" i="41"/>
  <c r="AV65" i="41"/>
  <c r="AU65" i="41"/>
  <c r="AV64" i="41"/>
  <c r="AU64" i="41"/>
  <c r="AV63" i="41"/>
  <c r="AU63" i="41"/>
  <c r="AV62" i="41"/>
  <c r="AU62" i="41"/>
  <c r="AV61" i="41"/>
  <c r="AU61" i="41"/>
  <c r="AV60" i="41"/>
  <c r="AU60" i="41"/>
  <c r="AV59" i="41"/>
  <c r="AU59" i="41"/>
  <c r="AV58" i="41"/>
  <c r="AU58" i="41"/>
  <c r="AV57" i="41"/>
  <c r="AU57" i="41"/>
  <c r="AV56" i="41"/>
  <c r="AU56" i="41"/>
  <c r="AV55" i="41"/>
  <c r="AU55" i="41"/>
  <c r="AV54" i="41"/>
  <c r="AU54" i="41"/>
  <c r="AV53" i="41"/>
  <c r="AU53" i="41"/>
  <c r="AV52" i="41"/>
  <c r="AU52" i="41"/>
  <c r="AV51" i="41"/>
  <c r="AU51" i="41"/>
  <c r="AV50" i="41"/>
  <c r="AU50" i="41"/>
  <c r="AV49" i="41"/>
  <c r="AU49" i="41"/>
  <c r="AV48" i="41"/>
  <c r="AU48" i="41"/>
  <c r="AV47" i="41"/>
  <c r="AU47" i="41"/>
  <c r="AV46" i="41"/>
  <c r="AU46" i="41"/>
  <c r="AV45" i="41"/>
  <c r="AU45" i="41"/>
  <c r="AV44" i="41"/>
  <c r="AU44" i="41"/>
  <c r="AV43" i="41"/>
  <c r="AU43" i="41"/>
  <c r="AV42" i="41"/>
  <c r="AU42" i="41"/>
  <c r="AV41" i="41"/>
  <c r="AU41" i="41"/>
  <c r="AV40" i="41"/>
  <c r="AU40" i="41"/>
  <c r="AV39" i="41"/>
  <c r="AU39" i="41"/>
  <c r="AV38" i="41"/>
  <c r="AU38" i="41"/>
  <c r="AV37" i="41"/>
  <c r="AU37" i="41"/>
  <c r="AV36" i="41"/>
  <c r="AU36" i="41"/>
  <c r="AV35" i="41"/>
  <c r="AU35" i="41"/>
  <c r="AV34" i="41"/>
  <c r="AU34" i="41"/>
  <c r="AV33" i="41"/>
  <c r="AU33" i="41"/>
  <c r="AV32" i="41"/>
  <c r="AU32" i="41"/>
  <c r="AV31" i="41"/>
  <c r="AU31" i="41"/>
  <c r="AV30" i="41"/>
  <c r="AU30" i="41"/>
  <c r="AV29" i="41"/>
  <c r="AU29" i="41"/>
  <c r="AV28" i="41"/>
  <c r="AU28" i="41"/>
  <c r="AV27" i="41"/>
  <c r="AU27" i="41"/>
  <c r="AV26" i="41"/>
  <c r="AU26" i="41"/>
  <c r="AV25" i="41"/>
  <c r="AU25" i="41"/>
  <c r="AV24" i="41"/>
  <c r="AU24" i="41"/>
  <c r="AV23" i="41"/>
  <c r="AU23" i="41"/>
  <c r="AV22" i="41"/>
  <c r="AU22" i="41"/>
  <c r="AV21" i="41"/>
  <c r="AU21" i="41"/>
  <c r="AV20" i="41"/>
  <c r="AU20" i="41"/>
  <c r="AV19" i="41"/>
  <c r="AU19" i="41"/>
  <c r="AV18" i="41"/>
  <c r="AU18" i="41"/>
  <c r="AV17" i="41"/>
  <c r="AU17" i="41"/>
  <c r="AV16" i="41"/>
  <c r="AU16" i="41"/>
  <c r="AV15" i="41"/>
  <c r="AU15" i="41"/>
  <c r="AV14" i="41"/>
  <c r="AU14" i="41"/>
  <c r="AV13" i="41"/>
  <c r="AU13" i="41"/>
  <c r="AV12" i="41"/>
  <c r="AU12" i="41"/>
  <c r="AV11" i="41"/>
  <c r="AU11" i="41"/>
  <c r="AV10" i="41"/>
  <c r="AU10" i="41"/>
  <c r="AV9" i="41"/>
  <c r="AU9" i="41"/>
  <c r="AV8" i="41"/>
  <c r="AU8" i="41"/>
  <c r="AV7" i="41"/>
  <c r="AU7" i="41"/>
  <c r="AM80" i="41"/>
  <c r="AL80" i="41"/>
  <c r="AM79" i="41"/>
  <c r="AL79" i="41"/>
  <c r="AM78" i="41"/>
  <c r="AL78" i="41"/>
  <c r="AM77" i="41"/>
  <c r="AL77" i="41"/>
  <c r="AM76" i="41"/>
  <c r="AL76" i="41"/>
  <c r="AM75" i="41"/>
  <c r="AL75" i="41"/>
  <c r="AM74" i="41"/>
  <c r="AL74" i="41"/>
  <c r="AM73" i="41"/>
  <c r="AL73" i="41"/>
  <c r="AM72" i="41"/>
  <c r="AL72" i="41"/>
  <c r="AM71" i="41"/>
  <c r="AL71" i="41"/>
  <c r="AM70" i="41"/>
  <c r="AL70" i="41"/>
  <c r="AM69" i="41"/>
  <c r="AL69" i="41"/>
  <c r="AM68" i="41"/>
  <c r="AL68" i="41"/>
  <c r="AM67" i="41"/>
  <c r="AL67" i="41"/>
  <c r="AM66" i="41"/>
  <c r="AL66" i="41"/>
  <c r="AM65" i="41"/>
  <c r="AL65" i="41"/>
  <c r="AM64" i="41"/>
  <c r="AL64" i="41"/>
  <c r="AM63" i="41"/>
  <c r="AL63" i="41"/>
  <c r="AM62" i="41"/>
  <c r="AL62" i="41"/>
  <c r="AM61" i="41"/>
  <c r="AL61" i="41"/>
  <c r="AM60" i="41"/>
  <c r="AL60" i="41"/>
  <c r="AM59" i="41"/>
  <c r="AL59" i="41"/>
  <c r="AM58" i="41"/>
  <c r="AL58" i="41"/>
  <c r="AM57" i="41"/>
  <c r="AL57" i="41"/>
  <c r="AM56" i="41"/>
  <c r="AL56" i="41"/>
  <c r="AM55" i="41"/>
  <c r="AL55" i="41"/>
  <c r="AM54" i="41"/>
  <c r="AL54" i="41"/>
  <c r="AM53" i="41"/>
  <c r="AL53" i="41"/>
  <c r="AM52" i="41"/>
  <c r="AL52" i="41"/>
  <c r="AM51" i="41"/>
  <c r="AL51" i="41"/>
  <c r="AM50" i="41"/>
  <c r="AL50" i="41"/>
  <c r="AM49" i="41"/>
  <c r="AL49" i="41"/>
  <c r="AM48" i="41"/>
  <c r="AL48" i="41"/>
  <c r="AM47" i="41"/>
  <c r="AL47" i="41"/>
  <c r="AM46" i="41"/>
  <c r="AL46" i="41"/>
  <c r="AM45" i="41"/>
  <c r="AL45" i="41"/>
  <c r="AM44" i="41"/>
  <c r="AL44" i="41"/>
  <c r="AM43" i="41"/>
  <c r="AL43" i="41"/>
  <c r="AM42" i="41"/>
  <c r="AL42" i="41"/>
  <c r="AM41" i="41"/>
  <c r="AL41" i="41"/>
  <c r="AM40" i="41"/>
  <c r="AL40" i="41"/>
  <c r="AM39" i="41"/>
  <c r="AL39" i="41"/>
  <c r="AM38" i="41"/>
  <c r="AL38" i="41"/>
  <c r="AM37" i="41"/>
  <c r="AL37" i="41"/>
  <c r="AM36" i="41"/>
  <c r="AL36" i="41"/>
  <c r="AM35" i="41"/>
  <c r="AL35" i="41"/>
  <c r="AM34" i="41"/>
  <c r="AL34" i="41"/>
  <c r="AM33" i="41"/>
  <c r="AL33" i="41"/>
  <c r="AM32" i="41"/>
  <c r="AL32" i="41"/>
  <c r="AM31" i="41"/>
  <c r="AL31" i="41"/>
  <c r="AM30" i="41"/>
  <c r="AL30" i="41"/>
  <c r="AM29" i="41"/>
  <c r="AL29" i="41"/>
  <c r="AM28" i="41"/>
  <c r="AL28" i="41"/>
  <c r="AM27" i="41"/>
  <c r="AL27" i="41"/>
  <c r="AM26" i="41"/>
  <c r="AL26" i="41"/>
  <c r="AM25" i="41"/>
  <c r="AL25" i="41"/>
  <c r="AM24" i="41"/>
  <c r="AL24" i="41"/>
  <c r="AM23" i="41"/>
  <c r="AL23" i="41"/>
  <c r="AM22" i="41"/>
  <c r="AL22" i="41"/>
  <c r="AM21" i="41"/>
  <c r="AL21" i="41"/>
  <c r="AM20" i="41"/>
  <c r="AL20" i="41"/>
  <c r="AM19" i="41"/>
  <c r="AL19" i="41"/>
  <c r="AM18" i="41"/>
  <c r="AL18" i="41"/>
  <c r="AM17" i="41"/>
  <c r="AL17" i="41"/>
  <c r="AM16" i="41"/>
  <c r="AL16" i="41"/>
  <c r="AM15" i="41"/>
  <c r="AL15" i="41"/>
  <c r="AM14" i="41"/>
  <c r="AL14" i="41"/>
  <c r="AM13" i="41"/>
  <c r="AL13" i="41"/>
  <c r="AM12" i="41"/>
  <c r="AL12" i="41"/>
  <c r="AM11" i="41"/>
  <c r="AL11" i="41"/>
  <c r="AM10" i="41"/>
  <c r="AL10" i="41"/>
  <c r="AM9" i="41"/>
  <c r="AL9" i="41"/>
  <c r="AM8" i="41"/>
  <c r="AL8" i="41"/>
  <c r="AM7" i="41"/>
  <c r="AL7" i="41"/>
  <c r="AD80" i="41"/>
  <c r="AC80" i="41"/>
  <c r="AD79" i="41"/>
  <c r="AC79" i="41"/>
  <c r="AD78" i="41"/>
  <c r="AC78" i="41"/>
  <c r="AD77" i="41"/>
  <c r="AC77" i="41"/>
  <c r="AD76" i="41"/>
  <c r="AC76" i="41"/>
  <c r="AD75" i="41"/>
  <c r="AC75" i="41"/>
  <c r="AD74" i="41"/>
  <c r="AC74" i="41"/>
  <c r="AD73" i="41"/>
  <c r="AC73" i="41"/>
  <c r="AD72" i="41"/>
  <c r="AC72" i="41"/>
  <c r="AD71" i="41"/>
  <c r="AC71" i="41"/>
  <c r="AD70" i="41"/>
  <c r="AC70" i="41"/>
  <c r="AD69" i="41"/>
  <c r="AC69" i="41"/>
  <c r="AD68" i="41"/>
  <c r="AC68" i="41"/>
  <c r="AD67" i="41"/>
  <c r="AC67" i="41"/>
  <c r="AD66" i="41"/>
  <c r="AC66" i="41"/>
  <c r="AD65" i="41"/>
  <c r="AC65" i="41"/>
  <c r="AD64" i="41"/>
  <c r="AC64" i="41"/>
  <c r="AD63" i="41"/>
  <c r="AC63" i="41"/>
  <c r="AD62" i="41"/>
  <c r="AC62" i="41"/>
  <c r="AD61" i="41"/>
  <c r="AC61" i="41"/>
  <c r="AD60" i="41"/>
  <c r="AC60" i="41"/>
  <c r="AD59" i="41"/>
  <c r="AC59" i="41"/>
  <c r="AD58" i="41"/>
  <c r="AC58" i="41"/>
  <c r="AD57" i="41"/>
  <c r="AC57" i="41"/>
  <c r="AD56" i="41"/>
  <c r="AC56" i="41"/>
  <c r="AD55" i="41"/>
  <c r="AC55" i="41"/>
  <c r="AD54" i="41"/>
  <c r="AC54" i="41"/>
  <c r="AD53" i="41"/>
  <c r="AC53" i="41"/>
  <c r="AD52" i="41"/>
  <c r="AC52" i="41"/>
  <c r="AD51" i="41"/>
  <c r="AC51" i="41"/>
  <c r="AD50" i="41"/>
  <c r="AC50" i="41"/>
  <c r="AD49" i="41"/>
  <c r="AC49" i="41"/>
  <c r="AD48" i="41"/>
  <c r="AC48" i="41"/>
  <c r="AD47" i="41"/>
  <c r="AC47" i="41"/>
  <c r="AD46" i="41"/>
  <c r="AC46" i="41"/>
  <c r="AD45" i="41"/>
  <c r="AC45" i="41"/>
  <c r="AD44" i="41"/>
  <c r="AC44" i="41"/>
  <c r="AD43" i="41"/>
  <c r="AC43" i="41"/>
  <c r="AD42" i="41"/>
  <c r="AC42" i="41"/>
  <c r="AD41" i="41"/>
  <c r="AC41" i="41"/>
  <c r="AD40" i="41"/>
  <c r="AC40" i="41"/>
  <c r="AD39" i="41"/>
  <c r="AC39" i="41"/>
  <c r="AD38" i="41"/>
  <c r="AC38" i="41"/>
  <c r="AD37" i="41"/>
  <c r="AC37" i="41"/>
  <c r="AD36" i="41"/>
  <c r="AC36" i="41"/>
  <c r="AD35" i="41"/>
  <c r="AC35" i="41"/>
  <c r="AD34" i="41"/>
  <c r="AC34" i="41"/>
  <c r="AD33" i="41"/>
  <c r="AC33" i="41"/>
  <c r="AD32" i="41"/>
  <c r="AC32" i="41"/>
  <c r="AD31" i="41"/>
  <c r="AC31" i="41"/>
  <c r="AD30" i="41"/>
  <c r="AC30" i="41"/>
  <c r="AD29" i="41"/>
  <c r="AC29" i="41"/>
  <c r="AD28" i="41"/>
  <c r="AC28" i="41"/>
  <c r="AD27" i="41"/>
  <c r="AC27" i="41"/>
  <c r="AD26" i="41"/>
  <c r="AC26" i="41"/>
  <c r="AD25" i="41"/>
  <c r="AC25" i="41"/>
  <c r="AD24" i="41"/>
  <c r="AC24" i="41"/>
  <c r="AD23" i="41"/>
  <c r="AC23" i="41"/>
  <c r="AD22" i="41"/>
  <c r="AC22" i="41"/>
  <c r="AD21" i="41"/>
  <c r="AC21" i="41"/>
  <c r="AD20" i="41"/>
  <c r="AC20" i="41"/>
  <c r="AD19" i="41"/>
  <c r="AC19" i="41"/>
  <c r="AD18" i="41"/>
  <c r="AC18" i="41"/>
  <c r="AD17" i="41"/>
  <c r="AC17" i="41"/>
  <c r="AD16" i="41"/>
  <c r="AC16" i="41"/>
  <c r="AD15" i="41"/>
  <c r="AC15" i="41"/>
  <c r="AD14" i="41"/>
  <c r="AC14" i="41"/>
  <c r="AD13" i="41"/>
  <c r="AC13" i="41"/>
  <c r="AD12" i="41"/>
  <c r="AC12" i="41"/>
  <c r="AD11" i="41"/>
  <c r="AC11" i="41"/>
  <c r="AD10" i="41"/>
  <c r="AC10" i="41"/>
  <c r="AD9" i="41"/>
  <c r="AC9" i="41"/>
  <c r="AD8" i="41"/>
  <c r="AC8" i="41"/>
  <c r="AD7" i="41"/>
  <c r="AC7" i="41"/>
  <c r="U80" i="41"/>
  <c r="T80" i="41"/>
  <c r="U79" i="41"/>
  <c r="T79" i="41"/>
  <c r="U78" i="41"/>
  <c r="T78" i="41"/>
  <c r="U77" i="41"/>
  <c r="T77" i="41"/>
  <c r="U76" i="41"/>
  <c r="T76" i="41"/>
  <c r="U75" i="41"/>
  <c r="T75" i="41"/>
  <c r="U74" i="41"/>
  <c r="T74" i="41"/>
  <c r="U73" i="41"/>
  <c r="T73" i="41"/>
  <c r="U72" i="41"/>
  <c r="T72" i="41"/>
  <c r="U71" i="41"/>
  <c r="T71" i="41"/>
  <c r="U70" i="41"/>
  <c r="T70" i="41"/>
  <c r="U69" i="41"/>
  <c r="T69" i="41"/>
  <c r="U68" i="41"/>
  <c r="T68" i="41"/>
  <c r="U67" i="41"/>
  <c r="T67" i="41"/>
  <c r="U66" i="41"/>
  <c r="T66" i="41"/>
  <c r="U65" i="41"/>
  <c r="T65" i="41"/>
  <c r="U64" i="41"/>
  <c r="T64" i="41"/>
  <c r="U63" i="41"/>
  <c r="T63" i="41"/>
  <c r="U62" i="41"/>
  <c r="T62" i="41"/>
  <c r="U61" i="41"/>
  <c r="T61" i="41"/>
  <c r="U60" i="41"/>
  <c r="T60" i="41"/>
  <c r="U59" i="41"/>
  <c r="T59" i="41"/>
  <c r="U58" i="41"/>
  <c r="T58" i="41"/>
  <c r="U57" i="41"/>
  <c r="T57" i="41"/>
  <c r="U56" i="41"/>
  <c r="T56" i="41"/>
  <c r="U55" i="41"/>
  <c r="T55" i="41"/>
  <c r="U54" i="41"/>
  <c r="T54" i="41"/>
  <c r="U53" i="41"/>
  <c r="T53" i="41"/>
  <c r="U52" i="41"/>
  <c r="T52" i="41"/>
  <c r="U51" i="41"/>
  <c r="T51" i="41"/>
  <c r="U50" i="41"/>
  <c r="T50" i="41"/>
  <c r="U49" i="41"/>
  <c r="T49" i="41"/>
  <c r="U48" i="41"/>
  <c r="T48" i="41"/>
  <c r="U47" i="41"/>
  <c r="T47" i="41"/>
  <c r="U46" i="41"/>
  <c r="T46" i="41"/>
  <c r="U45" i="41"/>
  <c r="T45" i="41"/>
  <c r="U44" i="41"/>
  <c r="T44" i="41"/>
  <c r="U43" i="41"/>
  <c r="T43" i="41"/>
  <c r="U42" i="41"/>
  <c r="T42" i="41"/>
  <c r="U41" i="41"/>
  <c r="T41" i="41"/>
  <c r="U40" i="41"/>
  <c r="T40" i="41"/>
  <c r="U39" i="41"/>
  <c r="T39" i="41"/>
  <c r="U38" i="41"/>
  <c r="T38" i="41"/>
  <c r="U37" i="41"/>
  <c r="T37" i="41"/>
  <c r="U36" i="41"/>
  <c r="T36" i="41"/>
  <c r="U35" i="41"/>
  <c r="T35" i="41"/>
  <c r="U34" i="41"/>
  <c r="T34" i="41"/>
  <c r="U33" i="41"/>
  <c r="T33" i="41"/>
  <c r="U32" i="41"/>
  <c r="T32" i="41"/>
  <c r="U31" i="41"/>
  <c r="T31" i="41"/>
  <c r="U30" i="41"/>
  <c r="T30" i="41"/>
  <c r="U29" i="41"/>
  <c r="T29" i="41"/>
  <c r="U28" i="41"/>
  <c r="T28" i="41"/>
  <c r="U27" i="41"/>
  <c r="T27" i="41"/>
  <c r="U26" i="41"/>
  <c r="T26" i="41"/>
  <c r="U25" i="41"/>
  <c r="T25" i="41"/>
  <c r="U24" i="41"/>
  <c r="T24" i="41"/>
  <c r="U23" i="41"/>
  <c r="T23" i="41"/>
  <c r="U22" i="41"/>
  <c r="T22" i="41"/>
  <c r="U21" i="41"/>
  <c r="T21" i="41"/>
  <c r="U20" i="41"/>
  <c r="T20" i="41"/>
  <c r="U19" i="41"/>
  <c r="T19" i="41"/>
  <c r="U18" i="41"/>
  <c r="T18" i="41"/>
  <c r="U17" i="41"/>
  <c r="T17" i="41"/>
  <c r="U16" i="41"/>
  <c r="T16" i="41"/>
  <c r="U15" i="41"/>
  <c r="T15" i="41"/>
  <c r="U14" i="41"/>
  <c r="T14" i="41"/>
  <c r="U13" i="41"/>
  <c r="T13" i="41"/>
  <c r="U12" i="41"/>
  <c r="T12" i="41"/>
  <c r="U11" i="41"/>
  <c r="T11" i="41"/>
  <c r="U10" i="41"/>
  <c r="T10" i="41"/>
  <c r="U9" i="41"/>
  <c r="T9" i="41"/>
  <c r="U8" i="41"/>
  <c r="T8" i="41"/>
  <c r="U7" i="41"/>
  <c r="T7" i="41"/>
  <c r="BJ80" i="41"/>
  <c r="BI80" i="41"/>
  <c r="BJ79" i="41"/>
  <c r="BI79" i="41"/>
  <c r="BJ78" i="41"/>
  <c r="BI78" i="41"/>
  <c r="BJ77" i="41"/>
  <c r="BI77" i="41"/>
  <c r="BJ76" i="41"/>
  <c r="BI76" i="41"/>
  <c r="BJ75" i="41"/>
  <c r="BI75" i="41"/>
  <c r="BJ74" i="41"/>
  <c r="BI74" i="41"/>
  <c r="BJ73" i="41"/>
  <c r="BI73" i="41"/>
  <c r="BJ72" i="41"/>
  <c r="BI72" i="41"/>
  <c r="BJ71" i="41"/>
  <c r="BI71" i="41"/>
  <c r="BJ70" i="41"/>
  <c r="BI70" i="41"/>
  <c r="BJ69" i="41"/>
  <c r="BI69" i="41"/>
  <c r="BJ68" i="41"/>
  <c r="BI68" i="41"/>
  <c r="BJ67" i="41"/>
  <c r="BI67" i="41"/>
  <c r="BJ66" i="41"/>
  <c r="BI66" i="41"/>
  <c r="BJ65" i="41"/>
  <c r="BI65" i="41"/>
  <c r="BJ64" i="41"/>
  <c r="BI64" i="41"/>
  <c r="BJ63" i="41"/>
  <c r="BI63" i="41"/>
  <c r="BJ62" i="41"/>
  <c r="BI62" i="41"/>
  <c r="BJ61" i="41"/>
  <c r="BI61" i="41"/>
  <c r="BJ60" i="41"/>
  <c r="BI60" i="41"/>
  <c r="BJ59" i="41"/>
  <c r="BI59" i="41"/>
  <c r="BJ58" i="41"/>
  <c r="BI58" i="41"/>
  <c r="BJ57" i="41"/>
  <c r="BI57" i="41"/>
  <c r="BJ56" i="41"/>
  <c r="BI56" i="41"/>
  <c r="BJ55" i="41"/>
  <c r="BI55" i="41"/>
  <c r="BJ54" i="41"/>
  <c r="BI54" i="41"/>
  <c r="BJ53" i="41"/>
  <c r="BI53" i="41"/>
  <c r="BJ52" i="41"/>
  <c r="BI52" i="41"/>
  <c r="BJ51" i="41"/>
  <c r="BI51" i="41"/>
  <c r="BJ50" i="41"/>
  <c r="BI50" i="41"/>
  <c r="BJ49" i="41"/>
  <c r="BI49" i="41"/>
  <c r="BJ48" i="41"/>
  <c r="BI48" i="41"/>
  <c r="BJ47" i="41"/>
  <c r="BI47" i="41"/>
  <c r="BJ46" i="41"/>
  <c r="BI46" i="41"/>
  <c r="BJ45" i="41"/>
  <c r="BI45" i="41"/>
  <c r="BJ44" i="41"/>
  <c r="BI44" i="41"/>
  <c r="BJ43" i="41"/>
  <c r="BI43" i="41"/>
  <c r="BJ42" i="41"/>
  <c r="BI42" i="41"/>
  <c r="BJ41" i="41"/>
  <c r="BI41" i="41"/>
  <c r="BJ40" i="41"/>
  <c r="BI40" i="41"/>
  <c r="BJ39" i="41"/>
  <c r="BI39" i="41"/>
  <c r="BJ38" i="41"/>
  <c r="BI38" i="41"/>
  <c r="BJ37" i="41"/>
  <c r="BI37" i="41"/>
  <c r="BJ36" i="41"/>
  <c r="BI36" i="41"/>
  <c r="BJ35" i="41"/>
  <c r="BI35" i="41"/>
  <c r="BJ34" i="41"/>
  <c r="BI34" i="41"/>
  <c r="BJ33" i="41"/>
  <c r="BI33" i="41"/>
  <c r="BJ32" i="41"/>
  <c r="BI32" i="41"/>
  <c r="BJ31" i="41"/>
  <c r="BI31" i="41"/>
  <c r="BJ30" i="41"/>
  <c r="BI30" i="41"/>
  <c r="BJ29" i="41"/>
  <c r="BI29" i="41"/>
  <c r="BJ28" i="41"/>
  <c r="BI28" i="41"/>
  <c r="BJ27" i="41"/>
  <c r="BI27" i="41"/>
  <c r="BJ26" i="41"/>
  <c r="BI26" i="41"/>
  <c r="BJ25" i="41"/>
  <c r="BI25" i="41"/>
  <c r="BJ24" i="41"/>
  <c r="BI24" i="41"/>
  <c r="BJ23" i="41"/>
  <c r="BI23" i="41"/>
  <c r="BJ22" i="41"/>
  <c r="BI22" i="41"/>
  <c r="BJ21" i="41"/>
  <c r="BI21" i="41"/>
  <c r="BJ20" i="41"/>
  <c r="BI20" i="41"/>
  <c r="BJ19" i="41"/>
  <c r="BI19" i="41"/>
  <c r="BJ18" i="41"/>
  <c r="BI18" i="41"/>
  <c r="BJ17" i="41"/>
  <c r="BI17" i="41"/>
  <c r="BJ16" i="41"/>
  <c r="BI16" i="41"/>
  <c r="BJ15" i="41"/>
  <c r="BI15" i="41"/>
  <c r="BJ14" i="41"/>
  <c r="BI14" i="41"/>
  <c r="BJ13" i="41"/>
  <c r="BI13" i="41"/>
  <c r="BJ12" i="41"/>
  <c r="BI12" i="41"/>
  <c r="BJ11" i="41"/>
  <c r="BI11" i="41"/>
  <c r="BJ10" i="41"/>
  <c r="BI10" i="41"/>
  <c r="BJ9" i="41"/>
  <c r="BI9" i="41"/>
  <c r="BJ8" i="41"/>
  <c r="BI8" i="41"/>
  <c r="BJ7" i="41"/>
  <c r="BI7" i="41"/>
  <c r="BA80" i="41"/>
  <c r="AZ80" i="41"/>
  <c r="BA79" i="41"/>
  <c r="AZ79" i="41"/>
  <c r="BA78" i="41"/>
  <c r="AZ78" i="41"/>
  <c r="BA77" i="41"/>
  <c r="AZ77" i="41"/>
  <c r="BA76" i="41"/>
  <c r="AZ76" i="41"/>
  <c r="BA75" i="41"/>
  <c r="AZ75" i="41"/>
  <c r="BA74" i="41"/>
  <c r="AZ74" i="41"/>
  <c r="BA73" i="41"/>
  <c r="AZ73" i="41"/>
  <c r="BA72" i="41"/>
  <c r="AZ72" i="41"/>
  <c r="BA71" i="41"/>
  <c r="AZ71" i="41"/>
  <c r="BA70" i="41"/>
  <c r="AZ70" i="41"/>
  <c r="BA69" i="41"/>
  <c r="AZ69" i="41"/>
  <c r="BA68" i="41"/>
  <c r="AZ68" i="41"/>
  <c r="BA67" i="41"/>
  <c r="AZ67" i="41"/>
  <c r="BA66" i="41"/>
  <c r="AZ66" i="41"/>
  <c r="BA65" i="41"/>
  <c r="AZ65" i="41"/>
  <c r="BA64" i="41"/>
  <c r="AZ64" i="41"/>
  <c r="BA63" i="41"/>
  <c r="AZ63" i="41"/>
  <c r="BA62" i="41"/>
  <c r="AZ62" i="41"/>
  <c r="BA61" i="41"/>
  <c r="AZ61" i="41"/>
  <c r="BA60" i="41"/>
  <c r="AZ60" i="41"/>
  <c r="BA59" i="41"/>
  <c r="AZ59" i="41"/>
  <c r="BA58" i="41"/>
  <c r="AZ58" i="41"/>
  <c r="BA57" i="41"/>
  <c r="AZ57" i="41"/>
  <c r="BA56" i="41"/>
  <c r="AZ56" i="41"/>
  <c r="BA55" i="41"/>
  <c r="AZ55" i="41"/>
  <c r="BA54" i="41"/>
  <c r="AZ54" i="41"/>
  <c r="BA53" i="41"/>
  <c r="AZ53" i="41"/>
  <c r="BA52" i="41"/>
  <c r="AZ52" i="41"/>
  <c r="BA51" i="41"/>
  <c r="AZ51" i="41"/>
  <c r="BA50" i="41"/>
  <c r="AZ50" i="41"/>
  <c r="BA49" i="41"/>
  <c r="AZ49" i="41"/>
  <c r="BA48" i="41"/>
  <c r="AZ48" i="41"/>
  <c r="BA47" i="41"/>
  <c r="AZ47" i="41"/>
  <c r="BA46" i="41"/>
  <c r="AZ46" i="41"/>
  <c r="BA45" i="41"/>
  <c r="AZ45" i="41"/>
  <c r="BA44" i="41"/>
  <c r="AZ44" i="41"/>
  <c r="BA43" i="41"/>
  <c r="AZ43" i="41"/>
  <c r="BA42" i="41"/>
  <c r="AZ42" i="41"/>
  <c r="BA41" i="41"/>
  <c r="AZ41" i="41"/>
  <c r="BA40" i="41"/>
  <c r="AZ40" i="41"/>
  <c r="BA39" i="41"/>
  <c r="AZ39" i="41"/>
  <c r="BA38" i="41"/>
  <c r="AZ38" i="41"/>
  <c r="BA37" i="41"/>
  <c r="AZ37" i="41"/>
  <c r="BA36" i="41"/>
  <c r="AZ36" i="41"/>
  <c r="BA35" i="41"/>
  <c r="AZ35" i="41"/>
  <c r="BA34" i="41"/>
  <c r="AZ34" i="41"/>
  <c r="BA33" i="41"/>
  <c r="AZ33" i="41"/>
  <c r="BA32" i="41"/>
  <c r="AZ32" i="41"/>
  <c r="BA31" i="41"/>
  <c r="AZ31" i="41"/>
  <c r="BA30" i="41"/>
  <c r="AZ30" i="41"/>
  <c r="BA29" i="41"/>
  <c r="AZ29" i="41"/>
  <c r="BA28" i="41"/>
  <c r="AZ28" i="41"/>
  <c r="BA27" i="41"/>
  <c r="AZ27" i="41"/>
  <c r="BA26" i="41"/>
  <c r="AZ26" i="41"/>
  <c r="BA25" i="41"/>
  <c r="AZ25" i="41"/>
  <c r="BA24" i="41"/>
  <c r="AZ24" i="41"/>
  <c r="BA23" i="41"/>
  <c r="AZ23" i="41"/>
  <c r="BA22" i="41"/>
  <c r="AZ22" i="41"/>
  <c r="BA21" i="41"/>
  <c r="AZ21" i="41"/>
  <c r="BA20" i="41"/>
  <c r="AZ20" i="41"/>
  <c r="BA19" i="41"/>
  <c r="AZ19" i="41"/>
  <c r="BA18" i="41"/>
  <c r="AZ18" i="41"/>
  <c r="BA17" i="41"/>
  <c r="AZ17" i="41"/>
  <c r="BA16" i="41"/>
  <c r="AZ16" i="41"/>
  <c r="BA15" i="41"/>
  <c r="AZ15" i="41"/>
  <c r="BA14" i="41"/>
  <c r="AZ14" i="41"/>
  <c r="BA13" i="41"/>
  <c r="AZ13" i="41"/>
  <c r="BA12" i="41"/>
  <c r="AZ12" i="41"/>
  <c r="BA11" i="41"/>
  <c r="AZ11" i="41"/>
  <c r="BA10" i="41"/>
  <c r="AZ10" i="41"/>
  <c r="BA9" i="41"/>
  <c r="AZ9" i="41"/>
  <c r="BA8" i="41"/>
  <c r="AZ8" i="41"/>
  <c r="BA7" i="41"/>
  <c r="AZ7" i="41"/>
  <c r="AR80" i="41"/>
  <c r="AQ80" i="41"/>
  <c r="AR79" i="41"/>
  <c r="AQ79" i="41"/>
  <c r="AR78" i="41"/>
  <c r="AQ78" i="41"/>
  <c r="AR77" i="41"/>
  <c r="AQ77" i="41"/>
  <c r="AR76" i="41"/>
  <c r="AQ76" i="41"/>
  <c r="AR75" i="41"/>
  <c r="AQ75" i="41"/>
  <c r="AR74" i="41"/>
  <c r="AQ74" i="41"/>
  <c r="AR73" i="41"/>
  <c r="AQ73" i="41"/>
  <c r="AR72" i="41"/>
  <c r="AQ72" i="41"/>
  <c r="AR71" i="41"/>
  <c r="AQ71" i="41"/>
  <c r="AR70" i="41"/>
  <c r="AQ70" i="41"/>
  <c r="AR69" i="41"/>
  <c r="AQ69" i="41"/>
  <c r="AR68" i="41"/>
  <c r="AQ68" i="41"/>
  <c r="AR67" i="41"/>
  <c r="AQ67" i="41"/>
  <c r="AR66" i="41"/>
  <c r="AQ66" i="41"/>
  <c r="AR65" i="41"/>
  <c r="AQ65" i="41"/>
  <c r="AR64" i="41"/>
  <c r="AQ64" i="41"/>
  <c r="AR63" i="41"/>
  <c r="AQ63" i="41"/>
  <c r="AR62" i="41"/>
  <c r="AQ62" i="41"/>
  <c r="AR61" i="41"/>
  <c r="AQ61" i="41"/>
  <c r="AR60" i="41"/>
  <c r="AQ60" i="41"/>
  <c r="AR59" i="41"/>
  <c r="AQ59" i="41"/>
  <c r="AR58" i="41"/>
  <c r="AQ58" i="41"/>
  <c r="AR57" i="41"/>
  <c r="AQ57" i="41"/>
  <c r="AR56" i="41"/>
  <c r="AQ56" i="41"/>
  <c r="AR55" i="41"/>
  <c r="AQ55" i="41"/>
  <c r="AR54" i="41"/>
  <c r="AQ54" i="41"/>
  <c r="AR53" i="41"/>
  <c r="AQ53" i="41"/>
  <c r="AR52" i="41"/>
  <c r="AQ52" i="41"/>
  <c r="AR51" i="41"/>
  <c r="AQ51" i="41"/>
  <c r="AR50" i="41"/>
  <c r="AQ50" i="41"/>
  <c r="AR49" i="41"/>
  <c r="AQ49" i="41"/>
  <c r="AR48" i="41"/>
  <c r="AQ48" i="41"/>
  <c r="AR47" i="41"/>
  <c r="AQ47" i="41"/>
  <c r="AR46" i="41"/>
  <c r="AQ46" i="41"/>
  <c r="AR45" i="41"/>
  <c r="AQ45" i="41"/>
  <c r="AR44" i="41"/>
  <c r="AQ44" i="41"/>
  <c r="AR43" i="41"/>
  <c r="AQ43" i="41"/>
  <c r="AR42" i="41"/>
  <c r="AQ42" i="41"/>
  <c r="AR41" i="41"/>
  <c r="AQ41" i="41"/>
  <c r="AR40" i="41"/>
  <c r="AQ40" i="41"/>
  <c r="AR39" i="41"/>
  <c r="AQ39" i="41"/>
  <c r="AR38" i="41"/>
  <c r="AQ38" i="41"/>
  <c r="AR37" i="41"/>
  <c r="AQ37" i="41"/>
  <c r="AR36" i="41"/>
  <c r="AQ36" i="41"/>
  <c r="AR35" i="41"/>
  <c r="AQ35" i="41"/>
  <c r="AR34" i="41"/>
  <c r="AQ34" i="41"/>
  <c r="AR33" i="41"/>
  <c r="AQ33" i="41"/>
  <c r="AR32" i="41"/>
  <c r="AQ32" i="41"/>
  <c r="AR31" i="41"/>
  <c r="AQ31" i="41"/>
  <c r="AR30" i="41"/>
  <c r="AQ30" i="41"/>
  <c r="AR29" i="41"/>
  <c r="AQ29" i="41"/>
  <c r="AR28" i="41"/>
  <c r="AQ28" i="41"/>
  <c r="AR27" i="41"/>
  <c r="AQ27" i="41"/>
  <c r="AR26" i="41"/>
  <c r="AQ26" i="41"/>
  <c r="AR25" i="41"/>
  <c r="AQ25" i="41"/>
  <c r="AR24" i="41"/>
  <c r="AQ24" i="41"/>
  <c r="AR23" i="41"/>
  <c r="AQ23" i="41"/>
  <c r="AR22" i="41"/>
  <c r="AQ22" i="41"/>
  <c r="AR21" i="41"/>
  <c r="AQ21" i="41"/>
  <c r="AR20" i="41"/>
  <c r="AQ20" i="41"/>
  <c r="AR19" i="41"/>
  <c r="AQ19" i="41"/>
  <c r="AR18" i="41"/>
  <c r="AQ18" i="41"/>
  <c r="AR17" i="41"/>
  <c r="AQ17" i="41"/>
  <c r="AR16" i="41"/>
  <c r="AQ16" i="41"/>
  <c r="AR15" i="41"/>
  <c r="AQ15" i="41"/>
  <c r="AR14" i="41"/>
  <c r="AQ14" i="41"/>
  <c r="AR13" i="41"/>
  <c r="AQ13" i="41"/>
  <c r="AR12" i="41"/>
  <c r="AQ12" i="41"/>
  <c r="AR11" i="41"/>
  <c r="AQ11" i="41"/>
  <c r="AR10" i="41"/>
  <c r="AQ10" i="41"/>
  <c r="AR9" i="41"/>
  <c r="AQ9" i="41"/>
  <c r="AR8" i="41"/>
  <c r="AQ8" i="41"/>
  <c r="AR7" i="41"/>
  <c r="AQ7" i="41"/>
  <c r="AI80" i="41"/>
  <c r="AH80" i="41"/>
  <c r="AI79" i="41"/>
  <c r="AH79" i="41"/>
  <c r="AI78" i="41"/>
  <c r="AH78" i="41"/>
  <c r="AI77" i="41"/>
  <c r="AH77" i="41"/>
  <c r="AI76" i="41"/>
  <c r="AH76" i="41"/>
  <c r="AI75" i="41"/>
  <c r="AH75" i="41"/>
  <c r="AI74" i="41"/>
  <c r="AH74" i="41"/>
  <c r="AI73" i="41"/>
  <c r="AH73" i="41"/>
  <c r="AI72" i="41"/>
  <c r="AH72" i="41"/>
  <c r="AI71" i="41"/>
  <c r="AH71" i="41"/>
  <c r="AI70" i="41"/>
  <c r="AH70" i="41"/>
  <c r="AI69" i="41"/>
  <c r="AH69" i="41"/>
  <c r="AI68" i="41"/>
  <c r="AH68" i="41"/>
  <c r="AI67" i="41"/>
  <c r="AH67" i="41"/>
  <c r="AI66" i="41"/>
  <c r="AH66" i="41"/>
  <c r="AI65" i="41"/>
  <c r="AH65" i="41"/>
  <c r="AI64" i="41"/>
  <c r="AH64" i="41"/>
  <c r="AI63" i="41"/>
  <c r="AH63" i="41"/>
  <c r="AI62" i="41"/>
  <c r="AH62" i="41"/>
  <c r="AI61" i="41"/>
  <c r="AH61" i="41"/>
  <c r="AI60" i="41"/>
  <c r="AH60" i="41"/>
  <c r="AI59" i="41"/>
  <c r="AH59" i="41"/>
  <c r="AI58" i="41"/>
  <c r="AH58" i="41"/>
  <c r="AI57" i="41"/>
  <c r="AH57" i="41"/>
  <c r="AI56" i="41"/>
  <c r="AH56" i="41"/>
  <c r="AI55" i="41"/>
  <c r="AH55" i="41"/>
  <c r="AI54" i="41"/>
  <c r="AH54" i="41"/>
  <c r="AI53" i="41"/>
  <c r="AH53" i="41"/>
  <c r="AI52" i="41"/>
  <c r="AH52" i="41"/>
  <c r="AI51" i="41"/>
  <c r="AH51" i="41"/>
  <c r="AI50" i="41"/>
  <c r="AH50" i="41"/>
  <c r="AI49" i="41"/>
  <c r="AH49" i="41"/>
  <c r="AI48" i="41"/>
  <c r="AH48" i="41"/>
  <c r="AI47" i="41"/>
  <c r="AH47" i="41"/>
  <c r="AI46" i="41"/>
  <c r="AH46" i="41"/>
  <c r="AI45" i="41"/>
  <c r="AH45" i="41"/>
  <c r="AI44" i="41"/>
  <c r="AH44" i="41"/>
  <c r="AI43" i="41"/>
  <c r="AH43" i="41"/>
  <c r="AI42" i="41"/>
  <c r="AH42" i="41"/>
  <c r="AI41" i="41"/>
  <c r="AH41" i="41"/>
  <c r="AI40" i="41"/>
  <c r="AH40" i="41"/>
  <c r="AI39" i="41"/>
  <c r="AH39" i="41"/>
  <c r="AI38" i="41"/>
  <c r="AH38" i="41"/>
  <c r="AI37" i="41"/>
  <c r="AH37" i="41"/>
  <c r="AI36" i="41"/>
  <c r="AH36" i="41"/>
  <c r="AI35" i="41"/>
  <c r="AH35" i="41"/>
  <c r="AI34" i="41"/>
  <c r="AH34" i="41"/>
  <c r="AI33" i="41"/>
  <c r="AH33" i="41"/>
  <c r="AI32" i="41"/>
  <c r="AH32" i="41"/>
  <c r="AI31" i="41"/>
  <c r="AH31" i="41"/>
  <c r="AI30" i="41"/>
  <c r="AH30" i="41"/>
  <c r="AI29" i="41"/>
  <c r="AH29" i="41"/>
  <c r="AI28" i="41"/>
  <c r="AH28" i="41"/>
  <c r="AI27" i="41"/>
  <c r="AH27" i="41"/>
  <c r="AI26" i="41"/>
  <c r="AH26" i="41"/>
  <c r="AI25" i="41"/>
  <c r="AH25" i="41"/>
  <c r="AI24" i="41"/>
  <c r="AH24" i="41"/>
  <c r="AI23" i="41"/>
  <c r="AH23" i="41"/>
  <c r="AI22" i="41"/>
  <c r="AH22" i="41"/>
  <c r="AI21" i="41"/>
  <c r="AH21" i="41"/>
  <c r="AI20" i="41"/>
  <c r="AH20" i="41"/>
  <c r="AI19" i="41"/>
  <c r="AH19" i="41"/>
  <c r="AI18" i="41"/>
  <c r="AH18" i="41"/>
  <c r="AI17" i="41"/>
  <c r="AH17" i="41"/>
  <c r="AI16" i="41"/>
  <c r="AH16" i="41"/>
  <c r="AI15" i="41"/>
  <c r="AH15" i="41"/>
  <c r="AI14" i="41"/>
  <c r="AH14" i="41"/>
  <c r="AI13" i="41"/>
  <c r="AH13" i="41"/>
  <c r="AI12" i="41"/>
  <c r="AH12" i="41"/>
  <c r="AI11" i="41"/>
  <c r="AH11" i="41"/>
  <c r="AI10" i="41"/>
  <c r="AH10" i="41"/>
  <c r="AI9" i="41"/>
  <c r="AH9" i="41"/>
  <c r="AI8" i="41"/>
  <c r="AH8" i="41"/>
  <c r="AI7" i="41"/>
  <c r="AH7" i="41"/>
  <c r="Z80" i="41"/>
  <c r="Y80" i="41"/>
  <c r="Z79" i="41"/>
  <c r="Y79" i="41"/>
  <c r="Z78" i="41"/>
  <c r="Y78" i="41"/>
  <c r="Z77" i="41"/>
  <c r="Y77" i="41"/>
  <c r="Z76" i="41"/>
  <c r="Y76" i="41"/>
  <c r="Z75" i="41"/>
  <c r="Y75" i="41"/>
  <c r="Z74" i="41"/>
  <c r="Y74" i="41"/>
  <c r="Z73" i="41"/>
  <c r="Y73" i="41"/>
  <c r="Z72" i="41"/>
  <c r="Y72" i="41"/>
  <c r="Z71" i="41"/>
  <c r="Y71" i="41"/>
  <c r="Z70" i="41"/>
  <c r="Y70" i="41"/>
  <c r="Z69" i="41"/>
  <c r="Y69" i="41"/>
  <c r="Z68" i="41"/>
  <c r="Y68" i="41"/>
  <c r="Z67" i="41"/>
  <c r="Y67" i="41"/>
  <c r="Z66" i="41"/>
  <c r="Y66" i="41"/>
  <c r="Z65" i="41"/>
  <c r="Y65" i="41"/>
  <c r="Z64" i="41"/>
  <c r="Y64" i="41"/>
  <c r="Z63" i="41"/>
  <c r="Y63" i="41"/>
  <c r="Z62" i="41"/>
  <c r="Y62" i="41"/>
  <c r="Z61" i="41"/>
  <c r="Y61" i="41"/>
  <c r="Z60" i="41"/>
  <c r="Y60" i="41"/>
  <c r="Z59" i="41"/>
  <c r="Y59" i="41"/>
  <c r="Z58" i="41"/>
  <c r="Y58" i="41"/>
  <c r="Z57" i="41"/>
  <c r="Y57" i="41"/>
  <c r="Z56" i="41"/>
  <c r="Y56" i="41"/>
  <c r="Z55" i="41"/>
  <c r="Y55" i="41"/>
  <c r="Z54" i="41"/>
  <c r="Y54" i="41"/>
  <c r="Z53" i="41"/>
  <c r="Y53" i="41"/>
  <c r="Z52" i="41"/>
  <c r="Y52" i="41"/>
  <c r="Z51" i="41"/>
  <c r="Y51" i="41"/>
  <c r="Z50" i="41"/>
  <c r="Y50" i="41"/>
  <c r="Z49" i="41"/>
  <c r="Y49" i="41"/>
  <c r="Z48" i="41"/>
  <c r="Y48" i="41"/>
  <c r="Z47" i="41"/>
  <c r="Y47" i="41"/>
  <c r="Z46" i="41"/>
  <c r="Y46" i="41"/>
  <c r="Z45" i="41"/>
  <c r="Y45" i="41"/>
  <c r="Z44" i="41"/>
  <c r="Y44" i="41"/>
  <c r="Z43" i="41"/>
  <c r="Y43" i="41"/>
  <c r="Z42" i="41"/>
  <c r="Y42" i="41"/>
  <c r="Z41" i="41"/>
  <c r="Y41" i="41"/>
  <c r="Z40" i="41"/>
  <c r="Y40" i="41"/>
  <c r="Z39" i="41"/>
  <c r="Y39" i="41"/>
  <c r="Z38" i="41"/>
  <c r="Y38" i="41"/>
  <c r="Z37" i="41"/>
  <c r="Y37" i="41"/>
  <c r="Z36" i="41"/>
  <c r="Y36" i="41"/>
  <c r="Z35" i="41"/>
  <c r="Y35" i="41"/>
  <c r="Z34" i="41"/>
  <c r="Y34" i="41"/>
  <c r="Z33" i="41"/>
  <c r="Y33" i="41"/>
  <c r="Z32" i="41"/>
  <c r="Y32" i="41"/>
  <c r="Z31" i="41"/>
  <c r="Y31" i="41"/>
  <c r="Z30" i="41"/>
  <c r="Y30" i="41"/>
  <c r="Z29" i="41"/>
  <c r="Y29" i="41"/>
  <c r="Z28" i="41"/>
  <c r="Y28" i="41"/>
  <c r="Z27" i="41"/>
  <c r="Y27" i="41"/>
  <c r="Z26" i="41"/>
  <c r="Y26" i="41"/>
  <c r="Z25" i="41"/>
  <c r="Y25" i="41"/>
  <c r="Z24" i="41"/>
  <c r="Y24" i="41"/>
  <c r="Z23" i="41"/>
  <c r="Y23" i="41"/>
  <c r="Z22" i="41"/>
  <c r="Y22" i="41"/>
  <c r="Z21" i="41"/>
  <c r="Y21" i="41"/>
  <c r="Z20" i="41"/>
  <c r="Y20" i="41"/>
  <c r="Z19" i="41"/>
  <c r="Y19" i="41"/>
  <c r="Z18" i="41"/>
  <c r="Y18" i="41"/>
  <c r="Z17" i="41"/>
  <c r="Y17" i="41"/>
  <c r="Z16" i="41"/>
  <c r="Y16" i="41"/>
  <c r="Z15" i="41"/>
  <c r="Y15" i="41"/>
  <c r="Z14" i="41"/>
  <c r="Y14" i="41"/>
  <c r="Z13" i="41"/>
  <c r="Y13" i="41"/>
  <c r="Z12" i="41"/>
  <c r="Y12" i="41"/>
  <c r="Z11" i="41"/>
  <c r="Y11" i="41"/>
  <c r="Z10" i="41"/>
  <c r="Y10" i="41"/>
  <c r="Z9" i="41"/>
  <c r="Y9" i="41"/>
  <c r="Z8" i="41"/>
  <c r="Y8" i="41"/>
  <c r="Z7" i="41"/>
  <c r="Y7" i="41"/>
  <c r="Q80" i="41"/>
  <c r="P80" i="41"/>
  <c r="Q79" i="41"/>
  <c r="P79" i="41"/>
  <c r="Q78" i="41"/>
  <c r="P78" i="41"/>
  <c r="Q77" i="41"/>
  <c r="P77" i="41"/>
  <c r="Q76" i="41"/>
  <c r="P76" i="41"/>
  <c r="Q75" i="41"/>
  <c r="P75" i="41"/>
  <c r="Q74" i="41"/>
  <c r="P74" i="41"/>
  <c r="Q73" i="41"/>
  <c r="P73" i="41"/>
  <c r="Q72" i="41"/>
  <c r="P72" i="41"/>
  <c r="Q71" i="41"/>
  <c r="P71" i="41"/>
  <c r="Q70" i="41"/>
  <c r="P70" i="41"/>
  <c r="Q69" i="41"/>
  <c r="P69" i="41"/>
  <c r="Q68" i="41"/>
  <c r="P68" i="41"/>
  <c r="Q67" i="41"/>
  <c r="P67" i="41"/>
  <c r="Q66" i="41"/>
  <c r="P66" i="41"/>
  <c r="Q65" i="41"/>
  <c r="P65" i="41"/>
  <c r="Q64" i="41"/>
  <c r="P64" i="41"/>
  <c r="Q63" i="41"/>
  <c r="P63" i="41"/>
  <c r="Q62" i="41"/>
  <c r="P62" i="41"/>
  <c r="Q61" i="41"/>
  <c r="P61" i="41"/>
  <c r="Q60" i="41"/>
  <c r="P60" i="41"/>
  <c r="Q59" i="41"/>
  <c r="P59" i="41"/>
  <c r="Q58" i="41"/>
  <c r="P58" i="41"/>
  <c r="Q57" i="41"/>
  <c r="P57" i="41"/>
  <c r="Q56" i="41"/>
  <c r="P56" i="41"/>
  <c r="Q55" i="41"/>
  <c r="P55" i="41"/>
  <c r="Q54" i="41"/>
  <c r="P54" i="41"/>
  <c r="Q53" i="41"/>
  <c r="P53" i="41"/>
  <c r="Q52" i="41"/>
  <c r="P52" i="41"/>
  <c r="Q51" i="41"/>
  <c r="P51" i="41"/>
  <c r="Q50" i="41"/>
  <c r="P50" i="41"/>
  <c r="Q49" i="41"/>
  <c r="P49" i="41"/>
  <c r="Q48" i="41"/>
  <c r="P48" i="41"/>
  <c r="Q47" i="41"/>
  <c r="P47" i="41"/>
  <c r="Q46" i="41"/>
  <c r="P46" i="41"/>
  <c r="Q45" i="41"/>
  <c r="P45" i="41"/>
  <c r="Q44" i="41"/>
  <c r="P44" i="41"/>
  <c r="Q43" i="41"/>
  <c r="P43" i="41"/>
  <c r="Q42" i="41"/>
  <c r="P42" i="41"/>
  <c r="Q41" i="41"/>
  <c r="P41" i="41"/>
  <c r="Q40" i="41"/>
  <c r="P40" i="41"/>
  <c r="Q39" i="41"/>
  <c r="P39" i="41"/>
  <c r="Q38" i="41"/>
  <c r="P38" i="41"/>
  <c r="Q37" i="41"/>
  <c r="P37" i="41"/>
  <c r="Q36" i="41"/>
  <c r="P36" i="41"/>
  <c r="Q35" i="41"/>
  <c r="P35" i="41"/>
  <c r="Q34" i="41"/>
  <c r="P34" i="41"/>
  <c r="Q33" i="41"/>
  <c r="P33" i="41"/>
  <c r="Q32" i="41"/>
  <c r="P32" i="41"/>
  <c r="Q31" i="41"/>
  <c r="P31" i="41"/>
  <c r="Q30" i="41"/>
  <c r="P30" i="41"/>
  <c r="Q29" i="41"/>
  <c r="P29" i="41"/>
  <c r="Q28" i="41"/>
  <c r="P28" i="41"/>
  <c r="Q27" i="41"/>
  <c r="P27" i="41"/>
  <c r="Q26" i="41"/>
  <c r="P26" i="41"/>
  <c r="Q25" i="41"/>
  <c r="P25" i="41"/>
  <c r="Q24" i="41"/>
  <c r="P24" i="41"/>
  <c r="Q23" i="41"/>
  <c r="P23" i="41"/>
  <c r="Q22" i="41"/>
  <c r="P22" i="41"/>
  <c r="Q21" i="41"/>
  <c r="P21" i="41"/>
  <c r="Q20" i="41"/>
  <c r="P20" i="41"/>
  <c r="Q19" i="41"/>
  <c r="P19" i="41"/>
  <c r="Q18" i="41"/>
  <c r="P18" i="41"/>
  <c r="Q17" i="41"/>
  <c r="P17" i="41"/>
  <c r="Q16" i="41"/>
  <c r="P16" i="41"/>
  <c r="Q15" i="41"/>
  <c r="P15" i="41"/>
  <c r="Q14" i="41"/>
  <c r="P14" i="41"/>
  <c r="Q13" i="41"/>
  <c r="P13" i="41"/>
  <c r="Q12" i="41"/>
  <c r="P12" i="41"/>
  <c r="Q11" i="41"/>
  <c r="P11" i="41"/>
  <c r="Q10" i="41"/>
  <c r="P10" i="41"/>
  <c r="Q9" i="41"/>
  <c r="P9" i="41"/>
  <c r="Q8" i="41"/>
  <c r="P8" i="41"/>
  <c r="Q7" i="41"/>
  <c r="P7" i="41"/>
  <c r="K8" i="41"/>
  <c r="L8" i="41"/>
  <c r="K9" i="41"/>
  <c r="L9" i="41"/>
  <c r="K10" i="41"/>
  <c r="L10" i="41"/>
  <c r="K11" i="41"/>
  <c r="L11" i="41"/>
  <c r="K12" i="41"/>
  <c r="L12" i="41"/>
  <c r="K13" i="41"/>
  <c r="L13" i="41"/>
  <c r="K14" i="41"/>
  <c r="L14" i="41"/>
  <c r="K15" i="41"/>
  <c r="L15" i="41"/>
  <c r="K16" i="41"/>
  <c r="L16" i="41"/>
  <c r="K17" i="41"/>
  <c r="L17" i="41"/>
  <c r="K18" i="41"/>
  <c r="L18" i="41"/>
  <c r="K19" i="41"/>
  <c r="L19" i="41"/>
  <c r="K20" i="41"/>
  <c r="L20" i="41"/>
  <c r="K21" i="41"/>
  <c r="L21" i="41"/>
  <c r="K22" i="41"/>
  <c r="L22" i="41"/>
  <c r="K23" i="41"/>
  <c r="L23" i="41"/>
  <c r="K24" i="41"/>
  <c r="L24" i="41"/>
  <c r="K25" i="41"/>
  <c r="L25" i="41"/>
  <c r="K26" i="41"/>
  <c r="L26" i="41"/>
  <c r="K27" i="41"/>
  <c r="L27" i="41"/>
  <c r="K28" i="41"/>
  <c r="L28" i="41"/>
  <c r="K29" i="41"/>
  <c r="L29" i="41"/>
  <c r="K30" i="41"/>
  <c r="L30" i="41"/>
  <c r="K31" i="41"/>
  <c r="L31" i="41"/>
  <c r="K32" i="41"/>
  <c r="L32" i="41"/>
  <c r="K33" i="41"/>
  <c r="L33" i="41"/>
  <c r="K34" i="41"/>
  <c r="L34" i="41"/>
  <c r="K35" i="41"/>
  <c r="L35" i="41"/>
  <c r="K36" i="41"/>
  <c r="L36" i="41"/>
  <c r="K37" i="41"/>
  <c r="L37" i="41"/>
  <c r="K38" i="41"/>
  <c r="L38" i="41"/>
  <c r="K39" i="41"/>
  <c r="L39" i="41"/>
  <c r="K40" i="41"/>
  <c r="L40" i="41"/>
  <c r="K41" i="41"/>
  <c r="L41" i="41"/>
  <c r="K42" i="41"/>
  <c r="L42" i="41"/>
  <c r="K43" i="41"/>
  <c r="L43" i="41"/>
  <c r="K44" i="41"/>
  <c r="L44" i="41"/>
  <c r="K45" i="41"/>
  <c r="L45" i="41"/>
  <c r="K46" i="41"/>
  <c r="L46" i="41"/>
  <c r="K47" i="41"/>
  <c r="L47" i="41"/>
  <c r="K48" i="41"/>
  <c r="L48" i="41"/>
  <c r="K49" i="41"/>
  <c r="L49" i="41"/>
  <c r="K50" i="41"/>
  <c r="L50" i="41"/>
  <c r="K51" i="41"/>
  <c r="L51" i="41"/>
  <c r="K52" i="41"/>
  <c r="L52" i="41"/>
  <c r="K53" i="41"/>
  <c r="L53" i="41"/>
  <c r="K54" i="41"/>
  <c r="L54" i="41"/>
  <c r="K55" i="41"/>
  <c r="L55" i="41"/>
  <c r="K56" i="41"/>
  <c r="L56" i="41"/>
  <c r="K57" i="41"/>
  <c r="L57" i="41"/>
  <c r="K58" i="41"/>
  <c r="L58" i="41"/>
  <c r="K59" i="41"/>
  <c r="L59" i="41"/>
  <c r="K60" i="41"/>
  <c r="L60" i="41"/>
  <c r="K61" i="41"/>
  <c r="L61" i="41"/>
  <c r="K62" i="41"/>
  <c r="L62" i="41"/>
  <c r="K63" i="41"/>
  <c r="L63" i="41"/>
  <c r="K64" i="41"/>
  <c r="L64" i="41"/>
  <c r="K65" i="41"/>
  <c r="L65" i="41"/>
  <c r="K66" i="41"/>
  <c r="L66" i="41"/>
  <c r="K67" i="41"/>
  <c r="L67" i="41"/>
  <c r="K68" i="41"/>
  <c r="L68" i="41"/>
  <c r="K69" i="41"/>
  <c r="L69" i="41"/>
  <c r="K70" i="41"/>
  <c r="L70" i="41"/>
  <c r="K71" i="41"/>
  <c r="L71" i="41"/>
  <c r="K72" i="41"/>
  <c r="L72" i="41"/>
  <c r="K73" i="41"/>
  <c r="L73" i="41"/>
  <c r="K74" i="41"/>
  <c r="L74" i="41"/>
  <c r="K75" i="41"/>
  <c r="L75" i="41"/>
  <c r="K76" i="41"/>
  <c r="L76" i="41"/>
  <c r="K77" i="41"/>
  <c r="L77" i="41"/>
  <c r="K78" i="41"/>
  <c r="L78" i="41"/>
  <c r="K79" i="41"/>
  <c r="L79" i="41"/>
  <c r="K80" i="41"/>
  <c r="L80" i="41"/>
  <c r="G8" i="41"/>
  <c r="H8" i="41"/>
  <c r="G9" i="41"/>
  <c r="H9" i="41"/>
  <c r="G10" i="41"/>
  <c r="H10" i="41"/>
  <c r="G11" i="41"/>
  <c r="H11" i="41"/>
  <c r="G12" i="41"/>
  <c r="H12" i="41"/>
  <c r="G13" i="41"/>
  <c r="H13" i="41"/>
  <c r="G14" i="41"/>
  <c r="H14" i="41"/>
  <c r="G15" i="41"/>
  <c r="H15" i="41"/>
  <c r="G16" i="41"/>
  <c r="H16" i="41"/>
  <c r="G17" i="41"/>
  <c r="H17" i="41"/>
  <c r="G18" i="41"/>
  <c r="H18" i="41"/>
  <c r="G19" i="41"/>
  <c r="H19" i="41"/>
  <c r="G20" i="41"/>
  <c r="H20" i="41"/>
  <c r="G21" i="41"/>
  <c r="H21" i="41"/>
  <c r="G22" i="41"/>
  <c r="H22" i="41"/>
  <c r="G23" i="41"/>
  <c r="H23" i="41"/>
  <c r="G24" i="41"/>
  <c r="H24" i="41"/>
  <c r="G25" i="41"/>
  <c r="H25" i="41"/>
  <c r="G26" i="41"/>
  <c r="H26" i="41"/>
  <c r="G27" i="41"/>
  <c r="H27" i="41"/>
  <c r="G28" i="41"/>
  <c r="H28" i="41"/>
  <c r="G29" i="41"/>
  <c r="H29" i="41"/>
  <c r="G30" i="41"/>
  <c r="H30" i="41"/>
  <c r="G31" i="41"/>
  <c r="H31" i="41"/>
  <c r="G32" i="41"/>
  <c r="H32" i="41"/>
  <c r="G33" i="41"/>
  <c r="H33" i="41"/>
  <c r="G34" i="41"/>
  <c r="H34" i="41"/>
  <c r="G35" i="41"/>
  <c r="H35" i="41"/>
  <c r="G36" i="41"/>
  <c r="H36" i="41"/>
  <c r="G37" i="41"/>
  <c r="H37" i="41"/>
  <c r="G38" i="41"/>
  <c r="H38" i="41"/>
  <c r="G39" i="41"/>
  <c r="H39" i="41"/>
  <c r="G40" i="41"/>
  <c r="H40" i="41"/>
  <c r="G41" i="41"/>
  <c r="H41" i="41"/>
  <c r="G42" i="41"/>
  <c r="H42" i="41"/>
  <c r="G43" i="41"/>
  <c r="H43" i="41"/>
  <c r="G44" i="41"/>
  <c r="H44" i="41"/>
  <c r="G45" i="41"/>
  <c r="H45" i="41"/>
  <c r="G46" i="41"/>
  <c r="H46" i="41"/>
  <c r="G47" i="41"/>
  <c r="H47" i="41"/>
  <c r="G48" i="41"/>
  <c r="H48" i="41"/>
  <c r="G49" i="41"/>
  <c r="H49" i="41"/>
  <c r="G50" i="41"/>
  <c r="H50" i="41"/>
  <c r="G51" i="41"/>
  <c r="H51" i="41"/>
  <c r="G52" i="41"/>
  <c r="H52" i="41"/>
  <c r="G53" i="41"/>
  <c r="H53" i="41"/>
  <c r="G54" i="41"/>
  <c r="H54" i="41"/>
  <c r="G55" i="41"/>
  <c r="H55" i="41"/>
  <c r="G56" i="41"/>
  <c r="H56" i="41"/>
  <c r="G57" i="41"/>
  <c r="H57" i="41"/>
  <c r="G58" i="41"/>
  <c r="H58" i="41"/>
  <c r="G59" i="41"/>
  <c r="H59" i="41"/>
  <c r="G60" i="41"/>
  <c r="H60" i="41"/>
  <c r="G61" i="41"/>
  <c r="H61" i="41"/>
  <c r="G62" i="41"/>
  <c r="H62" i="41"/>
  <c r="G63" i="41"/>
  <c r="H63" i="41"/>
  <c r="G64" i="41"/>
  <c r="H64" i="41"/>
  <c r="G65" i="41"/>
  <c r="H65" i="41"/>
  <c r="G66" i="41"/>
  <c r="H66" i="41"/>
  <c r="G67" i="41"/>
  <c r="H67" i="41"/>
  <c r="G68" i="41"/>
  <c r="H68" i="41"/>
  <c r="G69" i="41"/>
  <c r="H69" i="41"/>
  <c r="G70" i="41"/>
  <c r="H70" i="41"/>
  <c r="G71" i="41"/>
  <c r="H71" i="41"/>
  <c r="G72" i="41"/>
  <c r="H72" i="41"/>
  <c r="G73" i="41"/>
  <c r="H73" i="41"/>
  <c r="G74" i="41"/>
  <c r="H74" i="41"/>
  <c r="G75" i="41"/>
  <c r="H75" i="41"/>
  <c r="G76" i="41"/>
  <c r="H76" i="41"/>
  <c r="G77" i="41"/>
  <c r="H77" i="41"/>
  <c r="G78" i="41"/>
  <c r="H78" i="41"/>
  <c r="G79" i="41"/>
  <c r="H79" i="41"/>
  <c r="G80" i="41"/>
  <c r="H80" i="41"/>
  <c r="L7" i="41"/>
  <c r="K7" i="41"/>
  <c r="H7" i="41"/>
  <c r="G7" i="41"/>
  <c r="L447" i="73" l="1"/>
  <c r="L446" i="73"/>
  <c r="L445" i="73"/>
  <c r="L444" i="73"/>
  <c r="L443" i="73"/>
  <c r="L442" i="73"/>
  <c r="L441" i="73"/>
  <c r="L440" i="73"/>
  <c r="L439" i="73"/>
  <c r="L438" i="73"/>
  <c r="L437" i="73"/>
  <c r="L436" i="73"/>
  <c r="L435" i="73"/>
  <c r="L434" i="73"/>
  <c r="L433" i="73"/>
  <c r="L432" i="73"/>
  <c r="L431" i="73"/>
  <c r="L430" i="73"/>
  <c r="L429" i="73"/>
  <c r="L428" i="73"/>
  <c r="L427" i="73"/>
  <c r="L426" i="73"/>
  <c r="L425" i="73"/>
  <c r="L424" i="73"/>
  <c r="L423" i="73"/>
  <c r="L422" i="73"/>
  <c r="L421" i="73"/>
  <c r="L420" i="73"/>
  <c r="L419" i="73"/>
  <c r="L418" i="73"/>
  <c r="L417" i="73"/>
  <c r="L416" i="73"/>
  <c r="L415" i="73"/>
  <c r="L414" i="73"/>
  <c r="L413" i="73"/>
  <c r="L412" i="73"/>
  <c r="L411" i="73"/>
  <c r="L410" i="73"/>
  <c r="L409" i="73"/>
  <c r="L408" i="73"/>
  <c r="L407" i="73"/>
  <c r="L406" i="73"/>
  <c r="L405" i="73"/>
  <c r="L404" i="73"/>
  <c r="L403" i="73"/>
  <c r="L402" i="73"/>
  <c r="L401" i="73"/>
  <c r="L400" i="73"/>
  <c r="L399" i="73"/>
  <c r="L398" i="73"/>
  <c r="L397" i="73"/>
  <c r="L396" i="73"/>
  <c r="L395" i="73"/>
  <c r="L394" i="73"/>
  <c r="L393" i="73"/>
  <c r="L392" i="73"/>
  <c r="L391" i="73"/>
  <c r="L390" i="73"/>
  <c r="L389" i="73"/>
  <c r="L388" i="73"/>
  <c r="L387" i="73"/>
  <c r="L386" i="73"/>
  <c r="L385" i="73"/>
  <c r="L384" i="73"/>
  <c r="L383" i="73"/>
  <c r="L382" i="73"/>
  <c r="L381" i="73"/>
  <c r="L380" i="73"/>
  <c r="L379" i="73"/>
  <c r="L378" i="73"/>
  <c r="L377" i="73"/>
  <c r="L376" i="73"/>
  <c r="L375" i="73"/>
  <c r="L374" i="73"/>
  <c r="L373" i="73"/>
  <c r="L372" i="73"/>
  <c r="L371" i="73"/>
  <c r="L370" i="73"/>
  <c r="L369" i="73"/>
  <c r="L368" i="73"/>
  <c r="L367" i="73"/>
  <c r="L366" i="73"/>
  <c r="L365" i="73"/>
  <c r="L364" i="73"/>
  <c r="L363" i="73"/>
  <c r="L362" i="73"/>
  <c r="L361" i="73"/>
  <c r="L360" i="73"/>
  <c r="L359" i="73"/>
  <c r="L358" i="73"/>
  <c r="L357" i="73"/>
  <c r="L356" i="73"/>
  <c r="L355" i="73"/>
  <c r="L354" i="73"/>
  <c r="L353" i="73"/>
  <c r="L352" i="73"/>
  <c r="L351" i="73"/>
  <c r="L350" i="73"/>
  <c r="L349" i="73"/>
  <c r="L348" i="73"/>
  <c r="L347" i="73"/>
  <c r="L346" i="73"/>
  <c r="L345" i="73"/>
  <c r="L344" i="73"/>
  <c r="L343" i="73"/>
  <c r="L342" i="73"/>
  <c r="L341" i="73"/>
  <c r="L340" i="73"/>
  <c r="L339" i="73"/>
  <c r="L338" i="73"/>
  <c r="L337" i="73"/>
  <c r="L336" i="73"/>
  <c r="L335" i="73"/>
  <c r="L334" i="73"/>
  <c r="L333" i="73"/>
  <c r="L332" i="73"/>
  <c r="L331" i="73"/>
  <c r="L330" i="73"/>
  <c r="L329" i="73"/>
  <c r="L328" i="73"/>
  <c r="L327" i="73"/>
  <c r="L326" i="73"/>
  <c r="L325" i="73"/>
  <c r="L324" i="73"/>
  <c r="L323" i="73"/>
  <c r="L322" i="73"/>
  <c r="L321" i="73"/>
  <c r="L320" i="73"/>
  <c r="L319" i="73"/>
  <c r="L318" i="73"/>
  <c r="L317" i="73"/>
  <c r="L316" i="73"/>
  <c r="L315" i="73"/>
  <c r="L314" i="73"/>
  <c r="L313" i="73"/>
  <c r="L312" i="73"/>
  <c r="L311" i="73"/>
  <c r="L310" i="73"/>
  <c r="L309" i="73"/>
  <c r="L308" i="73"/>
  <c r="L307" i="73"/>
  <c r="L306" i="73"/>
  <c r="L305" i="73"/>
  <c r="L304" i="73"/>
  <c r="L303" i="73"/>
  <c r="L302" i="73"/>
  <c r="L301" i="73"/>
  <c r="L300" i="73"/>
  <c r="L299" i="73"/>
  <c r="L298" i="73"/>
  <c r="L297" i="73"/>
  <c r="L296" i="73"/>
  <c r="L295" i="73"/>
  <c r="L294" i="73"/>
  <c r="L293" i="73"/>
  <c r="L292" i="73"/>
  <c r="L291" i="73"/>
  <c r="L290" i="73"/>
  <c r="L289" i="73"/>
  <c r="L288" i="73"/>
  <c r="L287" i="73"/>
  <c r="L286" i="73"/>
  <c r="L285" i="73"/>
  <c r="L284" i="73"/>
  <c r="L283" i="73"/>
  <c r="L282" i="73"/>
  <c r="L281" i="73"/>
  <c r="L280" i="73"/>
  <c r="L279" i="73"/>
  <c r="L278" i="73"/>
  <c r="L277" i="73"/>
  <c r="L276" i="73"/>
  <c r="L275" i="73"/>
  <c r="L274" i="73"/>
  <c r="L273" i="73"/>
  <c r="L272" i="73"/>
  <c r="L271" i="73"/>
  <c r="L270" i="73"/>
  <c r="L269" i="73"/>
  <c r="L268" i="73"/>
  <c r="L267" i="73"/>
  <c r="L266" i="73"/>
  <c r="L265" i="73"/>
  <c r="L264" i="73"/>
  <c r="L263" i="73"/>
  <c r="L262" i="73"/>
  <c r="L261" i="73"/>
  <c r="L260" i="73"/>
  <c r="L259" i="73"/>
  <c r="L258" i="73"/>
  <c r="L257" i="73"/>
  <c r="L256" i="73"/>
  <c r="L255" i="73"/>
  <c r="L254" i="73"/>
  <c r="L253" i="73"/>
  <c r="L252" i="73"/>
  <c r="L251" i="73"/>
  <c r="L250" i="73"/>
  <c r="L249" i="73"/>
  <c r="L248" i="73"/>
  <c r="L247" i="73"/>
  <c r="L246" i="73"/>
  <c r="L245" i="73"/>
  <c r="L244" i="73"/>
  <c r="L243" i="73"/>
  <c r="L242" i="73"/>
  <c r="L241" i="73"/>
  <c r="L240" i="73"/>
  <c r="L239" i="73"/>
  <c r="L238" i="73"/>
  <c r="L237" i="73"/>
  <c r="L236" i="73"/>
  <c r="L235" i="73"/>
  <c r="L234" i="73"/>
  <c r="L233" i="73"/>
  <c r="L232" i="73"/>
  <c r="L231" i="73"/>
  <c r="L230" i="73"/>
  <c r="L229" i="73"/>
  <c r="L228" i="73"/>
  <c r="L227" i="73"/>
  <c r="L226" i="73"/>
  <c r="L225" i="73"/>
  <c r="L224" i="73"/>
  <c r="L223" i="73"/>
  <c r="L222" i="73"/>
  <c r="L221" i="73"/>
  <c r="L220" i="73"/>
  <c r="L219" i="73"/>
  <c r="L218" i="73"/>
  <c r="L217" i="73"/>
  <c r="L216" i="73"/>
  <c r="L215" i="73"/>
  <c r="L214" i="73"/>
  <c r="L213" i="73"/>
  <c r="L212" i="73"/>
  <c r="L211" i="73"/>
  <c r="L210" i="73"/>
  <c r="L209" i="73"/>
  <c r="L208" i="73"/>
  <c r="L207" i="73"/>
  <c r="L206" i="73"/>
  <c r="L205" i="73"/>
  <c r="L204" i="73"/>
  <c r="L203" i="73"/>
  <c r="L202" i="73"/>
  <c r="L201" i="73"/>
  <c r="L200" i="73"/>
  <c r="L199" i="73"/>
  <c r="L198" i="73"/>
  <c r="L197" i="73"/>
  <c r="L196" i="73"/>
  <c r="L195" i="73"/>
  <c r="L194" i="73"/>
  <c r="L193" i="73"/>
  <c r="L192" i="73"/>
  <c r="L191" i="73"/>
  <c r="L190" i="73"/>
  <c r="L189" i="73"/>
  <c r="L188" i="73"/>
  <c r="L187" i="73"/>
  <c r="L186" i="73"/>
  <c r="L185" i="73"/>
  <c r="L184" i="73"/>
  <c r="L183" i="73"/>
  <c r="L182" i="73"/>
  <c r="L181" i="73"/>
  <c r="L180" i="73"/>
  <c r="L179" i="73"/>
  <c r="L178" i="73"/>
  <c r="L177" i="73"/>
  <c r="L176" i="73"/>
  <c r="L175" i="73"/>
  <c r="L174" i="73"/>
  <c r="L173" i="73"/>
  <c r="L172" i="73"/>
  <c r="L171" i="73"/>
  <c r="L170" i="73"/>
  <c r="L169" i="73"/>
  <c r="L168" i="73"/>
  <c r="L167" i="73"/>
  <c r="L166" i="73"/>
  <c r="L165" i="73"/>
  <c r="L164" i="73"/>
  <c r="L163" i="73"/>
  <c r="L162" i="73"/>
  <c r="L161" i="73"/>
  <c r="L160" i="73"/>
  <c r="L159" i="73"/>
  <c r="L158" i="73"/>
  <c r="L157" i="73"/>
  <c r="L156" i="73"/>
  <c r="L155" i="73"/>
  <c r="L154" i="73"/>
  <c r="L153" i="73"/>
  <c r="L152" i="73"/>
  <c r="L151" i="73"/>
  <c r="L150" i="73"/>
  <c r="L149" i="73"/>
  <c r="L148" i="73"/>
  <c r="L147" i="73"/>
  <c r="L146" i="73"/>
  <c r="L145" i="73"/>
  <c r="L144" i="73"/>
  <c r="L143" i="73"/>
  <c r="L142" i="73"/>
  <c r="L141" i="73"/>
  <c r="L140" i="73"/>
  <c r="L139" i="73"/>
  <c r="L138" i="73"/>
  <c r="L137" i="73"/>
  <c r="L136" i="73"/>
  <c r="L135" i="73"/>
  <c r="L134" i="73"/>
  <c r="L133" i="73"/>
  <c r="L132" i="73"/>
  <c r="L131" i="73"/>
  <c r="L130" i="73"/>
  <c r="L129" i="73"/>
  <c r="L128" i="73"/>
  <c r="L127" i="73"/>
  <c r="L126" i="73"/>
  <c r="L125" i="73"/>
  <c r="L124" i="73"/>
  <c r="L123" i="73"/>
  <c r="L122" i="73"/>
  <c r="L121" i="73"/>
  <c r="L120" i="73"/>
  <c r="L119" i="73"/>
  <c r="L118" i="73"/>
  <c r="L117" i="73"/>
  <c r="L116" i="73"/>
  <c r="L115" i="73"/>
  <c r="L114" i="73"/>
  <c r="L113" i="73"/>
  <c r="L112" i="73"/>
  <c r="L111" i="73"/>
  <c r="L110" i="73"/>
  <c r="L109" i="73"/>
  <c r="L108" i="73"/>
  <c r="L107" i="73"/>
  <c r="L106" i="73"/>
  <c r="L105" i="73"/>
  <c r="L104" i="73"/>
  <c r="L103" i="73"/>
  <c r="L102" i="73"/>
  <c r="L101" i="73"/>
  <c r="L100" i="73"/>
  <c r="L99" i="73"/>
  <c r="L98" i="73"/>
  <c r="L97" i="73"/>
  <c r="L96" i="73"/>
  <c r="L95" i="73"/>
  <c r="L94" i="73"/>
  <c r="L93" i="73"/>
  <c r="L92" i="73"/>
  <c r="L91" i="73"/>
  <c r="L90" i="73"/>
  <c r="L89" i="73"/>
  <c r="L88" i="73"/>
  <c r="L87" i="73"/>
  <c r="L86" i="73"/>
  <c r="L85" i="73"/>
  <c r="L84" i="73"/>
  <c r="L83" i="73"/>
  <c r="L82" i="73"/>
  <c r="L81" i="73"/>
  <c r="L80" i="73"/>
  <c r="L79" i="73"/>
  <c r="L78" i="73"/>
  <c r="L77" i="73"/>
  <c r="L76" i="73"/>
  <c r="L75" i="73"/>
  <c r="L74" i="73"/>
  <c r="L73" i="73"/>
  <c r="L72" i="73"/>
  <c r="L71" i="73"/>
  <c r="L70" i="73"/>
  <c r="L69" i="73"/>
  <c r="L68" i="73"/>
  <c r="L67" i="73"/>
  <c r="L66" i="73"/>
  <c r="L65" i="73"/>
  <c r="L64" i="73"/>
  <c r="L63" i="73"/>
  <c r="L62" i="73"/>
  <c r="L61" i="73"/>
  <c r="L60" i="73"/>
  <c r="L59" i="73"/>
  <c r="L58" i="73"/>
  <c r="L57" i="73"/>
  <c r="L56" i="73"/>
  <c r="L55" i="73"/>
  <c r="L54" i="73"/>
  <c r="L53" i="73"/>
  <c r="L52" i="73"/>
  <c r="L51" i="73"/>
  <c r="L50" i="73"/>
  <c r="L49" i="73"/>
  <c r="L48" i="73"/>
  <c r="L47" i="73"/>
  <c r="L46" i="73"/>
  <c r="L45" i="73"/>
  <c r="L44" i="73"/>
  <c r="L43" i="73"/>
  <c r="L42" i="73"/>
  <c r="L41" i="73"/>
  <c r="L40" i="73"/>
  <c r="L39" i="73"/>
  <c r="L38" i="73"/>
  <c r="L37" i="73"/>
  <c r="L36" i="73"/>
  <c r="L35" i="73"/>
  <c r="L34" i="73"/>
  <c r="L33" i="73"/>
  <c r="L32" i="73"/>
  <c r="L31" i="73"/>
  <c r="L30" i="73"/>
  <c r="L29" i="73"/>
  <c r="L28" i="73"/>
  <c r="L27" i="73"/>
  <c r="L26" i="73"/>
  <c r="L25" i="73"/>
  <c r="L24" i="73"/>
  <c r="L23" i="73"/>
  <c r="L22" i="73"/>
  <c r="L21" i="73"/>
  <c r="L20" i="73"/>
  <c r="L19" i="73"/>
  <c r="L18" i="73"/>
  <c r="L17" i="73"/>
  <c r="L16" i="73"/>
  <c r="L15" i="73"/>
  <c r="L14" i="73"/>
  <c r="L13" i="73"/>
  <c r="L12" i="73"/>
  <c r="L11" i="73"/>
  <c r="L10" i="73"/>
  <c r="L447" i="74"/>
  <c r="L446" i="74"/>
  <c r="K446" i="74"/>
  <c r="L445" i="74"/>
  <c r="K445" i="74"/>
  <c r="L444" i="74"/>
  <c r="K444" i="74"/>
  <c r="L443" i="74"/>
  <c r="K443" i="74"/>
  <c r="L442" i="74"/>
  <c r="K442" i="74"/>
  <c r="L441" i="74"/>
  <c r="L440" i="74"/>
  <c r="K440" i="74"/>
  <c r="L439" i="74"/>
  <c r="K439" i="74"/>
  <c r="L438" i="74"/>
  <c r="K438" i="74"/>
  <c r="L437" i="74"/>
  <c r="K437" i="74"/>
  <c r="L436" i="74"/>
  <c r="K436" i="74"/>
  <c r="L435" i="74"/>
  <c r="L434" i="74"/>
  <c r="K434" i="74"/>
  <c r="L433" i="74"/>
  <c r="K433" i="74"/>
  <c r="L432" i="74"/>
  <c r="K432" i="74"/>
  <c r="L431" i="74"/>
  <c r="K431" i="74"/>
  <c r="L430" i="74"/>
  <c r="K430" i="74"/>
  <c r="L429" i="74"/>
  <c r="L428" i="74"/>
  <c r="K428" i="74"/>
  <c r="L427" i="74"/>
  <c r="K427" i="74"/>
  <c r="L426" i="74"/>
  <c r="K426" i="74"/>
  <c r="L425" i="74"/>
  <c r="K425" i="74"/>
  <c r="L424" i="74"/>
  <c r="K424" i="74"/>
  <c r="L423" i="74"/>
  <c r="L422" i="74"/>
  <c r="K422" i="74"/>
  <c r="L421" i="74"/>
  <c r="K421" i="74"/>
  <c r="L420" i="74"/>
  <c r="K420" i="74"/>
  <c r="L419" i="74"/>
  <c r="K419" i="74"/>
  <c r="L418" i="74"/>
  <c r="K418" i="74"/>
  <c r="L417" i="74"/>
  <c r="L416" i="74"/>
  <c r="K416" i="74"/>
  <c r="L415" i="74"/>
  <c r="K415" i="74"/>
  <c r="L414" i="74"/>
  <c r="K414" i="74"/>
  <c r="L413" i="74"/>
  <c r="K413" i="74"/>
  <c r="L412" i="74"/>
  <c r="K412" i="74"/>
  <c r="L411" i="74"/>
  <c r="L410" i="74"/>
  <c r="K410" i="74"/>
  <c r="L409" i="74"/>
  <c r="K409" i="74"/>
  <c r="L408" i="74"/>
  <c r="K408" i="74"/>
  <c r="L407" i="74"/>
  <c r="K407" i="74"/>
  <c r="L406" i="74"/>
  <c r="K406" i="74"/>
  <c r="L405" i="74"/>
  <c r="L404" i="74"/>
  <c r="K404" i="74"/>
  <c r="L403" i="74"/>
  <c r="K403" i="74"/>
  <c r="L402" i="74"/>
  <c r="K402" i="74"/>
  <c r="L401" i="74"/>
  <c r="K401" i="74"/>
  <c r="L400" i="74"/>
  <c r="K400" i="74"/>
  <c r="L399" i="74"/>
  <c r="L398" i="74"/>
  <c r="K398" i="74"/>
  <c r="L397" i="74"/>
  <c r="K397" i="74"/>
  <c r="L396" i="74"/>
  <c r="K396" i="74"/>
  <c r="L395" i="74"/>
  <c r="K395" i="74"/>
  <c r="L394" i="74"/>
  <c r="K394" i="74"/>
  <c r="L393" i="74"/>
  <c r="L392" i="74"/>
  <c r="K392" i="74"/>
  <c r="L391" i="74"/>
  <c r="K391" i="74"/>
  <c r="L390" i="74"/>
  <c r="K390" i="74"/>
  <c r="L389" i="74"/>
  <c r="K389" i="74"/>
  <c r="L388" i="74"/>
  <c r="K388" i="74"/>
  <c r="L387" i="74"/>
  <c r="L386" i="74"/>
  <c r="K386" i="74"/>
  <c r="L385" i="74"/>
  <c r="K385" i="74"/>
  <c r="L384" i="74"/>
  <c r="K384" i="74"/>
  <c r="L383" i="74"/>
  <c r="K383" i="74"/>
  <c r="L382" i="74"/>
  <c r="K382" i="74"/>
  <c r="L381" i="74"/>
  <c r="L380" i="74"/>
  <c r="K380" i="74"/>
  <c r="L379" i="74"/>
  <c r="K379" i="74"/>
  <c r="L378" i="74"/>
  <c r="K378" i="74"/>
  <c r="L377" i="74"/>
  <c r="K377" i="74"/>
  <c r="L376" i="74"/>
  <c r="K376" i="74"/>
  <c r="L375" i="74"/>
  <c r="L374" i="74"/>
  <c r="K374" i="74"/>
  <c r="L373" i="74"/>
  <c r="K373" i="74"/>
  <c r="L372" i="74"/>
  <c r="K372" i="74"/>
  <c r="L371" i="74"/>
  <c r="K371" i="74"/>
  <c r="L370" i="74"/>
  <c r="K370" i="74"/>
  <c r="L369" i="74"/>
  <c r="L368" i="74"/>
  <c r="K368" i="74"/>
  <c r="L367" i="74"/>
  <c r="K367" i="74"/>
  <c r="L366" i="74"/>
  <c r="K366" i="74"/>
  <c r="L365" i="74"/>
  <c r="K365" i="74"/>
  <c r="L364" i="74"/>
  <c r="K364" i="74"/>
  <c r="L363" i="74"/>
  <c r="L362" i="74"/>
  <c r="K362" i="74"/>
  <c r="L361" i="74"/>
  <c r="K361" i="74"/>
  <c r="L360" i="74"/>
  <c r="K360" i="74"/>
  <c r="L359" i="74"/>
  <c r="K359" i="74"/>
  <c r="L358" i="74"/>
  <c r="K358" i="74"/>
  <c r="L357" i="74"/>
  <c r="L356" i="74"/>
  <c r="K356" i="74"/>
  <c r="L355" i="74"/>
  <c r="K355" i="74"/>
  <c r="L354" i="74"/>
  <c r="K354" i="74"/>
  <c r="L353" i="74"/>
  <c r="K353" i="74"/>
  <c r="L352" i="74"/>
  <c r="K352" i="74"/>
  <c r="L351" i="74"/>
  <c r="L350" i="74"/>
  <c r="K350" i="74"/>
  <c r="L349" i="74"/>
  <c r="K349" i="74"/>
  <c r="L348" i="74"/>
  <c r="K348" i="74"/>
  <c r="L347" i="74"/>
  <c r="K347" i="74"/>
  <c r="L346" i="74"/>
  <c r="K346" i="74"/>
  <c r="L345" i="74"/>
  <c r="L344" i="74"/>
  <c r="K344" i="74"/>
  <c r="L343" i="74"/>
  <c r="K343" i="74"/>
  <c r="L342" i="74"/>
  <c r="K342" i="74"/>
  <c r="L341" i="74"/>
  <c r="K341" i="74"/>
  <c r="L340" i="74"/>
  <c r="K340" i="74"/>
  <c r="L339" i="74"/>
  <c r="L338" i="74"/>
  <c r="K338" i="74"/>
  <c r="L337" i="74"/>
  <c r="K337" i="74"/>
  <c r="L336" i="74"/>
  <c r="K336" i="74"/>
  <c r="L335" i="74"/>
  <c r="K335" i="74"/>
  <c r="L334" i="74"/>
  <c r="K334" i="74"/>
  <c r="L333" i="74"/>
  <c r="L332" i="74"/>
  <c r="K332" i="74"/>
  <c r="L331" i="74"/>
  <c r="K331" i="74"/>
  <c r="L330" i="74"/>
  <c r="K330" i="74"/>
  <c r="L329" i="74"/>
  <c r="K329" i="74"/>
  <c r="L328" i="74"/>
  <c r="K328" i="74"/>
  <c r="L327" i="74"/>
  <c r="L326" i="74"/>
  <c r="K326" i="74"/>
  <c r="L325" i="74"/>
  <c r="K325" i="74"/>
  <c r="L324" i="74"/>
  <c r="K324" i="74"/>
  <c r="L323" i="74"/>
  <c r="K323" i="74"/>
  <c r="L322" i="74"/>
  <c r="K322" i="74"/>
  <c r="L321" i="74"/>
  <c r="L320" i="74"/>
  <c r="K320" i="74"/>
  <c r="L319" i="74"/>
  <c r="K319" i="74"/>
  <c r="L318" i="74"/>
  <c r="K318" i="74"/>
  <c r="L317" i="74"/>
  <c r="K317" i="74"/>
  <c r="L316" i="74"/>
  <c r="K316" i="74"/>
  <c r="L315" i="74"/>
  <c r="L314" i="74"/>
  <c r="K314" i="74"/>
  <c r="L313" i="74"/>
  <c r="K313" i="74"/>
  <c r="L312" i="74"/>
  <c r="K312" i="74"/>
  <c r="L311" i="74"/>
  <c r="K311" i="74"/>
  <c r="L310" i="74"/>
  <c r="K310" i="74"/>
  <c r="L309" i="74"/>
  <c r="L308" i="74"/>
  <c r="K308" i="74"/>
  <c r="L307" i="74"/>
  <c r="K307" i="74"/>
  <c r="L306" i="74"/>
  <c r="K306" i="74"/>
  <c r="L305" i="74"/>
  <c r="K305" i="74"/>
  <c r="L304" i="74"/>
  <c r="K304" i="74"/>
  <c r="L303" i="74"/>
  <c r="L302" i="74"/>
  <c r="K302" i="74"/>
  <c r="L301" i="74"/>
  <c r="K301" i="74"/>
  <c r="L300" i="74"/>
  <c r="K300" i="74"/>
  <c r="L299" i="74"/>
  <c r="K299" i="74"/>
  <c r="L298" i="74"/>
  <c r="K298" i="74"/>
  <c r="L297" i="74"/>
  <c r="L296" i="74"/>
  <c r="K296" i="74"/>
  <c r="L295" i="74"/>
  <c r="K295" i="74"/>
  <c r="L294" i="74"/>
  <c r="K294" i="74"/>
  <c r="L293" i="74"/>
  <c r="K293" i="74"/>
  <c r="L292" i="74"/>
  <c r="K292" i="74"/>
  <c r="L291" i="74"/>
  <c r="L290" i="74"/>
  <c r="K290" i="74"/>
  <c r="L289" i="74"/>
  <c r="K289" i="74"/>
  <c r="L288" i="74"/>
  <c r="K288" i="74"/>
  <c r="L287" i="74"/>
  <c r="K287" i="74"/>
  <c r="L286" i="74"/>
  <c r="K286" i="74"/>
  <c r="L285" i="74"/>
  <c r="L284" i="74"/>
  <c r="K284" i="74"/>
  <c r="L283" i="74"/>
  <c r="K283" i="74"/>
  <c r="L282" i="74"/>
  <c r="K282" i="74"/>
  <c r="L281" i="74"/>
  <c r="K281" i="74"/>
  <c r="L280" i="74"/>
  <c r="K280" i="74"/>
  <c r="L279" i="74"/>
  <c r="L278" i="74"/>
  <c r="K278" i="74"/>
  <c r="L277" i="74"/>
  <c r="K277" i="74"/>
  <c r="L276" i="74"/>
  <c r="K276" i="74"/>
  <c r="L275" i="74"/>
  <c r="K275" i="74"/>
  <c r="L274" i="74"/>
  <c r="K274" i="74"/>
  <c r="L273" i="74"/>
  <c r="L272" i="74"/>
  <c r="K272" i="74"/>
  <c r="L271" i="74"/>
  <c r="K271" i="74"/>
  <c r="L270" i="74"/>
  <c r="K270" i="74"/>
  <c r="L269" i="74"/>
  <c r="K269" i="74"/>
  <c r="L268" i="74"/>
  <c r="K268" i="74"/>
  <c r="L267" i="74"/>
  <c r="L266" i="74"/>
  <c r="K266" i="74"/>
  <c r="L265" i="74"/>
  <c r="K265" i="74"/>
  <c r="L264" i="74"/>
  <c r="K264" i="74"/>
  <c r="L263" i="74"/>
  <c r="K263" i="74"/>
  <c r="L262" i="74"/>
  <c r="K262" i="74"/>
  <c r="L261" i="74"/>
  <c r="L260" i="74"/>
  <c r="K260" i="74"/>
  <c r="L259" i="74"/>
  <c r="K259" i="74"/>
  <c r="L258" i="74"/>
  <c r="K258" i="74"/>
  <c r="L257" i="74"/>
  <c r="K257" i="74"/>
  <c r="L256" i="74"/>
  <c r="K256" i="74"/>
  <c r="L255" i="74"/>
  <c r="L254" i="74"/>
  <c r="K254" i="74"/>
  <c r="L253" i="74"/>
  <c r="K253" i="74"/>
  <c r="L252" i="74"/>
  <c r="K252" i="74"/>
  <c r="L251" i="74"/>
  <c r="K251" i="74"/>
  <c r="L250" i="74"/>
  <c r="K250" i="74"/>
  <c r="L249" i="74"/>
  <c r="L248" i="74"/>
  <c r="K248" i="74"/>
  <c r="L247" i="74"/>
  <c r="K247" i="74"/>
  <c r="L246" i="74"/>
  <c r="K246" i="74"/>
  <c r="L245" i="74"/>
  <c r="K245" i="74"/>
  <c r="L244" i="74"/>
  <c r="K244" i="74"/>
  <c r="L243" i="74"/>
  <c r="L242" i="74"/>
  <c r="K242" i="74"/>
  <c r="L241" i="74"/>
  <c r="K241" i="74"/>
  <c r="L240" i="74"/>
  <c r="K240" i="74"/>
  <c r="L239" i="74"/>
  <c r="K239" i="74"/>
  <c r="L238" i="74"/>
  <c r="K238" i="74"/>
  <c r="L237" i="74"/>
  <c r="L236" i="74"/>
  <c r="K236" i="74"/>
  <c r="L235" i="74"/>
  <c r="K235" i="74"/>
  <c r="L234" i="74"/>
  <c r="K234" i="74"/>
  <c r="L233" i="74"/>
  <c r="K233" i="74"/>
  <c r="L232" i="74"/>
  <c r="K232" i="74"/>
  <c r="L231" i="74"/>
  <c r="L230" i="74"/>
  <c r="K230" i="74"/>
  <c r="L229" i="74"/>
  <c r="K229" i="74"/>
  <c r="L228" i="74"/>
  <c r="K228" i="74"/>
  <c r="L227" i="74"/>
  <c r="K227" i="74"/>
  <c r="L226" i="74"/>
  <c r="K226" i="74"/>
  <c r="L225" i="74"/>
  <c r="L224" i="74"/>
  <c r="K224" i="74"/>
  <c r="L223" i="74"/>
  <c r="K223" i="74"/>
  <c r="L222" i="74"/>
  <c r="K222" i="74"/>
  <c r="L221" i="74"/>
  <c r="K221" i="74"/>
  <c r="L220" i="74"/>
  <c r="K220" i="74"/>
  <c r="L219" i="74"/>
  <c r="L218" i="74"/>
  <c r="K218" i="74"/>
  <c r="L217" i="74"/>
  <c r="K217" i="74"/>
  <c r="L216" i="74"/>
  <c r="K216" i="74"/>
  <c r="L215" i="74"/>
  <c r="K215" i="74"/>
  <c r="L214" i="74"/>
  <c r="K214" i="74"/>
  <c r="L213" i="74"/>
  <c r="L212" i="74"/>
  <c r="K212" i="74"/>
  <c r="L211" i="74"/>
  <c r="K211" i="74"/>
  <c r="L210" i="74"/>
  <c r="K210" i="74"/>
  <c r="L209" i="74"/>
  <c r="K209" i="74"/>
  <c r="L208" i="74"/>
  <c r="K208" i="74"/>
  <c r="L207" i="74"/>
  <c r="L206" i="74"/>
  <c r="K206" i="74"/>
  <c r="L205" i="74"/>
  <c r="K205" i="74"/>
  <c r="L204" i="74"/>
  <c r="K204" i="74"/>
  <c r="L203" i="74"/>
  <c r="K203" i="74"/>
  <c r="L202" i="74"/>
  <c r="K202" i="74"/>
  <c r="L201" i="74"/>
  <c r="L200" i="74"/>
  <c r="K200" i="74"/>
  <c r="L199" i="74"/>
  <c r="K199" i="74"/>
  <c r="L198" i="74"/>
  <c r="K198" i="74"/>
  <c r="L197" i="74"/>
  <c r="K197" i="74"/>
  <c r="L196" i="74"/>
  <c r="K196" i="74"/>
  <c r="L195" i="74"/>
  <c r="L194" i="74"/>
  <c r="K194" i="74"/>
  <c r="L193" i="74"/>
  <c r="K193" i="74"/>
  <c r="L192" i="74"/>
  <c r="K192" i="74"/>
  <c r="L191" i="74"/>
  <c r="K191" i="74"/>
  <c r="L190" i="74"/>
  <c r="K190" i="74"/>
  <c r="L189" i="74"/>
  <c r="L188" i="74"/>
  <c r="K188" i="74"/>
  <c r="L187" i="74"/>
  <c r="K187" i="74"/>
  <c r="L186" i="74"/>
  <c r="K186" i="74"/>
  <c r="L185" i="74"/>
  <c r="K185" i="74"/>
  <c r="L184" i="74"/>
  <c r="K184" i="74"/>
  <c r="L183" i="74"/>
  <c r="L182" i="74"/>
  <c r="K182" i="74"/>
  <c r="L181" i="74"/>
  <c r="K181" i="74"/>
  <c r="L180" i="74"/>
  <c r="K180" i="74"/>
  <c r="L179" i="74"/>
  <c r="K179" i="74"/>
  <c r="L178" i="74"/>
  <c r="K178" i="74"/>
  <c r="L177" i="74"/>
  <c r="L176" i="74"/>
  <c r="K176" i="74"/>
  <c r="L175" i="74"/>
  <c r="K175" i="74"/>
  <c r="L174" i="74"/>
  <c r="K174" i="74"/>
  <c r="L173" i="74"/>
  <c r="K173" i="74"/>
  <c r="L172" i="74"/>
  <c r="K172" i="74"/>
  <c r="L171" i="74"/>
  <c r="L170" i="74"/>
  <c r="K170" i="74"/>
  <c r="L169" i="74"/>
  <c r="K169" i="74"/>
  <c r="L168" i="74"/>
  <c r="K168" i="74"/>
  <c r="L167" i="74"/>
  <c r="K167" i="74"/>
  <c r="L166" i="74"/>
  <c r="K166" i="74"/>
  <c r="L165" i="74"/>
  <c r="L164" i="74"/>
  <c r="K164" i="74"/>
  <c r="L163" i="74"/>
  <c r="K163" i="74"/>
  <c r="L162" i="74"/>
  <c r="K162" i="74"/>
  <c r="L161" i="74"/>
  <c r="K161" i="74"/>
  <c r="L160" i="74"/>
  <c r="K160" i="74"/>
  <c r="L159" i="74"/>
  <c r="L158" i="74"/>
  <c r="K158" i="74"/>
  <c r="L157" i="74"/>
  <c r="K157" i="74"/>
  <c r="L156" i="74"/>
  <c r="K156" i="74"/>
  <c r="L155" i="74"/>
  <c r="K155" i="74"/>
  <c r="L154" i="74"/>
  <c r="K154" i="74"/>
  <c r="L153" i="74"/>
  <c r="L152" i="74"/>
  <c r="K152" i="74"/>
  <c r="L151" i="74"/>
  <c r="K151" i="74"/>
  <c r="L150" i="74"/>
  <c r="K150" i="74"/>
  <c r="L149" i="74"/>
  <c r="K149" i="74"/>
  <c r="L148" i="74"/>
  <c r="K148" i="74"/>
  <c r="L147" i="74"/>
  <c r="L146" i="74"/>
  <c r="K146" i="74"/>
  <c r="L145" i="74"/>
  <c r="K145" i="74"/>
  <c r="L144" i="74"/>
  <c r="K144" i="74"/>
  <c r="L143" i="74"/>
  <c r="K143" i="74"/>
  <c r="L142" i="74"/>
  <c r="K142" i="74"/>
  <c r="L141" i="74"/>
  <c r="L140" i="74"/>
  <c r="K140" i="74"/>
  <c r="L139" i="74"/>
  <c r="K139" i="74"/>
  <c r="L138" i="74"/>
  <c r="K138" i="74"/>
  <c r="L137" i="74"/>
  <c r="K137" i="74"/>
  <c r="L136" i="74"/>
  <c r="K136" i="74"/>
  <c r="L135" i="74"/>
  <c r="L134" i="74"/>
  <c r="K134" i="74"/>
  <c r="L133" i="74"/>
  <c r="K133" i="74"/>
  <c r="L132" i="74"/>
  <c r="K132" i="74"/>
  <c r="L131" i="74"/>
  <c r="K131" i="74"/>
  <c r="L130" i="74"/>
  <c r="K130" i="74"/>
  <c r="L129" i="74"/>
  <c r="L128" i="74"/>
  <c r="K128" i="74"/>
  <c r="L127" i="74"/>
  <c r="K127" i="74"/>
  <c r="L126" i="74"/>
  <c r="K126" i="74"/>
  <c r="L125" i="74"/>
  <c r="K125" i="74"/>
  <c r="L124" i="74"/>
  <c r="K124" i="74"/>
  <c r="L123" i="74"/>
  <c r="L122" i="74"/>
  <c r="K122" i="74"/>
  <c r="L121" i="74"/>
  <c r="K121" i="74"/>
  <c r="L120" i="74"/>
  <c r="K120" i="74"/>
  <c r="L119" i="74"/>
  <c r="K119" i="74"/>
  <c r="L118" i="74"/>
  <c r="K118" i="74"/>
  <c r="L117" i="74"/>
  <c r="L116" i="74"/>
  <c r="K116" i="74"/>
  <c r="L115" i="74"/>
  <c r="K115" i="74"/>
  <c r="L114" i="74"/>
  <c r="K114" i="74"/>
  <c r="L113" i="74"/>
  <c r="K113" i="74"/>
  <c r="L112" i="74"/>
  <c r="K112" i="74"/>
  <c r="L111" i="74"/>
  <c r="L110" i="74"/>
  <c r="K110" i="74"/>
  <c r="L109" i="74"/>
  <c r="K109" i="74"/>
  <c r="L108" i="74"/>
  <c r="K108" i="74"/>
  <c r="L107" i="74"/>
  <c r="K107" i="74"/>
  <c r="L106" i="74"/>
  <c r="K106" i="74"/>
  <c r="L105" i="74"/>
  <c r="L104" i="74"/>
  <c r="K104" i="74"/>
  <c r="L103" i="74"/>
  <c r="K103" i="74"/>
  <c r="L102" i="74"/>
  <c r="K102" i="74"/>
  <c r="L101" i="74"/>
  <c r="K101" i="74"/>
  <c r="L100" i="74"/>
  <c r="K100" i="74"/>
  <c r="L99" i="74"/>
  <c r="L98" i="74"/>
  <c r="K98" i="74"/>
  <c r="L97" i="74"/>
  <c r="K97" i="74"/>
  <c r="L96" i="74"/>
  <c r="K96" i="74"/>
  <c r="L95" i="74"/>
  <c r="K95" i="74"/>
  <c r="L94" i="74"/>
  <c r="K94" i="74"/>
  <c r="L93" i="74"/>
  <c r="L92" i="74"/>
  <c r="K92" i="74"/>
  <c r="L91" i="74"/>
  <c r="K91" i="74"/>
  <c r="L90" i="74"/>
  <c r="K90" i="74"/>
  <c r="L89" i="74"/>
  <c r="K89" i="74"/>
  <c r="L88" i="74"/>
  <c r="K88" i="74"/>
  <c r="L87" i="74"/>
  <c r="L86" i="74"/>
  <c r="K86" i="74"/>
  <c r="L85" i="74"/>
  <c r="K85" i="74"/>
  <c r="L84" i="74"/>
  <c r="K84" i="74"/>
  <c r="L83" i="74"/>
  <c r="K83" i="74"/>
  <c r="L82" i="74"/>
  <c r="K82" i="74"/>
  <c r="L81" i="74"/>
  <c r="L80" i="74"/>
  <c r="K80" i="74"/>
  <c r="L79" i="74"/>
  <c r="K79" i="74"/>
  <c r="L78" i="74"/>
  <c r="K78" i="74"/>
  <c r="L77" i="74"/>
  <c r="K77" i="74"/>
  <c r="L76" i="74"/>
  <c r="K76" i="74"/>
  <c r="L75" i="74"/>
  <c r="L74" i="74"/>
  <c r="K74" i="74"/>
  <c r="L73" i="74"/>
  <c r="K73" i="74"/>
  <c r="L72" i="74"/>
  <c r="K72" i="74"/>
  <c r="L71" i="74"/>
  <c r="K71" i="74"/>
  <c r="L70" i="74"/>
  <c r="K70" i="74"/>
  <c r="L69" i="74"/>
  <c r="L68" i="74"/>
  <c r="K68" i="74"/>
  <c r="L67" i="74"/>
  <c r="K67" i="74"/>
  <c r="L66" i="74"/>
  <c r="K66" i="74"/>
  <c r="L65" i="74"/>
  <c r="K65" i="74"/>
  <c r="L64" i="74"/>
  <c r="K64" i="74"/>
  <c r="L63" i="74"/>
  <c r="L62" i="74"/>
  <c r="K62" i="74"/>
  <c r="L61" i="74"/>
  <c r="K61" i="74"/>
  <c r="L60" i="74"/>
  <c r="K60" i="74"/>
  <c r="L59" i="74"/>
  <c r="K59" i="74"/>
  <c r="L58" i="74"/>
  <c r="K58" i="74"/>
  <c r="L57" i="74"/>
  <c r="L56" i="74"/>
  <c r="K56" i="74"/>
  <c r="L55" i="74"/>
  <c r="K55" i="74"/>
  <c r="L54" i="74"/>
  <c r="K54" i="74"/>
  <c r="L53" i="74"/>
  <c r="K53" i="74"/>
  <c r="L52" i="74"/>
  <c r="K52" i="74"/>
  <c r="L51" i="74"/>
  <c r="L50" i="74"/>
  <c r="K50" i="74"/>
  <c r="L49" i="74"/>
  <c r="K49" i="74"/>
  <c r="L48" i="74"/>
  <c r="K48" i="74"/>
  <c r="L47" i="74"/>
  <c r="K47" i="74"/>
  <c r="L46" i="74"/>
  <c r="K46" i="74"/>
  <c r="L45" i="74"/>
  <c r="L44" i="74"/>
  <c r="K44" i="74"/>
  <c r="L43" i="74"/>
  <c r="K43" i="74"/>
  <c r="L42" i="74"/>
  <c r="K42" i="74"/>
  <c r="L41" i="74"/>
  <c r="K41" i="74"/>
  <c r="L40" i="74"/>
  <c r="K40" i="74"/>
  <c r="L39" i="74"/>
  <c r="L38" i="74"/>
  <c r="K38" i="74"/>
  <c r="L37" i="74"/>
  <c r="K37" i="74"/>
  <c r="L36" i="74"/>
  <c r="K36" i="74"/>
  <c r="L35" i="74"/>
  <c r="K35" i="74"/>
  <c r="L34" i="74"/>
  <c r="K34" i="74"/>
  <c r="L33" i="74"/>
  <c r="L32" i="74"/>
  <c r="K32" i="74"/>
  <c r="L31" i="74"/>
  <c r="K31" i="74"/>
  <c r="L30" i="74"/>
  <c r="K30" i="74"/>
  <c r="L29" i="74"/>
  <c r="K29" i="74"/>
  <c r="L28" i="74"/>
  <c r="K28" i="74"/>
  <c r="L27" i="74"/>
  <c r="L26" i="74"/>
  <c r="K26" i="74"/>
  <c r="L25" i="74"/>
  <c r="K25" i="74"/>
  <c r="L24" i="74"/>
  <c r="K24" i="74"/>
  <c r="L23" i="74"/>
  <c r="K23" i="74"/>
  <c r="L22" i="74"/>
  <c r="K22" i="74"/>
  <c r="L21" i="74"/>
  <c r="L20" i="74"/>
  <c r="K20" i="74"/>
  <c r="L19" i="74"/>
  <c r="K19" i="74"/>
  <c r="L18" i="74"/>
  <c r="K18" i="74"/>
  <c r="L17" i="74"/>
  <c r="K17" i="74"/>
  <c r="L16" i="74"/>
  <c r="K16" i="74"/>
  <c r="L15" i="74"/>
  <c r="L14" i="74"/>
  <c r="K14" i="74"/>
  <c r="L13" i="74"/>
  <c r="K13" i="74"/>
  <c r="L12" i="74"/>
  <c r="K12" i="74"/>
  <c r="L11" i="74"/>
  <c r="K11" i="74"/>
  <c r="L10" i="74"/>
  <c r="K10" i="74"/>
  <c r="K446" i="47"/>
  <c r="K445" i="47"/>
  <c r="L444" i="47"/>
  <c r="K444" i="47"/>
  <c r="L443" i="47"/>
  <c r="K443" i="47"/>
  <c r="L442" i="47"/>
  <c r="K442" i="47"/>
  <c r="L441" i="47"/>
  <c r="L440" i="47"/>
  <c r="K440" i="47"/>
  <c r="L439" i="47"/>
  <c r="K439" i="47"/>
  <c r="L438" i="47"/>
  <c r="K438" i="47"/>
  <c r="L437" i="47"/>
  <c r="K437" i="47"/>
  <c r="L436" i="47"/>
  <c r="K436" i="47"/>
  <c r="L435" i="47"/>
  <c r="L434" i="47"/>
  <c r="K434" i="47"/>
  <c r="L433" i="47"/>
  <c r="K433" i="47"/>
  <c r="L432" i="47"/>
  <c r="K432" i="47"/>
  <c r="L431" i="47"/>
  <c r="K431" i="47"/>
  <c r="L430" i="47"/>
  <c r="K430" i="47"/>
  <c r="L429" i="47"/>
  <c r="L428" i="47"/>
  <c r="K428" i="47"/>
  <c r="L427" i="47"/>
  <c r="K427" i="47"/>
  <c r="L426" i="47"/>
  <c r="K426" i="47"/>
  <c r="L425" i="47"/>
  <c r="K425" i="47"/>
  <c r="L424" i="47"/>
  <c r="K424" i="47"/>
  <c r="L423" i="47"/>
  <c r="L422" i="47"/>
  <c r="K422" i="47"/>
  <c r="L421" i="47"/>
  <c r="K421" i="47"/>
  <c r="L420" i="47"/>
  <c r="K420" i="47"/>
  <c r="L419" i="47"/>
  <c r="K419" i="47"/>
  <c r="L418" i="47"/>
  <c r="K418" i="47"/>
  <c r="L417" i="47"/>
  <c r="L416" i="47"/>
  <c r="K416" i="47"/>
  <c r="L415" i="47"/>
  <c r="K415" i="47"/>
  <c r="L414" i="47"/>
  <c r="K414" i="47"/>
  <c r="L413" i="47"/>
  <c r="K413" i="47"/>
  <c r="L412" i="47"/>
  <c r="K412" i="47"/>
  <c r="L411" i="47"/>
  <c r="L410" i="47"/>
  <c r="K410" i="47"/>
  <c r="L409" i="47"/>
  <c r="K409" i="47"/>
  <c r="L408" i="47"/>
  <c r="K408" i="47"/>
  <c r="L407" i="47"/>
  <c r="K407" i="47"/>
  <c r="L406" i="47"/>
  <c r="K406" i="47"/>
  <c r="L405" i="47"/>
  <c r="L404" i="47"/>
  <c r="K404" i="47"/>
  <c r="L403" i="47"/>
  <c r="K403" i="47"/>
  <c r="L402" i="47"/>
  <c r="K402" i="47"/>
  <c r="L401" i="47"/>
  <c r="K401" i="47"/>
  <c r="L400" i="47"/>
  <c r="K400" i="47"/>
  <c r="L399" i="47"/>
  <c r="L398" i="47"/>
  <c r="K398" i="47"/>
  <c r="L397" i="47"/>
  <c r="K397" i="47"/>
  <c r="L396" i="47"/>
  <c r="K396" i="47"/>
  <c r="L395" i="47"/>
  <c r="K395" i="47"/>
  <c r="L394" i="47"/>
  <c r="K394" i="47"/>
  <c r="L393" i="47"/>
  <c r="L392" i="47"/>
  <c r="K392" i="47"/>
  <c r="L391" i="47"/>
  <c r="K391" i="47"/>
  <c r="L390" i="47"/>
  <c r="K390" i="47"/>
  <c r="L389" i="47"/>
  <c r="K389" i="47"/>
  <c r="L388" i="47"/>
  <c r="K388" i="47"/>
  <c r="L387" i="47"/>
  <c r="L386" i="47"/>
  <c r="K386" i="47"/>
  <c r="L385" i="47"/>
  <c r="K385" i="47"/>
  <c r="L384" i="47"/>
  <c r="K384" i="47"/>
  <c r="L383" i="47"/>
  <c r="K383" i="47"/>
  <c r="L382" i="47"/>
  <c r="K382" i="47"/>
  <c r="L381" i="47"/>
  <c r="L380" i="47"/>
  <c r="K380" i="47"/>
  <c r="L379" i="47"/>
  <c r="K379" i="47"/>
  <c r="L378" i="47"/>
  <c r="K378" i="47"/>
  <c r="L377" i="47"/>
  <c r="K377" i="47"/>
  <c r="L376" i="47"/>
  <c r="K376" i="47"/>
  <c r="L375" i="47"/>
  <c r="L374" i="47"/>
  <c r="K374" i="47"/>
  <c r="L373" i="47"/>
  <c r="K373" i="47"/>
  <c r="L372" i="47"/>
  <c r="K372" i="47"/>
  <c r="L371" i="47"/>
  <c r="K371" i="47"/>
  <c r="L370" i="47"/>
  <c r="K370" i="47"/>
  <c r="L369" i="47"/>
  <c r="L368" i="47"/>
  <c r="K368" i="47"/>
  <c r="L367" i="47"/>
  <c r="K367" i="47"/>
  <c r="L366" i="47"/>
  <c r="K366" i="47"/>
  <c r="L365" i="47"/>
  <c r="K365" i="47"/>
  <c r="L364" i="47"/>
  <c r="K364" i="47"/>
  <c r="L363" i="47"/>
  <c r="L362" i="47"/>
  <c r="K362" i="47"/>
  <c r="L361" i="47"/>
  <c r="K361" i="47"/>
  <c r="L360" i="47"/>
  <c r="K360" i="47"/>
  <c r="L359" i="47"/>
  <c r="K359" i="47"/>
  <c r="L358" i="47"/>
  <c r="K358" i="47"/>
  <c r="L357" i="47"/>
  <c r="L356" i="47"/>
  <c r="K356" i="47"/>
  <c r="L355" i="47"/>
  <c r="K355" i="47"/>
  <c r="L354" i="47"/>
  <c r="K354" i="47"/>
  <c r="L353" i="47"/>
  <c r="K353" i="47"/>
  <c r="L352" i="47"/>
  <c r="K352" i="47"/>
  <c r="L351" i="47"/>
  <c r="L350" i="47"/>
  <c r="K350" i="47"/>
  <c r="L349" i="47"/>
  <c r="K349" i="47"/>
  <c r="L348" i="47"/>
  <c r="K348" i="47"/>
  <c r="L347" i="47"/>
  <c r="K347" i="47"/>
  <c r="L346" i="47"/>
  <c r="K346" i="47"/>
  <c r="L345" i="47"/>
  <c r="L344" i="47"/>
  <c r="K344" i="47"/>
  <c r="L343" i="47"/>
  <c r="K343" i="47"/>
  <c r="L342" i="47"/>
  <c r="K342" i="47"/>
  <c r="L341" i="47"/>
  <c r="K341" i="47"/>
  <c r="L340" i="47"/>
  <c r="K340" i="47"/>
  <c r="L339" i="47"/>
  <c r="L338" i="47"/>
  <c r="K338" i="47"/>
  <c r="L337" i="47"/>
  <c r="K337" i="47"/>
  <c r="L336" i="47"/>
  <c r="K336" i="47"/>
  <c r="L335" i="47"/>
  <c r="K335" i="47"/>
  <c r="L334" i="47"/>
  <c r="K334" i="47"/>
  <c r="L333" i="47"/>
  <c r="L332" i="47"/>
  <c r="K332" i="47"/>
  <c r="L331" i="47"/>
  <c r="K331" i="47"/>
  <c r="L330" i="47"/>
  <c r="K330" i="47"/>
  <c r="L329" i="47"/>
  <c r="K329" i="47"/>
  <c r="L328" i="47"/>
  <c r="K328" i="47"/>
  <c r="L327" i="47"/>
  <c r="L326" i="47"/>
  <c r="K326" i="47"/>
  <c r="L325" i="47"/>
  <c r="K325" i="47"/>
  <c r="L324" i="47"/>
  <c r="K324" i="47"/>
  <c r="L323" i="47"/>
  <c r="K323" i="47"/>
  <c r="L322" i="47"/>
  <c r="K322" i="47"/>
  <c r="L321" i="47"/>
  <c r="L320" i="47"/>
  <c r="K320" i="47"/>
  <c r="L319" i="47"/>
  <c r="K319" i="47"/>
  <c r="L318" i="47"/>
  <c r="K318" i="47"/>
  <c r="L317" i="47"/>
  <c r="K317" i="47"/>
  <c r="L316" i="47"/>
  <c r="K316" i="47"/>
  <c r="L315" i="47"/>
  <c r="L314" i="47"/>
  <c r="K314" i="47"/>
  <c r="L313" i="47"/>
  <c r="K313" i="47"/>
  <c r="L312" i="47"/>
  <c r="K312" i="47"/>
  <c r="L311" i="47"/>
  <c r="K311" i="47"/>
  <c r="L310" i="47"/>
  <c r="K310" i="47"/>
  <c r="L309" i="47"/>
  <c r="L308" i="47"/>
  <c r="K308" i="47"/>
  <c r="L307" i="47"/>
  <c r="K307" i="47"/>
  <c r="L306" i="47"/>
  <c r="K306" i="47"/>
  <c r="L305" i="47"/>
  <c r="K305" i="47"/>
  <c r="L304" i="47"/>
  <c r="K304" i="47"/>
  <c r="L303" i="47"/>
  <c r="L302" i="47"/>
  <c r="K302" i="47"/>
  <c r="L301" i="47"/>
  <c r="K301" i="47"/>
  <c r="L300" i="47"/>
  <c r="K300" i="47"/>
  <c r="L299" i="47"/>
  <c r="K299" i="47"/>
  <c r="L298" i="47"/>
  <c r="K298" i="47"/>
  <c r="L297" i="47"/>
  <c r="L296" i="47"/>
  <c r="K296" i="47"/>
  <c r="L295" i="47"/>
  <c r="K295" i="47"/>
  <c r="L294" i="47"/>
  <c r="K294" i="47"/>
  <c r="L293" i="47"/>
  <c r="K293" i="47"/>
  <c r="L292" i="47"/>
  <c r="K292" i="47"/>
  <c r="L291" i="47"/>
  <c r="L290" i="47"/>
  <c r="K290" i="47"/>
  <c r="L289" i="47"/>
  <c r="K289" i="47"/>
  <c r="L288" i="47"/>
  <c r="K288" i="47"/>
  <c r="L287" i="47"/>
  <c r="K287" i="47"/>
  <c r="L286" i="47"/>
  <c r="K286" i="47"/>
  <c r="L285" i="47"/>
  <c r="L284" i="47"/>
  <c r="K284" i="47"/>
  <c r="L283" i="47"/>
  <c r="K283" i="47"/>
  <c r="L282" i="47"/>
  <c r="K282" i="47"/>
  <c r="L281" i="47"/>
  <c r="K281" i="47"/>
  <c r="L280" i="47"/>
  <c r="K280" i="47"/>
  <c r="L279" i="47"/>
  <c r="L278" i="47"/>
  <c r="K278" i="47"/>
  <c r="L277" i="47"/>
  <c r="K277" i="47"/>
  <c r="L276" i="47"/>
  <c r="K276" i="47"/>
  <c r="L275" i="47"/>
  <c r="K275" i="47"/>
  <c r="L274" i="47"/>
  <c r="K274" i="47"/>
  <c r="L273" i="47"/>
  <c r="L272" i="47"/>
  <c r="K272" i="47"/>
  <c r="L271" i="47"/>
  <c r="K271" i="47"/>
  <c r="L270" i="47"/>
  <c r="K270" i="47"/>
  <c r="L269" i="47"/>
  <c r="K269" i="47"/>
  <c r="L268" i="47"/>
  <c r="K268" i="47"/>
  <c r="L267" i="47"/>
  <c r="L266" i="47"/>
  <c r="K266" i="47"/>
  <c r="L265" i="47"/>
  <c r="K265" i="47"/>
  <c r="L264" i="47"/>
  <c r="K264" i="47"/>
  <c r="L263" i="47"/>
  <c r="K263" i="47"/>
  <c r="L262" i="47"/>
  <c r="K262" i="47"/>
  <c r="L261" i="47"/>
  <c r="L260" i="47"/>
  <c r="K260" i="47"/>
  <c r="L259" i="47"/>
  <c r="K259" i="47"/>
  <c r="L258" i="47"/>
  <c r="K258" i="47"/>
  <c r="L257" i="47"/>
  <c r="K257" i="47"/>
  <c r="L256" i="47"/>
  <c r="K256" i="47"/>
  <c r="L255" i="47"/>
  <c r="L254" i="47"/>
  <c r="K254" i="47"/>
  <c r="L253" i="47"/>
  <c r="K253" i="47"/>
  <c r="L252" i="47"/>
  <c r="K252" i="47"/>
  <c r="L251" i="47"/>
  <c r="K251" i="47"/>
  <c r="L250" i="47"/>
  <c r="K250" i="47"/>
  <c r="L249" i="47"/>
  <c r="L248" i="47"/>
  <c r="K248" i="47"/>
  <c r="L247" i="47"/>
  <c r="K247" i="47"/>
  <c r="L246" i="47"/>
  <c r="K246" i="47"/>
  <c r="L245" i="47"/>
  <c r="K245" i="47"/>
  <c r="L244" i="47"/>
  <c r="K244" i="47"/>
  <c r="L243" i="47"/>
  <c r="L242" i="47"/>
  <c r="K242" i="47"/>
  <c r="L241" i="47"/>
  <c r="K241" i="47"/>
  <c r="L240" i="47"/>
  <c r="K240" i="47"/>
  <c r="L239" i="47"/>
  <c r="K239" i="47"/>
  <c r="L238" i="47"/>
  <c r="K238" i="47"/>
  <c r="L237" i="47"/>
  <c r="L236" i="47"/>
  <c r="K236" i="47"/>
  <c r="L235" i="47"/>
  <c r="K235" i="47"/>
  <c r="L234" i="47"/>
  <c r="K234" i="47"/>
  <c r="L233" i="47"/>
  <c r="K233" i="47"/>
  <c r="L232" i="47"/>
  <c r="K232" i="47"/>
  <c r="L231" i="47"/>
  <c r="L230" i="47"/>
  <c r="K230" i="47"/>
  <c r="L229" i="47"/>
  <c r="K229" i="47"/>
  <c r="L228" i="47"/>
  <c r="K228" i="47"/>
  <c r="L227" i="47"/>
  <c r="K227" i="47"/>
  <c r="L226" i="47"/>
  <c r="K226" i="47"/>
  <c r="L225" i="47"/>
  <c r="L224" i="47"/>
  <c r="K224" i="47"/>
  <c r="L223" i="47"/>
  <c r="K223" i="47"/>
  <c r="L222" i="47"/>
  <c r="K222" i="47"/>
  <c r="L221" i="47"/>
  <c r="K221" i="47"/>
  <c r="L220" i="47"/>
  <c r="K220" i="47"/>
  <c r="L219" i="47"/>
  <c r="L218" i="47"/>
  <c r="K218" i="47"/>
  <c r="L217" i="47"/>
  <c r="K217" i="47"/>
  <c r="L216" i="47"/>
  <c r="K216" i="47"/>
  <c r="L215" i="47"/>
  <c r="K215" i="47"/>
  <c r="L214" i="47"/>
  <c r="K214" i="47"/>
  <c r="L213" i="47"/>
  <c r="L212" i="47"/>
  <c r="K212" i="47"/>
  <c r="L211" i="47"/>
  <c r="K211" i="47"/>
  <c r="L210" i="47"/>
  <c r="K210" i="47"/>
  <c r="L209" i="47"/>
  <c r="K209" i="47"/>
  <c r="L208" i="47"/>
  <c r="K208" i="47"/>
  <c r="L207" i="47"/>
  <c r="L206" i="47"/>
  <c r="K206" i="47"/>
  <c r="L205" i="47"/>
  <c r="K205" i="47"/>
  <c r="L204" i="47"/>
  <c r="K204" i="47"/>
  <c r="L203" i="47"/>
  <c r="K203" i="47"/>
  <c r="L202" i="47"/>
  <c r="K202" i="47"/>
  <c r="L201" i="47"/>
  <c r="L200" i="47"/>
  <c r="K200" i="47"/>
  <c r="L199" i="47"/>
  <c r="K199" i="47"/>
  <c r="L198" i="47"/>
  <c r="K198" i="47"/>
  <c r="L197" i="47"/>
  <c r="K197" i="47"/>
  <c r="L196" i="47"/>
  <c r="K196" i="47"/>
  <c r="L195" i="47"/>
  <c r="L194" i="47"/>
  <c r="K194" i="47"/>
  <c r="L193" i="47"/>
  <c r="K193" i="47"/>
  <c r="L192" i="47"/>
  <c r="K192" i="47"/>
  <c r="L191" i="47"/>
  <c r="K191" i="47"/>
  <c r="L190" i="47"/>
  <c r="K190" i="47"/>
  <c r="L189" i="47"/>
  <c r="L188" i="47"/>
  <c r="K188" i="47"/>
  <c r="L187" i="47"/>
  <c r="K187" i="47"/>
  <c r="L186" i="47"/>
  <c r="K186" i="47"/>
  <c r="L185" i="47"/>
  <c r="K185" i="47"/>
  <c r="L184" i="47"/>
  <c r="K184" i="47"/>
  <c r="L183" i="47"/>
  <c r="L182" i="47"/>
  <c r="K182" i="47"/>
  <c r="L181" i="47"/>
  <c r="K181" i="47"/>
  <c r="L180" i="47"/>
  <c r="K180" i="47"/>
  <c r="L179" i="47"/>
  <c r="K179" i="47"/>
  <c r="L178" i="47"/>
  <c r="K178" i="47"/>
  <c r="L177" i="47"/>
  <c r="L176" i="47"/>
  <c r="K176" i="47"/>
  <c r="L175" i="47"/>
  <c r="K175" i="47"/>
  <c r="L174" i="47"/>
  <c r="K174" i="47"/>
  <c r="L173" i="47"/>
  <c r="K173" i="47"/>
  <c r="L172" i="47"/>
  <c r="K172" i="47"/>
  <c r="L171" i="47"/>
  <c r="L170" i="47"/>
  <c r="K170" i="47"/>
  <c r="L169" i="47"/>
  <c r="K169" i="47"/>
  <c r="L168" i="47"/>
  <c r="K168" i="47"/>
  <c r="L167" i="47"/>
  <c r="K167" i="47"/>
  <c r="L166" i="47"/>
  <c r="K166" i="47"/>
  <c r="L165" i="47"/>
  <c r="L164" i="47"/>
  <c r="K164" i="47"/>
  <c r="L163" i="47"/>
  <c r="K163" i="47"/>
  <c r="L162" i="47"/>
  <c r="K162" i="47"/>
  <c r="L161" i="47"/>
  <c r="K161" i="47"/>
  <c r="L160" i="47"/>
  <c r="K160" i="47"/>
  <c r="L159" i="47"/>
  <c r="L158" i="47"/>
  <c r="K158" i="47"/>
  <c r="L157" i="47"/>
  <c r="K157" i="47"/>
  <c r="L156" i="47"/>
  <c r="K156" i="47"/>
  <c r="L155" i="47"/>
  <c r="K155" i="47"/>
  <c r="L154" i="47"/>
  <c r="K154" i="47"/>
  <c r="L153" i="47"/>
  <c r="L152" i="47"/>
  <c r="K152" i="47"/>
  <c r="L151" i="47"/>
  <c r="K151" i="47"/>
  <c r="L150" i="47"/>
  <c r="K150" i="47"/>
  <c r="L149" i="47"/>
  <c r="K149" i="47"/>
  <c r="L148" i="47"/>
  <c r="K148" i="47"/>
  <c r="L147" i="47"/>
  <c r="L146" i="47"/>
  <c r="K146" i="47"/>
  <c r="L145" i="47"/>
  <c r="K145" i="47"/>
  <c r="L144" i="47"/>
  <c r="K144" i="47"/>
  <c r="L143" i="47"/>
  <c r="K143" i="47"/>
  <c r="L142" i="47"/>
  <c r="K142" i="47"/>
  <c r="L141" i="47"/>
  <c r="L140" i="47"/>
  <c r="K140" i="47"/>
  <c r="L139" i="47"/>
  <c r="K139" i="47"/>
  <c r="L138" i="47"/>
  <c r="K138" i="47"/>
  <c r="L137" i="47"/>
  <c r="K137" i="47"/>
  <c r="L136" i="47"/>
  <c r="K136" i="47"/>
  <c r="L135" i="47"/>
  <c r="L134" i="47"/>
  <c r="K134" i="47"/>
  <c r="L133" i="47"/>
  <c r="K133" i="47"/>
  <c r="L132" i="47"/>
  <c r="K132" i="47"/>
  <c r="L131" i="47"/>
  <c r="K131" i="47"/>
  <c r="L130" i="47"/>
  <c r="K130" i="47"/>
  <c r="L129" i="47"/>
  <c r="L128" i="47"/>
  <c r="K128" i="47"/>
  <c r="L127" i="47"/>
  <c r="K127" i="47"/>
  <c r="L126" i="47"/>
  <c r="K126" i="47"/>
  <c r="L125" i="47"/>
  <c r="K125" i="47"/>
  <c r="L124" i="47"/>
  <c r="K124" i="47"/>
  <c r="L123" i="47"/>
  <c r="L122" i="47"/>
  <c r="K122" i="47"/>
  <c r="L121" i="47"/>
  <c r="K121" i="47"/>
  <c r="L120" i="47"/>
  <c r="K120" i="47"/>
  <c r="L119" i="47"/>
  <c r="K119" i="47"/>
  <c r="L118" i="47"/>
  <c r="K118" i="47"/>
  <c r="L117" i="47"/>
  <c r="L116" i="47"/>
  <c r="L115" i="47"/>
  <c r="L114" i="47"/>
  <c r="L113" i="47"/>
  <c r="L112" i="47"/>
  <c r="L111" i="47"/>
  <c r="L110" i="47"/>
  <c r="K110" i="47"/>
  <c r="L109" i="47"/>
  <c r="K109" i="47"/>
  <c r="L108" i="47"/>
  <c r="K108" i="47"/>
  <c r="L107" i="47"/>
  <c r="K107" i="47"/>
  <c r="L106" i="47"/>
  <c r="K106" i="47"/>
  <c r="L105" i="47"/>
  <c r="L104" i="47"/>
  <c r="K104" i="47"/>
  <c r="L103" i="47"/>
  <c r="K103" i="47"/>
  <c r="L102" i="47"/>
  <c r="K102" i="47"/>
  <c r="L101" i="47"/>
  <c r="K101" i="47"/>
  <c r="L100" i="47"/>
  <c r="K100" i="47"/>
  <c r="L99" i="47"/>
  <c r="L98" i="47"/>
  <c r="K98" i="47"/>
  <c r="L97" i="47"/>
  <c r="K97" i="47"/>
  <c r="L96" i="47"/>
  <c r="K96" i="47"/>
  <c r="L95" i="47"/>
  <c r="K95" i="47"/>
  <c r="L94" i="47"/>
  <c r="K94" i="47"/>
  <c r="L93" i="47"/>
  <c r="L92" i="47"/>
  <c r="K92" i="47"/>
  <c r="L91" i="47"/>
  <c r="K91" i="47"/>
  <c r="L90" i="47"/>
  <c r="K90" i="47"/>
  <c r="L89" i="47"/>
  <c r="K89" i="47"/>
  <c r="L88" i="47"/>
  <c r="K88" i="47"/>
  <c r="L87" i="47"/>
  <c r="L86" i="47"/>
  <c r="K86" i="47"/>
  <c r="L85" i="47"/>
  <c r="K85" i="47"/>
  <c r="L84" i="47"/>
  <c r="K84" i="47"/>
  <c r="L83" i="47"/>
  <c r="K83" i="47"/>
  <c r="L82" i="47"/>
  <c r="K82" i="47"/>
  <c r="L81" i="47"/>
  <c r="L80" i="47"/>
  <c r="K80" i="47"/>
  <c r="L79" i="47"/>
  <c r="K79" i="47"/>
  <c r="L78" i="47"/>
  <c r="K78" i="47"/>
  <c r="L77" i="47"/>
  <c r="K77" i="47"/>
  <c r="L76" i="47"/>
  <c r="K76" i="47"/>
  <c r="L75" i="47"/>
  <c r="L74" i="47"/>
  <c r="K74" i="47"/>
  <c r="L73" i="47"/>
  <c r="K73" i="47"/>
  <c r="L72" i="47"/>
  <c r="K72" i="47"/>
  <c r="L71" i="47"/>
  <c r="K71" i="47"/>
  <c r="L70" i="47"/>
  <c r="K70" i="47"/>
  <c r="L69" i="47"/>
  <c r="L68" i="47"/>
  <c r="K68" i="47"/>
  <c r="L67" i="47"/>
  <c r="K67" i="47"/>
  <c r="L66" i="47"/>
  <c r="K66" i="47"/>
  <c r="L65" i="47"/>
  <c r="K65" i="47"/>
  <c r="L64" i="47"/>
  <c r="K64" i="47"/>
  <c r="L63" i="47"/>
  <c r="L62" i="47"/>
  <c r="K62" i="47"/>
  <c r="L61" i="47"/>
  <c r="K61" i="47"/>
  <c r="L60" i="47"/>
  <c r="K60" i="47"/>
  <c r="L59" i="47"/>
  <c r="K59" i="47"/>
  <c r="L58" i="47"/>
  <c r="K58" i="47"/>
  <c r="L57" i="47"/>
  <c r="L56" i="47"/>
  <c r="K56" i="47"/>
  <c r="L55" i="47"/>
  <c r="K55" i="47"/>
  <c r="L54" i="47"/>
  <c r="K54" i="47"/>
  <c r="L53" i="47"/>
  <c r="K53" i="47"/>
  <c r="L52" i="47"/>
  <c r="K52" i="47"/>
  <c r="L51" i="47"/>
  <c r="L50" i="47"/>
  <c r="K50" i="47"/>
  <c r="L49" i="47"/>
  <c r="K49" i="47"/>
  <c r="L48" i="47"/>
  <c r="K48" i="47"/>
  <c r="L47" i="47"/>
  <c r="K47" i="47"/>
  <c r="L46" i="47"/>
  <c r="K46" i="47"/>
  <c r="L45" i="47"/>
  <c r="L44" i="47"/>
  <c r="K44" i="47"/>
  <c r="L43" i="47"/>
  <c r="K43" i="47"/>
  <c r="L42" i="47"/>
  <c r="K42" i="47"/>
  <c r="L41" i="47"/>
  <c r="K41" i="47"/>
  <c r="L40" i="47"/>
  <c r="K40" i="47"/>
  <c r="L39" i="47"/>
  <c r="L38" i="47"/>
  <c r="K38" i="47"/>
  <c r="L37" i="47"/>
  <c r="K37" i="47"/>
  <c r="L36" i="47"/>
  <c r="K36" i="47"/>
  <c r="L35" i="47"/>
  <c r="K35" i="47"/>
  <c r="L34" i="47"/>
  <c r="K34" i="47"/>
  <c r="L33" i="47"/>
  <c r="L32" i="47"/>
  <c r="K32" i="47"/>
  <c r="L31" i="47"/>
  <c r="K31" i="47"/>
  <c r="L30" i="47"/>
  <c r="K30" i="47"/>
  <c r="L29" i="47"/>
  <c r="K29" i="47"/>
  <c r="L28" i="47"/>
  <c r="K28" i="47"/>
  <c r="L27" i="47"/>
  <c r="L26" i="47"/>
  <c r="K26" i="47"/>
  <c r="L25" i="47"/>
  <c r="K25" i="47"/>
  <c r="L24" i="47"/>
  <c r="K24" i="47"/>
  <c r="L23" i="47"/>
  <c r="K23" i="47"/>
  <c r="L22" i="47"/>
  <c r="K22" i="47"/>
  <c r="L21" i="47"/>
  <c r="L20" i="47"/>
  <c r="K20" i="47"/>
  <c r="L19" i="47"/>
  <c r="K19" i="47"/>
  <c r="L18" i="47"/>
  <c r="K18" i="47"/>
  <c r="L17" i="47"/>
  <c r="K17" i="47"/>
  <c r="L16" i="47"/>
  <c r="K16" i="47"/>
  <c r="L15" i="47"/>
  <c r="L14" i="47"/>
  <c r="K14" i="47"/>
  <c r="L13" i="47"/>
  <c r="K13" i="47"/>
  <c r="L12" i="47"/>
  <c r="K12" i="47"/>
  <c r="L11" i="47"/>
  <c r="K11" i="47"/>
  <c r="L10" i="47"/>
  <c r="K10" i="47"/>
  <c r="I446" i="74"/>
  <c r="I445" i="74"/>
  <c r="I444" i="74"/>
  <c r="I443" i="74"/>
  <c r="I442" i="74"/>
  <c r="I440" i="74"/>
  <c r="I439" i="74"/>
  <c r="I438" i="74"/>
  <c r="I437" i="74"/>
  <c r="I436" i="74"/>
  <c r="I434" i="74"/>
  <c r="I433" i="74"/>
  <c r="I432" i="74"/>
  <c r="I431" i="74"/>
  <c r="I430" i="74"/>
  <c r="I428" i="74"/>
  <c r="I427" i="74"/>
  <c r="I426" i="74"/>
  <c r="I425" i="74"/>
  <c r="I424" i="74"/>
  <c r="I422" i="74"/>
  <c r="I421" i="74"/>
  <c r="I420" i="74"/>
  <c r="I419" i="74"/>
  <c r="I418" i="74"/>
  <c r="I416" i="74"/>
  <c r="I415" i="74"/>
  <c r="I414" i="74"/>
  <c r="I413" i="74"/>
  <c r="I412" i="74"/>
  <c r="I410" i="74"/>
  <c r="I409" i="74"/>
  <c r="I408" i="74"/>
  <c r="I407" i="74"/>
  <c r="I406" i="74"/>
  <c r="I404" i="74"/>
  <c r="I403" i="74"/>
  <c r="I402" i="74"/>
  <c r="I401" i="74"/>
  <c r="I400" i="74"/>
  <c r="I398" i="74"/>
  <c r="I397" i="74"/>
  <c r="I396" i="74"/>
  <c r="I395" i="74"/>
  <c r="I394" i="74"/>
  <c r="I392" i="74"/>
  <c r="I391" i="74"/>
  <c r="I390" i="74"/>
  <c r="I389" i="74"/>
  <c r="I388" i="74"/>
  <c r="I386" i="74"/>
  <c r="I385" i="74"/>
  <c r="I384" i="74"/>
  <c r="I383" i="74"/>
  <c r="I382" i="74"/>
  <c r="I380" i="74"/>
  <c r="I379" i="74"/>
  <c r="I378" i="74"/>
  <c r="I377" i="74"/>
  <c r="I376" i="74"/>
  <c r="I374" i="74"/>
  <c r="I373" i="74"/>
  <c r="I372" i="74"/>
  <c r="I371" i="74"/>
  <c r="I370" i="74"/>
  <c r="I368" i="74"/>
  <c r="I367" i="74"/>
  <c r="I366" i="74"/>
  <c r="I365" i="74"/>
  <c r="I364" i="74"/>
  <c r="I362" i="74"/>
  <c r="I361" i="74"/>
  <c r="I360" i="74"/>
  <c r="I359" i="74"/>
  <c r="I358" i="74"/>
  <c r="I356" i="74"/>
  <c r="I355" i="74"/>
  <c r="I354" i="74"/>
  <c r="I353" i="74"/>
  <c r="I352" i="74"/>
  <c r="I350" i="74"/>
  <c r="I349" i="74"/>
  <c r="I348" i="74"/>
  <c r="I347" i="74"/>
  <c r="I346" i="74"/>
  <c r="I344" i="74"/>
  <c r="I343" i="74"/>
  <c r="I342" i="74"/>
  <c r="I341" i="74"/>
  <c r="I340" i="74"/>
  <c r="I338" i="74"/>
  <c r="I337" i="74"/>
  <c r="I336" i="74"/>
  <c r="I335" i="74"/>
  <c r="I334" i="74"/>
  <c r="I332" i="74"/>
  <c r="I331" i="74"/>
  <c r="I330" i="74"/>
  <c r="I329" i="74"/>
  <c r="I328" i="74"/>
  <c r="I326" i="74"/>
  <c r="I325" i="74"/>
  <c r="I324" i="74"/>
  <c r="I323" i="74"/>
  <c r="I322" i="74"/>
  <c r="I320" i="74"/>
  <c r="I319" i="74"/>
  <c r="I318" i="74"/>
  <c r="I317" i="74"/>
  <c r="I316" i="74"/>
  <c r="I314" i="74"/>
  <c r="I313" i="74"/>
  <c r="I312" i="74"/>
  <c r="I311" i="74"/>
  <c r="I310" i="74"/>
  <c r="I308" i="74"/>
  <c r="I307" i="74"/>
  <c r="I306" i="74"/>
  <c r="I305" i="74"/>
  <c r="I304" i="74"/>
  <c r="I302" i="74"/>
  <c r="I301" i="74"/>
  <c r="I300" i="74"/>
  <c r="I299" i="74"/>
  <c r="I298" i="74"/>
  <c r="I296" i="74"/>
  <c r="I295" i="74"/>
  <c r="I294" i="74"/>
  <c r="I293" i="74"/>
  <c r="I292" i="74"/>
  <c r="I290" i="74"/>
  <c r="I289" i="74"/>
  <c r="I288" i="74"/>
  <c r="I287" i="74"/>
  <c r="I286" i="74"/>
  <c r="I284" i="74"/>
  <c r="I283" i="74"/>
  <c r="I282" i="74"/>
  <c r="I281" i="74"/>
  <c r="I280" i="74"/>
  <c r="I278" i="74"/>
  <c r="I277" i="74"/>
  <c r="I276" i="74"/>
  <c r="I275" i="74"/>
  <c r="I274" i="74"/>
  <c r="I272" i="74"/>
  <c r="I271" i="74"/>
  <c r="I270" i="74"/>
  <c r="I269" i="74"/>
  <c r="I268" i="74"/>
  <c r="I266" i="74"/>
  <c r="I265" i="74"/>
  <c r="I264" i="74"/>
  <c r="I263" i="74"/>
  <c r="I262" i="74"/>
  <c r="I260" i="74"/>
  <c r="I259" i="74"/>
  <c r="I258" i="74"/>
  <c r="I257" i="74"/>
  <c r="I256" i="74"/>
  <c r="I254" i="74"/>
  <c r="I253" i="74"/>
  <c r="I252" i="74"/>
  <c r="I251" i="74"/>
  <c r="I250" i="74"/>
  <c r="I248" i="74"/>
  <c r="I247" i="74"/>
  <c r="I246" i="74"/>
  <c r="I245" i="74"/>
  <c r="I244" i="74"/>
  <c r="I242" i="74"/>
  <c r="I241" i="74"/>
  <c r="I240" i="74"/>
  <c r="I239" i="74"/>
  <c r="I238" i="74"/>
  <c r="I236" i="74"/>
  <c r="I235" i="74"/>
  <c r="I234" i="74"/>
  <c r="I233" i="74"/>
  <c r="I232" i="74"/>
  <c r="I230" i="74"/>
  <c r="I229" i="74"/>
  <c r="I228" i="74"/>
  <c r="I227" i="74"/>
  <c r="I226" i="74"/>
  <c r="I224" i="74"/>
  <c r="I223" i="74"/>
  <c r="I222" i="74"/>
  <c r="I221" i="74"/>
  <c r="I220" i="74"/>
  <c r="I218" i="74"/>
  <c r="I217" i="74"/>
  <c r="I216" i="74"/>
  <c r="I215" i="74"/>
  <c r="I214" i="74"/>
  <c r="I212" i="74"/>
  <c r="I211" i="74"/>
  <c r="I210" i="74"/>
  <c r="I209" i="74"/>
  <c r="I208" i="74"/>
  <c r="I206" i="74"/>
  <c r="I205" i="74"/>
  <c r="I204" i="74"/>
  <c r="I203" i="74"/>
  <c r="I202" i="74"/>
  <c r="I200" i="74"/>
  <c r="I199" i="74"/>
  <c r="I198" i="74"/>
  <c r="I197" i="74"/>
  <c r="I196" i="74"/>
  <c r="I194" i="74"/>
  <c r="I193" i="74"/>
  <c r="I192" i="74"/>
  <c r="I191" i="74"/>
  <c r="I190" i="74"/>
  <c r="I188" i="74"/>
  <c r="I187" i="74"/>
  <c r="I186" i="74"/>
  <c r="I185" i="74"/>
  <c r="I184" i="74"/>
  <c r="I182" i="74"/>
  <c r="I181" i="74"/>
  <c r="I180" i="74"/>
  <c r="I179" i="74"/>
  <c r="I178" i="74"/>
  <c r="I176" i="74"/>
  <c r="I175" i="74"/>
  <c r="I174" i="74"/>
  <c r="I173" i="74"/>
  <c r="I172" i="74"/>
  <c r="I170" i="74"/>
  <c r="I169" i="74"/>
  <c r="I168" i="74"/>
  <c r="I167" i="74"/>
  <c r="I166" i="74"/>
  <c r="I164" i="74"/>
  <c r="I163" i="74"/>
  <c r="I162" i="74"/>
  <c r="I161" i="74"/>
  <c r="I160" i="74"/>
  <c r="I158" i="74"/>
  <c r="I157" i="74"/>
  <c r="I156" i="74"/>
  <c r="I155" i="74"/>
  <c r="I154" i="74"/>
  <c r="I152" i="74"/>
  <c r="I151" i="74"/>
  <c r="I150" i="74"/>
  <c r="I149" i="74"/>
  <c r="I148" i="74"/>
  <c r="I146" i="74"/>
  <c r="I145" i="74"/>
  <c r="I144" i="74"/>
  <c r="I143" i="74"/>
  <c r="I142" i="74"/>
  <c r="I140" i="74"/>
  <c r="I139" i="74"/>
  <c r="I138" i="74"/>
  <c r="I137" i="74"/>
  <c r="I136" i="74"/>
  <c r="I134" i="74"/>
  <c r="I133" i="74"/>
  <c r="I132" i="74"/>
  <c r="I131" i="74"/>
  <c r="I130" i="74"/>
  <c r="I128" i="74"/>
  <c r="I127" i="74"/>
  <c r="I126" i="74"/>
  <c r="I125" i="74"/>
  <c r="I124" i="74"/>
  <c r="I122" i="74"/>
  <c r="I121" i="74"/>
  <c r="I120" i="74"/>
  <c r="I119" i="74"/>
  <c r="I118" i="74"/>
  <c r="I116" i="74"/>
  <c r="I115" i="74"/>
  <c r="I114" i="74"/>
  <c r="I113" i="74"/>
  <c r="I112" i="74"/>
  <c r="I110" i="74"/>
  <c r="I109" i="74"/>
  <c r="I108" i="74"/>
  <c r="I107" i="74"/>
  <c r="I106" i="74"/>
  <c r="I104" i="74"/>
  <c r="I103" i="74"/>
  <c r="I102" i="74"/>
  <c r="I101" i="74"/>
  <c r="I100" i="74"/>
  <c r="I98" i="74"/>
  <c r="I97" i="74"/>
  <c r="I96" i="74"/>
  <c r="I95" i="74"/>
  <c r="I94" i="74"/>
  <c r="I92" i="74"/>
  <c r="I91" i="74"/>
  <c r="I90" i="74"/>
  <c r="I89" i="74"/>
  <c r="I88" i="74"/>
  <c r="I86" i="74"/>
  <c r="I85" i="74"/>
  <c r="I84" i="74"/>
  <c r="I83" i="74"/>
  <c r="I82" i="74"/>
  <c r="I80" i="74"/>
  <c r="I79" i="74"/>
  <c r="I78" i="74"/>
  <c r="I77" i="74"/>
  <c r="I76" i="74"/>
  <c r="I74" i="74"/>
  <c r="I73" i="74"/>
  <c r="I72" i="74"/>
  <c r="I71" i="74"/>
  <c r="I70" i="74"/>
  <c r="I68" i="74"/>
  <c r="I67" i="74"/>
  <c r="I66" i="74"/>
  <c r="I65" i="74"/>
  <c r="I64" i="74"/>
  <c r="I62" i="74"/>
  <c r="I61" i="74"/>
  <c r="I60" i="74"/>
  <c r="I59" i="74"/>
  <c r="I58" i="74"/>
  <c r="I56" i="74"/>
  <c r="I55" i="74"/>
  <c r="I54" i="74"/>
  <c r="I53" i="74"/>
  <c r="I52" i="74"/>
  <c r="I50" i="74"/>
  <c r="I49" i="74"/>
  <c r="I48" i="74"/>
  <c r="I47" i="74"/>
  <c r="I46" i="74"/>
  <c r="I44" i="74"/>
  <c r="I43" i="74"/>
  <c r="I42" i="74"/>
  <c r="I41" i="74"/>
  <c r="I40" i="74"/>
  <c r="I38" i="74"/>
  <c r="I37" i="74"/>
  <c r="I36" i="74"/>
  <c r="I35" i="74"/>
  <c r="I34" i="74"/>
  <c r="I32" i="74"/>
  <c r="I31" i="74"/>
  <c r="I30" i="74"/>
  <c r="I29" i="74"/>
  <c r="I28" i="74"/>
  <c r="I26" i="74"/>
  <c r="I25" i="74"/>
  <c r="I24" i="74"/>
  <c r="I23" i="74"/>
  <c r="I22" i="74"/>
  <c r="I20" i="74"/>
  <c r="I19" i="74"/>
  <c r="I18" i="74"/>
  <c r="I17" i="74"/>
  <c r="I16" i="74"/>
  <c r="I14" i="74"/>
  <c r="I13" i="74"/>
  <c r="I12" i="74"/>
  <c r="I11" i="74"/>
  <c r="I10" i="74"/>
  <c r="I446" i="47"/>
  <c r="I445" i="47"/>
  <c r="I444" i="47"/>
  <c r="I443" i="47"/>
  <c r="I442" i="47"/>
  <c r="I440" i="47"/>
  <c r="I439" i="47"/>
  <c r="I438" i="47"/>
  <c r="I437" i="47"/>
  <c r="I436" i="47"/>
  <c r="I434" i="47"/>
  <c r="I433" i="47"/>
  <c r="I432" i="47"/>
  <c r="I431" i="47"/>
  <c r="I430" i="47"/>
  <c r="I428" i="47"/>
  <c r="I427" i="47"/>
  <c r="I426" i="47"/>
  <c r="I425" i="47"/>
  <c r="I424" i="47"/>
  <c r="I422" i="47"/>
  <c r="I421" i="47"/>
  <c r="I420" i="47"/>
  <c r="I419" i="47"/>
  <c r="I418" i="47"/>
  <c r="I416" i="47"/>
  <c r="I415" i="47"/>
  <c r="I414" i="47"/>
  <c r="I413" i="47"/>
  <c r="I412" i="47"/>
  <c r="I410" i="47"/>
  <c r="I409" i="47"/>
  <c r="I408" i="47"/>
  <c r="I407" i="47"/>
  <c r="I406" i="47"/>
  <c r="I404" i="47"/>
  <c r="I403" i="47"/>
  <c r="I402" i="47"/>
  <c r="I401" i="47"/>
  <c r="I400" i="47"/>
  <c r="I398" i="47"/>
  <c r="I397" i="47"/>
  <c r="I396" i="47"/>
  <c r="I395" i="47"/>
  <c r="I394" i="47"/>
  <c r="I392" i="47"/>
  <c r="I391" i="47"/>
  <c r="I390" i="47"/>
  <c r="I389" i="47"/>
  <c r="I388" i="47"/>
  <c r="I386" i="47"/>
  <c r="I385" i="47"/>
  <c r="I384" i="47"/>
  <c r="I383" i="47"/>
  <c r="I382" i="47"/>
  <c r="I380" i="47"/>
  <c r="I379" i="47"/>
  <c r="I378" i="47"/>
  <c r="I377" i="47"/>
  <c r="I376" i="47"/>
  <c r="I374" i="47"/>
  <c r="I373" i="47"/>
  <c r="I372" i="47"/>
  <c r="I371" i="47"/>
  <c r="I370" i="47"/>
  <c r="I368" i="47"/>
  <c r="I367" i="47"/>
  <c r="I366" i="47"/>
  <c r="I365" i="47"/>
  <c r="I364" i="47"/>
  <c r="I362" i="47"/>
  <c r="I361" i="47"/>
  <c r="I360" i="47"/>
  <c r="I359" i="47"/>
  <c r="I358" i="47"/>
  <c r="I356" i="47"/>
  <c r="I355" i="47"/>
  <c r="I354" i="47"/>
  <c r="I353" i="47"/>
  <c r="I352" i="47"/>
  <c r="I350" i="47"/>
  <c r="I349" i="47"/>
  <c r="I348" i="47"/>
  <c r="I347" i="47"/>
  <c r="I346" i="47"/>
  <c r="I344" i="47"/>
  <c r="I343" i="47"/>
  <c r="I342" i="47"/>
  <c r="I341" i="47"/>
  <c r="I340" i="47"/>
  <c r="I338" i="47"/>
  <c r="I337" i="47"/>
  <c r="I336" i="47"/>
  <c r="I335" i="47"/>
  <c r="I334" i="47"/>
  <c r="I332" i="47"/>
  <c r="I331" i="47"/>
  <c r="I330" i="47"/>
  <c r="I329" i="47"/>
  <c r="I328" i="47"/>
  <c r="I326" i="47"/>
  <c r="I325" i="47"/>
  <c r="I324" i="47"/>
  <c r="I323" i="47"/>
  <c r="I322" i="47"/>
  <c r="I320" i="47"/>
  <c r="I319" i="47"/>
  <c r="I318" i="47"/>
  <c r="I317" i="47"/>
  <c r="I316" i="47"/>
  <c r="I314" i="47"/>
  <c r="I313" i="47"/>
  <c r="I312" i="47"/>
  <c r="I311" i="47"/>
  <c r="I310" i="47"/>
  <c r="I308" i="47"/>
  <c r="I307" i="47"/>
  <c r="I306" i="47"/>
  <c r="I305" i="47"/>
  <c r="I304" i="47"/>
  <c r="I302" i="47"/>
  <c r="I301" i="47"/>
  <c r="I300" i="47"/>
  <c r="I299" i="47"/>
  <c r="I298" i="47"/>
  <c r="I296" i="47"/>
  <c r="I295" i="47"/>
  <c r="I294" i="47"/>
  <c r="I293" i="47"/>
  <c r="I292" i="47"/>
  <c r="I290" i="47"/>
  <c r="I289" i="47"/>
  <c r="I288" i="47"/>
  <c r="I287" i="47"/>
  <c r="I286" i="47"/>
  <c r="I284" i="47"/>
  <c r="I283" i="47"/>
  <c r="I282" i="47"/>
  <c r="I281" i="47"/>
  <c r="I280" i="47"/>
  <c r="I278" i="47"/>
  <c r="I277" i="47"/>
  <c r="I276" i="47"/>
  <c r="I275" i="47"/>
  <c r="I274" i="47"/>
  <c r="I272" i="47"/>
  <c r="I271" i="47"/>
  <c r="I270" i="47"/>
  <c r="I269" i="47"/>
  <c r="I268" i="47"/>
  <c r="I266" i="47"/>
  <c r="I265" i="47"/>
  <c r="I264" i="47"/>
  <c r="I263" i="47"/>
  <c r="I262" i="47"/>
  <c r="I260" i="47"/>
  <c r="I259" i="47"/>
  <c r="I258" i="47"/>
  <c r="I257" i="47"/>
  <c r="I256" i="47"/>
  <c r="I254" i="47"/>
  <c r="I253" i="47"/>
  <c r="I252" i="47"/>
  <c r="I251" i="47"/>
  <c r="I250" i="47"/>
  <c r="I248" i="47"/>
  <c r="I247" i="47"/>
  <c r="I246" i="47"/>
  <c r="I245" i="47"/>
  <c r="I244" i="47"/>
  <c r="I242" i="47"/>
  <c r="I241" i="47"/>
  <c r="I240" i="47"/>
  <c r="I239" i="47"/>
  <c r="I238" i="47"/>
  <c r="I236" i="47"/>
  <c r="I235" i="47"/>
  <c r="I234" i="47"/>
  <c r="I233" i="47"/>
  <c r="I232" i="47"/>
  <c r="I230" i="47"/>
  <c r="I229" i="47"/>
  <c r="I228" i="47"/>
  <c r="I227" i="47"/>
  <c r="I226" i="47"/>
  <c r="I224" i="47"/>
  <c r="I223" i="47"/>
  <c r="I222" i="47"/>
  <c r="I221" i="47"/>
  <c r="I220" i="47"/>
  <c r="I218" i="47"/>
  <c r="I217" i="47"/>
  <c r="I216" i="47"/>
  <c r="I215" i="47"/>
  <c r="I214" i="47"/>
  <c r="I212" i="47"/>
  <c r="I211" i="47"/>
  <c r="I210" i="47"/>
  <c r="I209" i="47"/>
  <c r="I208" i="47"/>
  <c r="I206" i="47"/>
  <c r="I205" i="47"/>
  <c r="I204" i="47"/>
  <c r="I203" i="47"/>
  <c r="I202" i="47"/>
  <c r="I200" i="47"/>
  <c r="I199" i="47"/>
  <c r="I198" i="47"/>
  <c r="I197" i="47"/>
  <c r="I196" i="47"/>
  <c r="I194" i="47"/>
  <c r="I193" i="47"/>
  <c r="I192" i="47"/>
  <c r="I191" i="47"/>
  <c r="I190" i="47"/>
  <c r="I188" i="47"/>
  <c r="I187" i="47"/>
  <c r="I186" i="47"/>
  <c r="I185" i="47"/>
  <c r="I184" i="47"/>
  <c r="I182" i="47"/>
  <c r="I181" i="47"/>
  <c r="I180" i="47"/>
  <c r="I179" i="47"/>
  <c r="I178" i="47"/>
  <c r="I176" i="47"/>
  <c r="I175" i="47"/>
  <c r="I174" i="47"/>
  <c r="I173" i="47"/>
  <c r="I172" i="47"/>
  <c r="I170" i="47"/>
  <c r="I169" i="47"/>
  <c r="I168" i="47"/>
  <c r="I167" i="47"/>
  <c r="I166" i="47"/>
  <c r="I164" i="47"/>
  <c r="I163" i="47"/>
  <c r="I162" i="47"/>
  <c r="I161" i="47"/>
  <c r="I160" i="47"/>
  <c r="I158" i="47"/>
  <c r="I157" i="47"/>
  <c r="I156" i="47"/>
  <c r="I155" i="47"/>
  <c r="I154" i="47"/>
  <c r="I152" i="47"/>
  <c r="I151" i="47"/>
  <c r="I150" i="47"/>
  <c r="I149" i="47"/>
  <c r="I148" i="47"/>
  <c r="I146" i="47"/>
  <c r="I145" i="47"/>
  <c r="I144" i="47"/>
  <c r="I143" i="47"/>
  <c r="I142" i="47"/>
  <c r="I140" i="47"/>
  <c r="I139" i="47"/>
  <c r="I138" i="47"/>
  <c r="I137" i="47"/>
  <c r="I136" i="47"/>
  <c r="I134" i="47"/>
  <c r="I133" i="47"/>
  <c r="I132" i="47"/>
  <c r="I131" i="47"/>
  <c r="I130" i="47"/>
  <c r="I128" i="47"/>
  <c r="I127" i="47"/>
  <c r="I126" i="47"/>
  <c r="I125" i="47"/>
  <c r="I124" i="47"/>
  <c r="I122" i="47"/>
  <c r="I121" i="47"/>
  <c r="I120" i="47"/>
  <c r="I119" i="47"/>
  <c r="I118" i="47"/>
  <c r="I116" i="47"/>
  <c r="I115" i="47"/>
  <c r="I114" i="47"/>
  <c r="I113" i="47"/>
  <c r="I112" i="47"/>
  <c r="I110" i="47"/>
  <c r="I109" i="47"/>
  <c r="I108" i="47"/>
  <c r="I107" i="47"/>
  <c r="I106" i="47"/>
  <c r="I104" i="47"/>
  <c r="I103" i="47"/>
  <c r="I102" i="47"/>
  <c r="I101" i="47"/>
  <c r="I100" i="47"/>
  <c r="I98" i="47"/>
  <c r="I97" i="47"/>
  <c r="I96" i="47"/>
  <c r="I95" i="47"/>
  <c r="I94" i="47"/>
  <c r="I92" i="47"/>
  <c r="I91" i="47"/>
  <c r="I90" i="47"/>
  <c r="I89" i="47"/>
  <c r="I88" i="47"/>
  <c r="I86" i="47"/>
  <c r="I85" i="47"/>
  <c r="I84" i="47"/>
  <c r="I83" i="47"/>
  <c r="I82" i="47"/>
  <c r="I80" i="47"/>
  <c r="I79" i="47"/>
  <c r="I78" i="47"/>
  <c r="I77" i="47"/>
  <c r="I76" i="47"/>
  <c r="I74" i="47"/>
  <c r="I73" i="47"/>
  <c r="I72" i="47"/>
  <c r="I71" i="47"/>
  <c r="I70" i="47"/>
  <c r="I68" i="47"/>
  <c r="I67" i="47"/>
  <c r="I66" i="47"/>
  <c r="I65" i="47"/>
  <c r="I64" i="47"/>
  <c r="I62" i="47"/>
  <c r="I61" i="47"/>
  <c r="I60" i="47"/>
  <c r="I59" i="47"/>
  <c r="I58" i="47"/>
  <c r="I56" i="47"/>
  <c r="I55" i="47"/>
  <c r="I54" i="47"/>
  <c r="I53" i="47"/>
  <c r="I52" i="47"/>
  <c r="I50" i="47"/>
  <c r="I49" i="47"/>
  <c r="I48" i="47"/>
  <c r="I47" i="47"/>
  <c r="I46" i="47"/>
  <c r="I44" i="47"/>
  <c r="I43" i="47"/>
  <c r="I42" i="47"/>
  <c r="I41" i="47"/>
  <c r="I40" i="47"/>
  <c r="I38" i="47"/>
  <c r="I37" i="47"/>
  <c r="I36" i="47"/>
  <c r="I35" i="47"/>
  <c r="I34" i="47"/>
  <c r="I32" i="47"/>
  <c r="I31" i="47"/>
  <c r="I30" i="47"/>
  <c r="I29" i="47"/>
  <c r="I28" i="47"/>
  <c r="I26" i="47"/>
  <c r="I25" i="47"/>
  <c r="I24" i="47"/>
  <c r="I23" i="47"/>
  <c r="I22" i="47"/>
  <c r="I20" i="47"/>
  <c r="I19" i="47"/>
  <c r="I18" i="47"/>
  <c r="I17" i="47"/>
  <c r="I16" i="47"/>
  <c r="I14" i="47"/>
  <c r="I13" i="47"/>
  <c r="I12" i="47"/>
  <c r="I11" i="47"/>
  <c r="I10" i="47"/>
  <c r="L9" i="73"/>
  <c r="L9" i="74"/>
  <c r="L9" i="47"/>
  <c r="L8" i="73"/>
  <c r="L7" i="73"/>
  <c r="L6" i="73"/>
  <c r="L5" i="73"/>
  <c r="L4" i="73"/>
  <c r="L8" i="74"/>
  <c r="K8" i="74"/>
  <c r="L7" i="74"/>
  <c r="K7" i="74"/>
  <c r="L6" i="74"/>
  <c r="K6" i="74"/>
  <c r="L5" i="74"/>
  <c r="K5" i="74"/>
  <c r="L4" i="74"/>
  <c r="K4" i="74"/>
  <c r="L8" i="47"/>
  <c r="K8" i="47"/>
  <c r="L7" i="47"/>
  <c r="K7" i="47"/>
  <c r="L6" i="47"/>
  <c r="K6" i="47"/>
  <c r="L5" i="47"/>
  <c r="K5" i="47"/>
  <c r="L4" i="47"/>
  <c r="K4" i="47"/>
  <c r="I4" i="74"/>
  <c r="I8" i="74"/>
  <c r="I7" i="74"/>
  <c r="I6" i="74"/>
  <c r="I5" i="74"/>
  <c r="BN80" i="25" l="1"/>
  <c r="BM80" i="25"/>
  <c r="BN79" i="25"/>
  <c r="BM79" i="25"/>
  <c r="BN78" i="25"/>
  <c r="BM78" i="25"/>
  <c r="BN77" i="25"/>
  <c r="BM77" i="25"/>
  <c r="BN76" i="25"/>
  <c r="BM76" i="25"/>
  <c r="BN75" i="25"/>
  <c r="BM75" i="25"/>
  <c r="BN74" i="25"/>
  <c r="BM74" i="25"/>
  <c r="BN73" i="25"/>
  <c r="BM73" i="25"/>
  <c r="BN72" i="25"/>
  <c r="BM72" i="25"/>
  <c r="BN71" i="25"/>
  <c r="BM71" i="25"/>
  <c r="BN70" i="25"/>
  <c r="BM70" i="25"/>
  <c r="BN69" i="25"/>
  <c r="BM69" i="25"/>
  <c r="BN68" i="25"/>
  <c r="BM68" i="25"/>
  <c r="BN67" i="25"/>
  <c r="BM67" i="25"/>
  <c r="BN66" i="25"/>
  <c r="BM66" i="25"/>
  <c r="BN65" i="25"/>
  <c r="BM65" i="25"/>
  <c r="BN64" i="25"/>
  <c r="BM64" i="25"/>
  <c r="BN63" i="25"/>
  <c r="BM63" i="25"/>
  <c r="BN62" i="25"/>
  <c r="BM62" i="25"/>
  <c r="BN61" i="25"/>
  <c r="BM61" i="25"/>
  <c r="BN60" i="25"/>
  <c r="BM60" i="25"/>
  <c r="BN59" i="25"/>
  <c r="BM59" i="25"/>
  <c r="BN58" i="25"/>
  <c r="BM58" i="25"/>
  <c r="BN57" i="25"/>
  <c r="BM57" i="25"/>
  <c r="BN56" i="25"/>
  <c r="BM56" i="25"/>
  <c r="BN55" i="25"/>
  <c r="BM55" i="25"/>
  <c r="BN54" i="25"/>
  <c r="BM54" i="25"/>
  <c r="BN53" i="25"/>
  <c r="BM53" i="25"/>
  <c r="BN52" i="25"/>
  <c r="BM52" i="25"/>
  <c r="BN51" i="25"/>
  <c r="BM51" i="25"/>
  <c r="BN50" i="25"/>
  <c r="BM50" i="25"/>
  <c r="BN49" i="25"/>
  <c r="BM49" i="25"/>
  <c r="BN48" i="25"/>
  <c r="BM48" i="25"/>
  <c r="BN47" i="25"/>
  <c r="BM47" i="25"/>
  <c r="BN46" i="25"/>
  <c r="BM46" i="25"/>
  <c r="BN45" i="25"/>
  <c r="BM45" i="25"/>
  <c r="BN44" i="25"/>
  <c r="BM44" i="25"/>
  <c r="BN43" i="25"/>
  <c r="BM43" i="25"/>
  <c r="BN42" i="25"/>
  <c r="BM42" i="25"/>
  <c r="BN41" i="25"/>
  <c r="BM41" i="25"/>
  <c r="BN40" i="25"/>
  <c r="BM40" i="25"/>
  <c r="BN39" i="25"/>
  <c r="BM39" i="25"/>
  <c r="BN38" i="25"/>
  <c r="BM38" i="25"/>
  <c r="BN37" i="25"/>
  <c r="BM37" i="25"/>
  <c r="BN36" i="25"/>
  <c r="BM36" i="25"/>
  <c r="BN35" i="25"/>
  <c r="BM35" i="25"/>
  <c r="BN34" i="25"/>
  <c r="BM34" i="25"/>
  <c r="BN33" i="25"/>
  <c r="BM33" i="25"/>
  <c r="BN32" i="25"/>
  <c r="BM32" i="25"/>
  <c r="BN31" i="25"/>
  <c r="BM31" i="25"/>
  <c r="BN30" i="25"/>
  <c r="BM30" i="25"/>
  <c r="BN29" i="25"/>
  <c r="BM29" i="25"/>
  <c r="BN28" i="25"/>
  <c r="BM28" i="25"/>
  <c r="BN27" i="25"/>
  <c r="BM27" i="25"/>
  <c r="BN26" i="25"/>
  <c r="BM26" i="25"/>
  <c r="BN25" i="25"/>
  <c r="BM25" i="25"/>
  <c r="BN24" i="25"/>
  <c r="BM24" i="25"/>
  <c r="BN23" i="25"/>
  <c r="BM23" i="25"/>
  <c r="BN22" i="25"/>
  <c r="BM22" i="25"/>
  <c r="BN21" i="25"/>
  <c r="BM21" i="25"/>
  <c r="BN20" i="25"/>
  <c r="BM20" i="25"/>
  <c r="BN19" i="25"/>
  <c r="BM19" i="25"/>
  <c r="BN18" i="25"/>
  <c r="BM18" i="25"/>
  <c r="BN17" i="25"/>
  <c r="BM17" i="25"/>
  <c r="BN16" i="25"/>
  <c r="BM16" i="25"/>
  <c r="BN15" i="25"/>
  <c r="BM15" i="25"/>
  <c r="BN14" i="25"/>
  <c r="BM14" i="25"/>
  <c r="BN13" i="25"/>
  <c r="BM13" i="25"/>
  <c r="BN12" i="25"/>
  <c r="BM12" i="25"/>
  <c r="BN11" i="25"/>
  <c r="BM11" i="25"/>
  <c r="BN10" i="25"/>
  <c r="BM10" i="25"/>
  <c r="BN9" i="25"/>
  <c r="BM9" i="25"/>
  <c r="BN8" i="25"/>
  <c r="BM8" i="25"/>
  <c r="BN7" i="25"/>
  <c r="BM7" i="25"/>
  <c r="BE80" i="25"/>
  <c r="BD80" i="25"/>
  <c r="BE79" i="25"/>
  <c r="BD79" i="25"/>
  <c r="BE78" i="25"/>
  <c r="BD78" i="25"/>
  <c r="BE77" i="25"/>
  <c r="BD77" i="25"/>
  <c r="BE76" i="25"/>
  <c r="BD76" i="25"/>
  <c r="BE75" i="25"/>
  <c r="BD75" i="25"/>
  <c r="BE74" i="25"/>
  <c r="BD74" i="25"/>
  <c r="BE73" i="25"/>
  <c r="BD73" i="25"/>
  <c r="BE72" i="25"/>
  <c r="BD72" i="25"/>
  <c r="BE71" i="25"/>
  <c r="BD71" i="25"/>
  <c r="BE70" i="25"/>
  <c r="BD70" i="25"/>
  <c r="BE69" i="25"/>
  <c r="BD69" i="25"/>
  <c r="BE68" i="25"/>
  <c r="BD68" i="25"/>
  <c r="BE67" i="25"/>
  <c r="BD67" i="25"/>
  <c r="BE66" i="25"/>
  <c r="BD66" i="25"/>
  <c r="BE65" i="25"/>
  <c r="BD65" i="25"/>
  <c r="BE64" i="25"/>
  <c r="BD64" i="25"/>
  <c r="BE63" i="25"/>
  <c r="BD63" i="25"/>
  <c r="BE62" i="25"/>
  <c r="BD62" i="25"/>
  <c r="BE61" i="25"/>
  <c r="BD61" i="25"/>
  <c r="BE60" i="25"/>
  <c r="BD60" i="25"/>
  <c r="BE59" i="25"/>
  <c r="BD59" i="25"/>
  <c r="BE58" i="25"/>
  <c r="BD58" i="25"/>
  <c r="BE57" i="25"/>
  <c r="BD57" i="25"/>
  <c r="BE56" i="25"/>
  <c r="BD56" i="25"/>
  <c r="BE55" i="25"/>
  <c r="BD55" i="25"/>
  <c r="BE54" i="25"/>
  <c r="BD54" i="25"/>
  <c r="BE53" i="25"/>
  <c r="BD53" i="25"/>
  <c r="BE52" i="25"/>
  <c r="BD52" i="25"/>
  <c r="BE51" i="25"/>
  <c r="BD51" i="25"/>
  <c r="BE50" i="25"/>
  <c r="BD50" i="25"/>
  <c r="BE49" i="25"/>
  <c r="BD49" i="25"/>
  <c r="BE48" i="25"/>
  <c r="BD48" i="25"/>
  <c r="BE47" i="25"/>
  <c r="BD47" i="25"/>
  <c r="BE46" i="25"/>
  <c r="BD46" i="25"/>
  <c r="BE45" i="25"/>
  <c r="BD45" i="25"/>
  <c r="BE44" i="25"/>
  <c r="BD44" i="25"/>
  <c r="BE43" i="25"/>
  <c r="BD43" i="25"/>
  <c r="BE42" i="25"/>
  <c r="BD42" i="25"/>
  <c r="BE41" i="25"/>
  <c r="BD41" i="25"/>
  <c r="BE40" i="25"/>
  <c r="BD40" i="25"/>
  <c r="BE39" i="25"/>
  <c r="BD39" i="25"/>
  <c r="BE38" i="25"/>
  <c r="BD38" i="25"/>
  <c r="BE37" i="25"/>
  <c r="BD37" i="25"/>
  <c r="BE36" i="25"/>
  <c r="BD36" i="25"/>
  <c r="BE35" i="25"/>
  <c r="BD35" i="25"/>
  <c r="BE34" i="25"/>
  <c r="BD34" i="25"/>
  <c r="BE33" i="25"/>
  <c r="BD33" i="25"/>
  <c r="BE32" i="25"/>
  <c r="BD32" i="25"/>
  <c r="BE31" i="25"/>
  <c r="BD31" i="25"/>
  <c r="BE30" i="25"/>
  <c r="BD30" i="25"/>
  <c r="BE29" i="25"/>
  <c r="BD29" i="25"/>
  <c r="BE28" i="25"/>
  <c r="BD28" i="25"/>
  <c r="BE27" i="25"/>
  <c r="BD27" i="25"/>
  <c r="BE26" i="25"/>
  <c r="BD26" i="25"/>
  <c r="BE25" i="25"/>
  <c r="BD25" i="25"/>
  <c r="BE24" i="25"/>
  <c r="BD24" i="25"/>
  <c r="BE23" i="25"/>
  <c r="BD23" i="25"/>
  <c r="BE22" i="25"/>
  <c r="BD22" i="25"/>
  <c r="BE21" i="25"/>
  <c r="BD21" i="25"/>
  <c r="BE20" i="25"/>
  <c r="BD20" i="25"/>
  <c r="BE19" i="25"/>
  <c r="BD19" i="25"/>
  <c r="BE18" i="25"/>
  <c r="BD18" i="25"/>
  <c r="BE17" i="25"/>
  <c r="BD17" i="25"/>
  <c r="BE16" i="25"/>
  <c r="BD16" i="25"/>
  <c r="BE15" i="25"/>
  <c r="BD15" i="25"/>
  <c r="BE14" i="25"/>
  <c r="BD14" i="25"/>
  <c r="BE13" i="25"/>
  <c r="BD13" i="25"/>
  <c r="BE12" i="25"/>
  <c r="BD12" i="25"/>
  <c r="BE11" i="25"/>
  <c r="BD11" i="25"/>
  <c r="BE10" i="25"/>
  <c r="BD10" i="25"/>
  <c r="BE9" i="25"/>
  <c r="BD9" i="25"/>
  <c r="BE8" i="25"/>
  <c r="BD8" i="25"/>
  <c r="BE7" i="25"/>
  <c r="BD7" i="25"/>
  <c r="AV80" i="25"/>
  <c r="AU80" i="25"/>
  <c r="AV79" i="25"/>
  <c r="AU79" i="25"/>
  <c r="AV78" i="25"/>
  <c r="AU78" i="25"/>
  <c r="AV77" i="25"/>
  <c r="AU77" i="25"/>
  <c r="AV76" i="25"/>
  <c r="AU76" i="25"/>
  <c r="AV75" i="25"/>
  <c r="AU75" i="25"/>
  <c r="AV74" i="25"/>
  <c r="AU74" i="25"/>
  <c r="AV73" i="25"/>
  <c r="AU73" i="25"/>
  <c r="AV72" i="25"/>
  <c r="AU72" i="25"/>
  <c r="AV71" i="25"/>
  <c r="AU71" i="25"/>
  <c r="AV70" i="25"/>
  <c r="AU70" i="25"/>
  <c r="AV69" i="25"/>
  <c r="AU69" i="25"/>
  <c r="AV68" i="25"/>
  <c r="AU68" i="25"/>
  <c r="AV67" i="25"/>
  <c r="AU67" i="25"/>
  <c r="AV66" i="25"/>
  <c r="AU66" i="25"/>
  <c r="AV65" i="25"/>
  <c r="AU65" i="25"/>
  <c r="AV64" i="25"/>
  <c r="AU64" i="25"/>
  <c r="AV63" i="25"/>
  <c r="AU63" i="25"/>
  <c r="AV62" i="25"/>
  <c r="AU62" i="25"/>
  <c r="AV61" i="25"/>
  <c r="AU61" i="25"/>
  <c r="AV60" i="25"/>
  <c r="AU60" i="25"/>
  <c r="AV59" i="25"/>
  <c r="AU59" i="25"/>
  <c r="AV58" i="25"/>
  <c r="AU58" i="25"/>
  <c r="AV57" i="25"/>
  <c r="AU57" i="25"/>
  <c r="AV56" i="25"/>
  <c r="AU56" i="25"/>
  <c r="AV55" i="25"/>
  <c r="AU55" i="25"/>
  <c r="AV54" i="25"/>
  <c r="AU54" i="25"/>
  <c r="AV53" i="25"/>
  <c r="AU53" i="25"/>
  <c r="AV52" i="25"/>
  <c r="AU52" i="25"/>
  <c r="AV51" i="25"/>
  <c r="AU51" i="25"/>
  <c r="AV50" i="25"/>
  <c r="AU50" i="25"/>
  <c r="AV49" i="25"/>
  <c r="AU49" i="25"/>
  <c r="AV48" i="25"/>
  <c r="AU48" i="25"/>
  <c r="AV47" i="25"/>
  <c r="AU47" i="25"/>
  <c r="AV46" i="25"/>
  <c r="AU46" i="25"/>
  <c r="AV45" i="25"/>
  <c r="AU45" i="25"/>
  <c r="AV44" i="25"/>
  <c r="AU44" i="25"/>
  <c r="AV43" i="25"/>
  <c r="AU43" i="25"/>
  <c r="AV42" i="25"/>
  <c r="AU42" i="25"/>
  <c r="AV41" i="25"/>
  <c r="AU41" i="25"/>
  <c r="AV40" i="25"/>
  <c r="AU40" i="25"/>
  <c r="AV39" i="25"/>
  <c r="AU39" i="25"/>
  <c r="AV38" i="25"/>
  <c r="AU38" i="25"/>
  <c r="AV37" i="25"/>
  <c r="AU37" i="25"/>
  <c r="AV36" i="25"/>
  <c r="AU36" i="25"/>
  <c r="AV35" i="25"/>
  <c r="AU35" i="25"/>
  <c r="AV34" i="25"/>
  <c r="AU34" i="25"/>
  <c r="AV33" i="25"/>
  <c r="AU33" i="25"/>
  <c r="AV32" i="25"/>
  <c r="AU32" i="25"/>
  <c r="AV31" i="25"/>
  <c r="AU31" i="25"/>
  <c r="AV30" i="25"/>
  <c r="AU30" i="25"/>
  <c r="AV29" i="25"/>
  <c r="AU29" i="25"/>
  <c r="AV28" i="25"/>
  <c r="AU28" i="25"/>
  <c r="AV27" i="25"/>
  <c r="AU27" i="25"/>
  <c r="AV26" i="25"/>
  <c r="AU26" i="25"/>
  <c r="AV25" i="25"/>
  <c r="AU25" i="25"/>
  <c r="AV24" i="25"/>
  <c r="AU24" i="25"/>
  <c r="AV23" i="25"/>
  <c r="AU23" i="25"/>
  <c r="AV22" i="25"/>
  <c r="AU22" i="25"/>
  <c r="AV21" i="25"/>
  <c r="AU21" i="25"/>
  <c r="AV20" i="25"/>
  <c r="AU20" i="25"/>
  <c r="AV19" i="25"/>
  <c r="AU19" i="25"/>
  <c r="AV18" i="25"/>
  <c r="AU18" i="25"/>
  <c r="AV17" i="25"/>
  <c r="AU17" i="25"/>
  <c r="AV16" i="25"/>
  <c r="AU16" i="25"/>
  <c r="AV15" i="25"/>
  <c r="AU15" i="25"/>
  <c r="AV14" i="25"/>
  <c r="AU14" i="25"/>
  <c r="AV13" i="25"/>
  <c r="AU13" i="25"/>
  <c r="AV12" i="25"/>
  <c r="AU12" i="25"/>
  <c r="AV11" i="25"/>
  <c r="AU11" i="25"/>
  <c r="AV10" i="25"/>
  <c r="AU10" i="25"/>
  <c r="AV9" i="25"/>
  <c r="AU9" i="25"/>
  <c r="AV8" i="25"/>
  <c r="AU8" i="25"/>
  <c r="AV7" i="25"/>
  <c r="AU7" i="25"/>
  <c r="AM80" i="25"/>
  <c r="AL80" i="25"/>
  <c r="AM79" i="25"/>
  <c r="AL79" i="25"/>
  <c r="AM78" i="25"/>
  <c r="AL78" i="25"/>
  <c r="AM77" i="25"/>
  <c r="AL77" i="25"/>
  <c r="AM76" i="25"/>
  <c r="AL76" i="25"/>
  <c r="AM75" i="25"/>
  <c r="AL75" i="25"/>
  <c r="AM74" i="25"/>
  <c r="AL74" i="25"/>
  <c r="AM73" i="25"/>
  <c r="AL73" i="25"/>
  <c r="AM72" i="25"/>
  <c r="AL72" i="25"/>
  <c r="AM71" i="25"/>
  <c r="AL71" i="25"/>
  <c r="AM70" i="25"/>
  <c r="AL70" i="25"/>
  <c r="AM69" i="25"/>
  <c r="AL69" i="25"/>
  <c r="AM68" i="25"/>
  <c r="AL68" i="25"/>
  <c r="AM67" i="25"/>
  <c r="AL67" i="25"/>
  <c r="AM66" i="25"/>
  <c r="AL66" i="25"/>
  <c r="AM65" i="25"/>
  <c r="AL65" i="25"/>
  <c r="AM64" i="25"/>
  <c r="AL64" i="25"/>
  <c r="AM63" i="25"/>
  <c r="AL63" i="25"/>
  <c r="AM62" i="25"/>
  <c r="AL62" i="25"/>
  <c r="AM61" i="25"/>
  <c r="AL61" i="25"/>
  <c r="AM60" i="25"/>
  <c r="AL60" i="25"/>
  <c r="AM59" i="25"/>
  <c r="AL59" i="25"/>
  <c r="AM58" i="25"/>
  <c r="AL58" i="25"/>
  <c r="AM57" i="25"/>
  <c r="AL57" i="25"/>
  <c r="AM56" i="25"/>
  <c r="AL56" i="25"/>
  <c r="AM55" i="25"/>
  <c r="AL55" i="25"/>
  <c r="AM54" i="25"/>
  <c r="AL54" i="25"/>
  <c r="AM53" i="25"/>
  <c r="AL53" i="25"/>
  <c r="AM52" i="25"/>
  <c r="AL52" i="25"/>
  <c r="AM51" i="25"/>
  <c r="AL51" i="25"/>
  <c r="AM50" i="25"/>
  <c r="AL50" i="25"/>
  <c r="AM49" i="25"/>
  <c r="AL49" i="25"/>
  <c r="AM48" i="25"/>
  <c r="AL48" i="25"/>
  <c r="AM47" i="25"/>
  <c r="AL47" i="25"/>
  <c r="AM46" i="25"/>
  <c r="AL46" i="25"/>
  <c r="AM45" i="25"/>
  <c r="AL45" i="25"/>
  <c r="AM44" i="25"/>
  <c r="AL44" i="25"/>
  <c r="AM43" i="25"/>
  <c r="AL43" i="25"/>
  <c r="AM42" i="25"/>
  <c r="AL42" i="25"/>
  <c r="AM41" i="25"/>
  <c r="AL41" i="25"/>
  <c r="AM40" i="25"/>
  <c r="AL40" i="25"/>
  <c r="AM39" i="25"/>
  <c r="AL39" i="25"/>
  <c r="AM38" i="25"/>
  <c r="AL38" i="25"/>
  <c r="AM37" i="25"/>
  <c r="AL37" i="25"/>
  <c r="AM36" i="25"/>
  <c r="AL36" i="25"/>
  <c r="AM35" i="25"/>
  <c r="AL35" i="25"/>
  <c r="AM34" i="25"/>
  <c r="AL34" i="25"/>
  <c r="AM33" i="25"/>
  <c r="AL33" i="25"/>
  <c r="AM32" i="25"/>
  <c r="AL32" i="25"/>
  <c r="AM31" i="25"/>
  <c r="AL31" i="25"/>
  <c r="AM30" i="25"/>
  <c r="AL30" i="25"/>
  <c r="AM29" i="25"/>
  <c r="AL29" i="25"/>
  <c r="AM28" i="25"/>
  <c r="AL28" i="25"/>
  <c r="AM27" i="25"/>
  <c r="AL27" i="25"/>
  <c r="AM26" i="25"/>
  <c r="AL26" i="25"/>
  <c r="AM25" i="25"/>
  <c r="AL25" i="25"/>
  <c r="AM24" i="25"/>
  <c r="AL24" i="25"/>
  <c r="AM23" i="25"/>
  <c r="AL23" i="25"/>
  <c r="AM22" i="25"/>
  <c r="AL22" i="25"/>
  <c r="AM21" i="25"/>
  <c r="AL21" i="25"/>
  <c r="AM20" i="25"/>
  <c r="AL20" i="25"/>
  <c r="AM19" i="25"/>
  <c r="AL19" i="25"/>
  <c r="AM18" i="25"/>
  <c r="AL18" i="25"/>
  <c r="AM17" i="25"/>
  <c r="AL17" i="25"/>
  <c r="AM16" i="25"/>
  <c r="AL16" i="25"/>
  <c r="AM15" i="25"/>
  <c r="AL15" i="25"/>
  <c r="AM14" i="25"/>
  <c r="AL14" i="25"/>
  <c r="AM13" i="25"/>
  <c r="AL13" i="25"/>
  <c r="AM12" i="25"/>
  <c r="AL12" i="25"/>
  <c r="AM11" i="25"/>
  <c r="AL11" i="25"/>
  <c r="AM10" i="25"/>
  <c r="AL10" i="25"/>
  <c r="AM9" i="25"/>
  <c r="AL9" i="25"/>
  <c r="AM8" i="25"/>
  <c r="AL8" i="25"/>
  <c r="AM7" i="25"/>
  <c r="AL7" i="25"/>
  <c r="AD80" i="25"/>
  <c r="AC80" i="25"/>
  <c r="AD79" i="25"/>
  <c r="AC79" i="25"/>
  <c r="AD78" i="25"/>
  <c r="AC78" i="25"/>
  <c r="AD77" i="25"/>
  <c r="AC77" i="25"/>
  <c r="AD76" i="25"/>
  <c r="AC76" i="25"/>
  <c r="AD75" i="25"/>
  <c r="AC75" i="25"/>
  <c r="AD74" i="25"/>
  <c r="AC74" i="25"/>
  <c r="AD73" i="25"/>
  <c r="AC73" i="25"/>
  <c r="AD72" i="25"/>
  <c r="AC72" i="25"/>
  <c r="AD71" i="25"/>
  <c r="AC71" i="25"/>
  <c r="AD70" i="25"/>
  <c r="AC70" i="25"/>
  <c r="AD69" i="25"/>
  <c r="AC69" i="25"/>
  <c r="AD68" i="25"/>
  <c r="AC68" i="25"/>
  <c r="AD67" i="25"/>
  <c r="AC67" i="25"/>
  <c r="AD66" i="25"/>
  <c r="AC66" i="25"/>
  <c r="AD65" i="25"/>
  <c r="AC65" i="25"/>
  <c r="AD64" i="25"/>
  <c r="AC64" i="25"/>
  <c r="AD63" i="25"/>
  <c r="AC63" i="25"/>
  <c r="AD62" i="25"/>
  <c r="AC62" i="25"/>
  <c r="AD61" i="25"/>
  <c r="AC61" i="25"/>
  <c r="AD60" i="25"/>
  <c r="AC60" i="25"/>
  <c r="AD59" i="25"/>
  <c r="AC59" i="25"/>
  <c r="AD58" i="25"/>
  <c r="AC58" i="25"/>
  <c r="AD57" i="25"/>
  <c r="AC57" i="25"/>
  <c r="AD56" i="25"/>
  <c r="AC56" i="25"/>
  <c r="AD55" i="25"/>
  <c r="AC55" i="25"/>
  <c r="AD54" i="25"/>
  <c r="AC54" i="25"/>
  <c r="AD53" i="25"/>
  <c r="AC53" i="25"/>
  <c r="AD52" i="25"/>
  <c r="AC52" i="25"/>
  <c r="AD51" i="25"/>
  <c r="AC51" i="25"/>
  <c r="AD50" i="25"/>
  <c r="AC50" i="25"/>
  <c r="AD49" i="25"/>
  <c r="AC49" i="25"/>
  <c r="AD48" i="25"/>
  <c r="AC48" i="25"/>
  <c r="AD47" i="25"/>
  <c r="AC47" i="25"/>
  <c r="AD46" i="25"/>
  <c r="AC46" i="25"/>
  <c r="AD45" i="25"/>
  <c r="AC45" i="25"/>
  <c r="AD44" i="25"/>
  <c r="AC44" i="25"/>
  <c r="AD43" i="25"/>
  <c r="AC43" i="25"/>
  <c r="AD42" i="25"/>
  <c r="AC42" i="25"/>
  <c r="AD41" i="25"/>
  <c r="AC41" i="25"/>
  <c r="AD40" i="25"/>
  <c r="AC40" i="25"/>
  <c r="AD39" i="25"/>
  <c r="AC39" i="25"/>
  <c r="AD38" i="25"/>
  <c r="AC38" i="25"/>
  <c r="AD37" i="25"/>
  <c r="AC37" i="25"/>
  <c r="AD36" i="25"/>
  <c r="AC36" i="25"/>
  <c r="AD35" i="25"/>
  <c r="AC35" i="25"/>
  <c r="AD34" i="25"/>
  <c r="AC34" i="25"/>
  <c r="AD33" i="25"/>
  <c r="AC33" i="25"/>
  <c r="AD32" i="25"/>
  <c r="AC32" i="25"/>
  <c r="AD31" i="25"/>
  <c r="AC31" i="25"/>
  <c r="AD30" i="25"/>
  <c r="AC30" i="25"/>
  <c r="AD29" i="25"/>
  <c r="AC29" i="25"/>
  <c r="AD28" i="25"/>
  <c r="AC28" i="25"/>
  <c r="AD27" i="25"/>
  <c r="AC27" i="25"/>
  <c r="AD26" i="25"/>
  <c r="AC26" i="25"/>
  <c r="AD25" i="25"/>
  <c r="AC25" i="25"/>
  <c r="AD24" i="25"/>
  <c r="AC24" i="25"/>
  <c r="AD23" i="25"/>
  <c r="AC23" i="25"/>
  <c r="AD22" i="25"/>
  <c r="AC22" i="25"/>
  <c r="AD21" i="25"/>
  <c r="AC21" i="25"/>
  <c r="AD20" i="25"/>
  <c r="AC20" i="25"/>
  <c r="AD19" i="25"/>
  <c r="AC19" i="25"/>
  <c r="AD18" i="25"/>
  <c r="AC18" i="25"/>
  <c r="AD17" i="25"/>
  <c r="AC17" i="25"/>
  <c r="AD16" i="25"/>
  <c r="AC16" i="25"/>
  <c r="AD15" i="25"/>
  <c r="AC15" i="25"/>
  <c r="AD14" i="25"/>
  <c r="AC14" i="25"/>
  <c r="AD13" i="25"/>
  <c r="AC13" i="25"/>
  <c r="AD12" i="25"/>
  <c r="AC12" i="25"/>
  <c r="AD11" i="25"/>
  <c r="AC11" i="25"/>
  <c r="AD10" i="25"/>
  <c r="AC10" i="25"/>
  <c r="AD9" i="25"/>
  <c r="AC9" i="25"/>
  <c r="AD8" i="25"/>
  <c r="AC8" i="25"/>
  <c r="AD7" i="25"/>
  <c r="AC7" i="25"/>
  <c r="U80" i="25"/>
  <c r="T80" i="25"/>
  <c r="U79" i="25"/>
  <c r="T79" i="25"/>
  <c r="U78" i="25"/>
  <c r="T78" i="25"/>
  <c r="U77" i="25"/>
  <c r="T77" i="25"/>
  <c r="U76" i="25"/>
  <c r="T76" i="25"/>
  <c r="U75" i="25"/>
  <c r="T75" i="25"/>
  <c r="U74" i="25"/>
  <c r="T74" i="25"/>
  <c r="U73" i="25"/>
  <c r="T73" i="25"/>
  <c r="U72" i="25"/>
  <c r="T72" i="25"/>
  <c r="U71" i="25"/>
  <c r="T71" i="25"/>
  <c r="U70" i="25"/>
  <c r="T70" i="25"/>
  <c r="U69" i="25"/>
  <c r="T69" i="25"/>
  <c r="U68" i="25"/>
  <c r="T68" i="25"/>
  <c r="U67" i="25"/>
  <c r="T67" i="25"/>
  <c r="U66" i="25"/>
  <c r="T66" i="25"/>
  <c r="U65" i="25"/>
  <c r="T65" i="25"/>
  <c r="U64" i="25"/>
  <c r="T64" i="25"/>
  <c r="U63" i="25"/>
  <c r="T63" i="25"/>
  <c r="U62" i="25"/>
  <c r="T62" i="25"/>
  <c r="U61" i="25"/>
  <c r="T61" i="25"/>
  <c r="U60" i="25"/>
  <c r="T60" i="25"/>
  <c r="U59" i="25"/>
  <c r="T59" i="25"/>
  <c r="U58" i="25"/>
  <c r="T58" i="25"/>
  <c r="U57" i="25"/>
  <c r="T57" i="25"/>
  <c r="U56" i="25"/>
  <c r="T56" i="25"/>
  <c r="U55" i="25"/>
  <c r="T55" i="25"/>
  <c r="U54" i="25"/>
  <c r="T54" i="25"/>
  <c r="U53" i="25"/>
  <c r="T53" i="25"/>
  <c r="U52" i="25"/>
  <c r="T52" i="25"/>
  <c r="U51" i="25"/>
  <c r="T51" i="25"/>
  <c r="U50" i="25"/>
  <c r="T50" i="25"/>
  <c r="U49" i="25"/>
  <c r="T49" i="25"/>
  <c r="U48" i="25"/>
  <c r="T48" i="25"/>
  <c r="U47" i="25"/>
  <c r="T47" i="25"/>
  <c r="U46" i="25"/>
  <c r="T46" i="25"/>
  <c r="U45" i="25"/>
  <c r="T45" i="25"/>
  <c r="U44" i="25"/>
  <c r="T44" i="25"/>
  <c r="U43" i="25"/>
  <c r="T43" i="25"/>
  <c r="U42" i="25"/>
  <c r="T42" i="25"/>
  <c r="U41" i="25"/>
  <c r="T41" i="25"/>
  <c r="U40" i="25"/>
  <c r="T40" i="25"/>
  <c r="U39" i="25"/>
  <c r="T39" i="25"/>
  <c r="U38" i="25"/>
  <c r="T38" i="25"/>
  <c r="U37" i="25"/>
  <c r="T37" i="25"/>
  <c r="U36" i="25"/>
  <c r="T36" i="25"/>
  <c r="U35" i="25"/>
  <c r="T35" i="25"/>
  <c r="U34" i="25"/>
  <c r="T34" i="25"/>
  <c r="U33" i="25"/>
  <c r="T33" i="25"/>
  <c r="U32" i="25"/>
  <c r="T32" i="25"/>
  <c r="U31" i="25"/>
  <c r="T31" i="25"/>
  <c r="U30" i="25"/>
  <c r="T30" i="25"/>
  <c r="U29" i="25"/>
  <c r="T29" i="25"/>
  <c r="U28" i="25"/>
  <c r="T28" i="25"/>
  <c r="U27" i="25"/>
  <c r="T27" i="25"/>
  <c r="U26" i="25"/>
  <c r="T26" i="25"/>
  <c r="U25" i="25"/>
  <c r="T25" i="25"/>
  <c r="U24" i="25"/>
  <c r="T24" i="25"/>
  <c r="U23" i="25"/>
  <c r="T23" i="25"/>
  <c r="U22" i="25"/>
  <c r="T22" i="25"/>
  <c r="U21" i="25"/>
  <c r="T21" i="25"/>
  <c r="U20" i="25"/>
  <c r="T20" i="25"/>
  <c r="U19" i="25"/>
  <c r="T19" i="25"/>
  <c r="U18" i="25"/>
  <c r="T18" i="25"/>
  <c r="U17" i="25"/>
  <c r="T17" i="25"/>
  <c r="U16" i="25"/>
  <c r="T16" i="25"/>
  <c r="U15" i="25"/>
  <c r="T15" i="25"/>
  <c r="U14" i="25"/>
  <c r="T14" i="25"/>
  <c r="U13" i="25"/>
  <c r="T13" i="25"/>
  <c r="U12" i="25"/>
  <c r="T12" i="25"/>
  <c r="U11" i="25"/>
  <c r="T11" i="25"/>
  <c r="U10" i="25"/>
  <c r="T10" i="25"/>
  <c r="U9" i="25"/>
  <c r="T9" i="25"/>
  <c r="U8" i="25"/>
  <c r="T8" i="25"/>
  <c r="U7" i="25"/>
  <c r="T7" i="25"/>
  <c r="BJ80" i="25"/>
  <c r="BI80" i="25"/>
  <c r="BJ79" i="25"/>
  <c r="BI79" i="25"/>
  <c r="BJ78" i="25"/>
  <c r="BI78" i="25"/>
  <c r="BJ77" i="25"/>
  <c r="BI77" i="25"/>
  <c r="BJ76" i="25"/>
  <c r="BI76" i="25"/>
  <c r="BJ75" i="25"/>
  <c r="BI75" i="25"/>
  <c r="BJ74" i="25"/>
  <c r="BI74" i="25"/>
  <c r="BJ73" i="25"/>
  <c r="BI73" i="25"/>
  <c r="BJ72" i="25"/>
  <c r="BI72" i="25"/>
  <c r="BJ71" i="25"/>
  <c r="BI71" i="25"/>
  <c r="BJ70" i="25"/>
  <c r="BI70" i="25"/>
  <c r="BJ69" i="25"/>
  <c r="BI69" i="25"/>
  <c r="BJ68" i="25"/>
  <c r="BI68" i="25"/>
  <c r="BJ67" i="25"/>
  <c r="BI67" i="25"/>
  <c r="BJ66" i="25"/>
  <c r="BI66" i="25"/>
  <c r="BJ65" i="25"/>
  <c r="BI65" i="25"/>
  <c r="BJ64" i="25"/>
  <c r="BI64" i="25"/>
  <c r="BJ63" i="25"/>
  <c r="BI63" i="25"/>
  <c r="BJ62" i="25"/>
  <c r="BI62" i="25"/>
  <c r="BJ61" i="25"/>
  <c r="BI61" i="25"/>
  <c r="BJ60" i="25"/>
  <c r="BI60" i="25"/>
  <c r="BJ59" i="25"/>
  <c r="BI59" i="25"/>
  <c r="BJ58" i="25"/>
  <c r="BI58" i="25"/>
  <c r="BJ57" i="25"/>
  <c r="BI57" i="25"/>
  <c r="BJ56" i="25"/>
  <c r="BI56" i="25"/>
  <c r="BJ55" i="25"/>
  <c r="BI55" i="25"/>
  <c r="BJ54" i="25"/>
  <c r="BI54" i="25"/>
  <c r="BJ53" i="25"/>
  <c r="BI53" i="25"/>
  <c r="BJ52" i="25"/>
  <c r="BI52" i="25"/>
  <c r="BJ51" i="25"/>
  <c r="BI51" i="25"/>
  <c r="BJ50" i="25"/>
  <c r="BI50" i="25"/>
  <c r="BJ49" i="25"/>
  <c r="BI49" i="25"/>
  <c r="BJ48" i="25"/>
  <c r="BI48" i="25"/>
  <c r="BJ47" i="25"/>
  <c r="BI47" i="25"/>
  <c r="BJ46" i="25"/>
  <c r="BI46" i="25"/>
  <c r="BJ45" i="25"/>
  <c r="BI45" i="25"/>
  <c r="BJ44" i="25"/>
  <c r="BI44" i="25"/>
  <c r="BJ43" i="25"/>
  <c r="BI43" i="25"/>
  <c r="BJ42" i="25"/>
  <c r="BI42" i="25"/>
  <c r="BJ41" i="25"/>
  <c r="BI41" i="25"/>
  <c r="BJ40" i="25"/>
  <c r="BI40" i="25"/>
  <c r="BJ39" i="25"/>
  <c r="BI39" i="25"/>
  <c r="BJ38" i="25"/>
  <c r="BI38" i="25"/>
  <c r="BJ37" i="25"/>
  <c r="BI37" i="25"/>
  <c r="BJ36" i="25"/>
  <c r="BI36" i="25"/>
  <c r="BJ35" i="25"/>
  <c r="BI35" i="25"/>
  <c r="BJ34" i="25"/>
  <c r="BI34" i="25"/>
  <c r="BJ33" i="25"/>
  <c r="BI33" i="25"/>
  <c r="BJ32" i="25"/>
  <c r="BI32" i="25"/>
  <c r="BJ31" i="25"/>
  <c r="BI31" i="25"/>
  <c r="BJ30" i="25"/>
  <c r="BI30" i="25"/>
  <c r="BJ29" i="25"/>
  <c r="BI29" i="25"/>
  <c r="BJ28" i="25"/>
  <c r="BI28" i="25"/>
  <c r="BJ27" i="25"/>
  <c r="BI27" i="25"/>
  <c r="BJ26" i="25"/>
  <c r="BI26" i="25"/>
  <c r="BJ25" i="25"/>
  <c r="BI25" i="25"/>
  <c r="BJ24" i="25"/>
  <c r="BI24" i="25"/>
  <c r="BJ23" i="25"/>
  <c r="BI23" i="25"/>
  <c r="BJ22" i="25"/>
  <c r="BI22" i="25"/>
  <c r="BJ21" i="25"/>
  <c r="BI21" i="25"/>
  <c r="BJ20" i="25"/>
  <c r="BI20" i="25"/>
  <c r="BJ19" i="25"/>
  <c r="BI19" i="25"/>
  <c r="BJ18" i="25"/>
  <c r="BI18" i="25"/>
  <c r="BJ17" i="25"/>
  <c r="BI17" i="25"/>
  <c r="BJ16" i="25"/>
  <c r="BI16" i="25"/>
  <c r="BJ15" i="25"/>
  <c r="BI15" i="25"/>
  <c r="BJ14" i="25"/>
  <c r="BI14" i="25"/>
  <c r="BJ13" i="25"/>
  <c r="BI13" i="25"/>
  <c r="BJ12" i="25"/>
  <c r="BI12" i="25"/>
  <c r="BJ11" i="25"/>
  <c r="BI11" i="25"/>
  <c r="BJ10" i="25"/>
  <c r="BI10" i="25"/>
  <c r="BJ9" i="25"/>
  <c r="BI9" i="25"/>
  <c r="BJ8" i="25"/>
  <c r="BI8" i="25"/>
  <c r="BJ7" i="25"/>
  <c r="BI7" i="25"/>
  <c r="BA80" i="25"/>
  <c r="AZ80" i="25"/>
  <c r="BA79" i="25"/>
  <c r="AZ79" i="25"/>
  <c r="BA78" i="25"/>
  <c r="AZ78" i="25"/>
  <c r="BA77" i="25"/>
  <c r="AZ77" i="25"/>
  <c r="BA76" i="25"/>
  <c r="AZ76" i="25"/>
  <c r="BA75" i="25"/>
  <c r="AZ75" i="25"/>
  <c r="BA74" i="25"/>
  <c r="AZ74" i="25"/>
  <c r="BA73" i="25"/>
  <c r="AZ73" i="25"/>
  <c r="BA72" i="25"/>
  <c r="AZ72" i="25"/>
  <c r="BA71" i="25"/>
  <c r="AZ71" i="25"/>
  <c r="BA70" i="25"/>
  <c r="AZ70" i="25"/>
  <c r="BA69" i="25"/>
  <c r="AZ69" i="25"/>
  <c r="BA68" i="25"/>
  <c r="AZ68" i="25"/>
  <c r="BA67" i="25"/>
  <c r="AZ67" i="25"/>
  <c r="BA66" i="25"/>
  <c r="AZ66" i="25"/>
  <c r="BA65" i="25"/>
  <c r="AZ65" i="25"/>
  <c r="BA64" i="25"/>
  <c r="AZ64" i="25"/>
  <c r="BA63" i="25"/>
  <c r="AZ63" i="25"/>
  <c r="BA62" i="25"/>
  <c r="AZ62" i="25"/>
  <c r="BA61" i="25"/>
  <c r="AZ61" i="25"/>
  <c r="BA60" i="25"/>
  <c r="AZ60" i="25"/>
  <c r="BA59" i="25"/>
  <c r="AZ59" i="25"/>
  <c r="BA58" i="25"/>
  <c r="AZ58" i="25"/>
  <c r="BA57" i="25"/>
  <c r="AZ57" i="25"/>
  <c r="BA56" i="25"/>
  <c r="AZ56" i="25"/>
  <c r="BA55" i="25"/>
  <c r="AZ55" i="25"/>
  <c r="BA54" i="25"/>
  <c r="AZ54" i="25"/>
  <c r="BA53" i="25"/>
  <c r="AZ53" i="25"/>
  <c r="BA52" i="25"/>
  <c r="AZ52" i="25"/>
  <c r="BA51" i="25"/>
  <c r="AZ51" i="25"/>
  <c r="BA50" i="25"/>
  <c r="AZ50" i="25"/>
  <c r="BA49" i="25"/>
  <c r="AZ49" i="25"/>
  <c r="BA48" i="25"/>
  <c r="AZ48" i="25"/>
  <c r="BA47" i="25"/>
  <c r="AZ47" i="25"/>
  <c r="BA46" i="25"/>
  <c r="AZ46" i="25"/>
  <c r="BA45" i="25"/>
  <c r="AZ45" i="25"/>
  <c r="BA44" i="25"/>
  <c r="AZ44" i="25"/>
  <c r="BA43" i="25"/>
  <c r="AZ43" i="25"/>
  <c r="BA42" i="25"/>
  <c r="AZ42" i="25"/>
  <c r="BA41" i="25"/>
  <c r="AZ41" i="25"/>
  <c r="BA40" i="25"/>
  <c r="AZ40" i="25"/>
  <c r="BA39" i="25"/>
  <c r="AZ39" i="25"/>
  <c r="BA38" i="25"/>
  <c r="AZ38" i="25"/>
  <c r="BA37" i="25"/>
  <c r="AZ37" i="25"/>
  <c r="BA36" i="25"/>
  <c r="AZ36" i="25"/>
  <c r="BA35" i="25"/>
  <c r="AZ35" i="25"/>
  <c r="BA34" i="25"/>
  <c r="AZ34" i="25"/>
  <c r="BA33" i="25"/>
  <c r="AZ33" i="25"/>
  <c r="BA32" i="25"/>
  <c r="AZ32" i="25"/>
  <c r="BA31" i="25"/>
  <c r="AZ31" i="25"/>
  <c r="BA30" i="25"/>
  <c r="AZ30" i="25"/>
  <c r="BA29" i="25"/>
  <c r="AZ29" i="25"/>
  <c r="BA28" i="25"/>
  <c r="AZ28" i="25"/>
  <c r="BA27" i="25"/>
  <c r="AZ27" i="25"/>
  <c r="BA26" i="25"/>
  <c r="AZ26" i="25"/>
  <c r="BA25" i="25"/>
  <c r="AZ25" i="25"/>
  <c r="BA24" i="25"/>
  <c r="AZ24" i="25"/>
  <c r="BA23" i="25"/>
  <c r="AZ23" i="25"/>
  <c r="BA22" i="25"/>
  <c r="AZ22" i="25"/>
  <c r="BA21" i="25"/>
  <c r="AZ21" i="25"/>
  <c r="BA20" i="25"/>
  <c r="AZ20" i="25"/>
  <c r="BA19" i="25"/>
  <c r="AZ19" i="25"/>
  <c r="BA18" i="25"/>
  <c r="AZ18" i="25"/>
  <c r="BA17" i="25"/>
  <c r="AZ17" i="25"/>
  <c r="BA16" i="25"/>
  <c r="AZ16" i="25"/>
  <c r="BA15" i="25"/>
  <c r="AZ15" i="25"/>
  <c r="BA14" i="25"/>
  <c r="AZ14" i="25"/>
  <c r="BA13" i="25"/>
  <c r="AZ13" i="25"/>
  <c r="BA12" i="25"/>
  <c r="AZ12" i="25"/>
  <c r="BA11" i="25"/>
  <c r="AZ11" i="25"/>
  <c r="BA10" i="25"/>
  <c r="AZ10" i="25"/>
  <c r="BA9" i="25"/>
  <c r="AZ9" i="25"/>
  <c r="BA8" i="25"/>
  <c r="AZ8" i="25"/>
  <c r="BA7" i="25"/>
  <c r="AZ7" i="25"/>
  <c r="AR80" i="25"/>
  <c r="AQ80" i="25"/>
  <c r="AR79" i="25"/>
  <c r="AQ79" i="25"/>
  <c r="AR78" i="25"/>
  <c r="AQ78" i="25"/>
  <c r="AR77" i="25"/>
  <c r="AQ77" i="25"/>
  <c r="AR76" i="25"/>
  <c r="AQ76" i="25"/>
  <c r="AR75" i="25"/>
  <c r="AQ75" i="25"/>
  <c r="AR74" i="25"/>
  <c r="AQ74" i="25"/>
  <c r="AR73" i="25"/>
  <c r="AQ73" i="25"/>
  <c r="AR72" i="25"/>
  <c r="AQ72" i="25"/>
  <c r="AR71" i="25"/>
  <c r="AQ71" i="25"/>
  <c r="AR70" i="25"/>
  <c r="AQ70" i="25"/>
  <c r="AR69" i="25"/>
  <c r="AQ69" i="25"/>
  <c r="AR68" i="25"/>
  <c r="AQ68" i="25"/>
  <c r="AR67" i="25"/>
  <c r="AQ67" i="25"/>
  <c r="AR66" i="25"/>
  <c r="AQ66" i="25"/>
  <c r="AR65" i="25"/>
  <c r="AQ65" i="25"/>
  <c r="AR64" i="25"/>
  <c r="AQ64" i="25"/>
  <c r="AR63" i="25"/>
  <c r="AQ63" i="25"/>
  <c r="AR62" i="25"/>
  <c r="AQ62" i="25"/>
  <c r="AR61" i="25"/>
  <c r="AQ61" i="25"/>
  <c r="AR60" i="25"/>
  <c r="AQ60" i="25"/>
  <c r="AR59" i="25"/>
  <c r="AQ59" i="25"/>
  <c r="AR58" i="25"/>
  <c r="AQ58" i="25"/>
  <c r="AR57" i="25"/>
  <c r="AQ57" i="25"/>
  <c r="AR56" i="25"/>
  <c r="AQ56" i="25"/>
  <c r="AR55" i="25"/>
  <c r="AQ55" i="25"/>
  <c r="AR54" i="25"/>
  <c r="AQ54" i="25"/>
  <c r="AR53" i="25"/>
  <c r="AQ53" i="25"/>
  <c r="AR52" i="25"/>
  <c r="AQ52" i="25"/>
  <c r="AR51" i="25"/>
  <c r="AQ51" i="25"/>
  <c r="AR50" i="25"/>
  <c r="AQ50" i="25"/>
  <c r="AR49" i="25"/>
  <c r="AQ49" i="25"/>
  <c r="AR48" i="25"/>
  <c r="AQ48" i="25"/>
  <c r="AR47" i="25"/>
  <c r="AQ47" i="25"/>
  <c r="AR46" i="25"/>
  <c r="AQ46" i="25"/>
  <c r="AR45" i="25"/>
  <c r="AQ45" i="25"/>
  <c r="AR44" i="25"/>
  <c r="AQ44" i="25"/>
  <c r="AR43" i="25"/>
  <c r="AQ43" i="25"/>
  <c r="AR42" i="25"/>
  <c r="AQ42" i="25"/>
  <c r="AR41" i="25"/>
  <c r="AQ41" i="25"/>
  <c r="AR40" i="25"/>
  <c r="AQ40" i="25"/>
  <c r="AR39" i="25"/>
  <c r="AQ39" i="25"/>
  <c r="AR38" i="25"/>
  <c r="AQ38" i="25"/>
  <c r="AR37" i="25"/>
  <c r="AQ37" i="25"/>
  <c r="AR36" i="25"/>
  <c r="AQ36" i="25"/>
  <c r="AR35" i="25"/>
  <c r="AQ35" i="25"/>
  <c r="AR34" i="25"/>
  <c r="AQ34" i="25"/>
  <c r="AR33" i="25"/>
  <c r="AQ33" i="25"/>
  <c r="AR32" i="25"/>
  <c r="AQ32" i="25"/>
  <c r="AR31" i="25"/>
  <c r="AQ31" i="25"/>
  <c r="AR30" i="25"/>
  <c r="AQ30" i="25"/>
  <c r="AR29" i="25"/>
  <c r="AQ29" i="25"/>
  <c r="AR28" i="25"/>
  <c r="AQ28" i="25"/>
  <c r="AR27" i="25"/>
  <c r="AQ27" i="25"/>
  <c r="AR26" i="25"/>
  <c r="AQ26" i="25"/>
  <c r="AR25" i="25"/>
  <c r="AQ25" i="25"/>
  <c r="AR24" i="25"/>
  <c r="AQ24" i="25"/>
  <c r="AR23" i="25"/>
  <c r="AQ23" i="25"/>
  <c r="AR22" i="25"/>
  <c r="AQ22" i="25"/>
  <c r="AR21" i="25"/>
  <c r="AQ21" i="25"/>
  <c r="AR20" i="25"/>
  <c r="AQ20" i="25"/>
  <c r="AR19" i="25"/>
  <c r="AQ19" i="25"/>
  <c r="AR18" i="25"/>
  <c r="AQ18" i="25"/>
  <c r="AR17" i="25"/>
  <c r="AQ17" i="25"/>
  <c r="AR16" i="25"/>
  <c r="AQ16" i="25"/>
  <c r="AR15" i="25"/>
  <c r="AQ15" i="25"/>
  <c r="AR14" i="25"/>
  <c r="AQ14" i="25"/>
  <c r="AR13" i="25"/>
  <c r="AQ13" i="25"/>
  <c r="AR12" i="25"/>
  <c r="AQ12" i="25"/>
  <c r="AR11" i="25"/>
  <c r="AQ11" i="25"/>
  <c r="AR10" i="25"/>
  <c r="AQ10" i="25"/>
  <c r="AR9" i="25"/>
  <c r="AQ9" i="25"/>
  <c r="AR8" i="25"/>
  <c r="AQ8" i="25"/>
  <c r="AR7" i="25"/>
  <c r="AQ7" i="25"/>
  <c r="AI80" i="25"/>
  <c r="AH80" i="25"/>
  <c r="AI79" i="25"/>
  <c r="AH79" i="25"/>
  <c r="AI78" i="25"/>
  <c r="AH78" i="25"/>
  <c r="AI77" i="25"/>
  <c r="AH77" i="25"/>
  <c r="AI76" i="25"/>
  <c r="AH76" i="25"/>
  <c r="AI75" i="25"/>
  <c r="AH75" i="25"/>
  <c r="AI74" i="25"/>
  <c r="AH74" i="25"/>
  <c r="AI73" i="25"/>
  <c r="AH73" i="25"/>
  <c r="AI72" i="25"/>
  <c r="AH72" i="25"/>
  <c r="AI71" i="25"/>
  <c r="AH71" i="25"/>
  <c r="AI70" i="25"/>
  <c r="AH70" i="25"/>
  <c r="AI69" i="25"/>
  <c r="AH69" i="25"/>
  <c r="AI68" i="25"/>
  <c r="AH68" i="25"/>
  <c r="AI67" i="25"/>
  <c r="AH67" i="25"/>
  <c r="AI66" i="25"/>
  <c r="AH66" i="25"/>
  <c r="AI65" i="25"/>
  <c r="AH65" i="25"/>
  <c r="AI64" i="25"/>
  <c r="AH64" i="25"/>
  <c r="AI63" i="25"/>
  <c r="AH63" i="25"/>
  <c r="AI62" i="25"/>
  <c r="AH62" i="25"/>
  <c r="AI61" i="25"/>
  <c r="AH61" i="25"/>
  <c r="AI60" i="25"/>
  <c r="AH60" i="25"/>
  <c r="AI59" i="25"/>
  <c r="AH59" i="25"/>
  <c r="AI58" i="25"/>
  <c r="AH58" i="25"/>
  <c r="AI57" i="25"/>
  <c r="AH57" i="25"/>
  <c r="AI56" i="25"/>
  <c r="AH56" i="25"/>
  <c r="AI55" i="25"/>
  <c r="AH55" i="25"/>
  <c r="AI54" i="25"/>
  <c r="AH54" i="25"/>
  <c r="AI53" i="25"/>
  <c r="AH53" i="25"/>
  <c r="AI52" i="25"/>
  <c r="AH52" i="25"/>
  <c r="AI51" i="25"/>
  <c r="AH51" i="25"/>
  <c r="AI50" i="25"/>
  <c r="AH50" i="25"/>
  <c r="AI49" i="25"/>
  <c r="AH49" i="25"/>
  <c r="AI48" i="25"/>
  <c r="AH48" i="25"/>
  <c r="AI47" i="25"/>
  <c r="AH47" i="25"/>
  <c r="AI46" i="25"/>
  <c r="AH46" i="25"/>
  <c r="AI45" i="25"/>
  <c r="AH45" i="25"/>
  <c r="AI44" i="25"/>
  <c r="AH44" i="25"/>
  <c r="AI43" i="25"/>
  <c r="AH43" i="25"/>
  <c r="AI42" i="25"/>
  <c r="AH42" i="25"/>
  <c r="AI41" i="25"/>
  <c r="AH41" i="25"/>
  <c r="AI40" i="25"/>
  <c r="AH40" i="25"/>
  <c r="AI39" i="25"/>
  <c r="AH39" i="25"/>
  <c r="AI38" i="25"/>
  <c r="AH38" i="25"/>
  <c r="AI37" i="25"/>
  <c r="AH37" i="25"/>
  <c r="AI36" i="25"/>
  <c r="AH36" i="25"/>
  <c r="AI35" i="25"/>
  <c r="AH35" i="25"/>
  <c r="AI34" i="25"/>
  <c r="AH34" i="25"/>
  <c r="AI33" i="25"/>
  <c r="AH33" i="25"/>
  <c r="AI32" i="25"/>
  <c r="AH32" i="25"/>
  <c r="AI31" i="25"/>
  <c r="AH31" i="25"/>
  <c r="AI30" i="25"/>
  <c r="AH30" i="25"/>
  <c r="AI29" i="25"/>
  <c r="AH29" i="25"/>
  <c r="AI28" i="25"/>
  <c r="AH28" i="25"/>
  <c r="AI27" i="25"/>
  <c r="AH27" i="25"/>
  <c r="AI26" i="25"/>
  <c r="AH26" i="25"/>
  <c r="AI25" i="25"/>
  <c r="AH25" i="25"/>
  <c r="AI24" i="25"/>
  <c r="AH24" i="25"/>
  <c r="AI23" i="25"/>
  <c r="AH23" i="25"/>
  <c r="AI22" i="25"/>
  <c r="AH22" i="25"/>
  <c r="AI21" i="25"/>
  <c r="AH21" i="25"/>
  <c r="AI20" i="25"/>
  <c r="AH20" i="25"/>
  <c r="AI19" i="25"/>
  <c r="AH19" i="25"/>
  <c r="AI18" i="25"/>
  <c r="AH18" i="25"/>
  <c r="AI17" i="25"/>
  <c r="AH17" i="25"/>
  <c r="AI16" i="25"/>
  <c r="AH16" i="25"/>
  <c r="AI15" i="25"/>
  <c r="AH15" i="25"/>
  <c r="AI14" i="25"/>
  <c r="AH14" i="25"/>
  <c r="AI13" i="25"/>
  <c r="AH13" i="25"/>
  <c r="AI12" i="25"/>
  <c r="AH12" i="25"/>
  <c r="AI11" i="25"/>
  <c r="AH11" i="25"/>
  <c r="AI10" i="25"/>
  <c r="AH10" i="25"/>
  <c r="AI9" i="25"/>
  <c r="AH9" i="25"/>
  <c r="AI8" i="25"/>
  <c r="AH8" i="25"/>
  <c r="AI7" i="25"/>
  <c r="AH7" i="25"/>
  <c r="Z80" i="25"/>
  <c r="Y80" i="25"/>
  <c r="Z79" i="25"/>
  <c r="Y79" i="25"/>
  <c r="Z78" i="25"/>
  <c r="Y78" i="25"/>
  <c r="Z77" i="25"/>
  <c r="Y77" i="25"/>
  <c r="Z76" i="25"/>
  <c r="Y76" i="25"/>
  <c r="Z75" i="25"/>
  <c r="Y75" i="25"/>
  <c r="Z74" i="25"/>
  <c r="Y74" i="25"/>
  <c r="Z73" i="25"/>
  <c r="Y73" i="25"/>
  <c r="Z72" i="25"/>
  <c r="Y72" i="25"/>
  <c r="Z71" i="25"/>
  <c r="Y71" i="25"/>
  <c r="Z70" i="25"/>
  <c r="Y70" i="25"/>
  <c r="Z69" i="25"/>
  <c r="Y69" i="25"/>
  <c r="Z68" i="25"/>
  <c r="Y68" i="25"/>
  <c r="Z67" i="25"/>
  <c r="Y67" i="25"/>
  <c r="Z66" i="25"/>
  <c r="Y66" i="25"/>
  <c r="Z65" i="25"/>
  <c r="Y65" i="25"/>
  <c r="Z64" i="25"/>
  <c r="Y64" i="25"/>
  <c r="Z63" i="25"/>
  <c r="Y63" i="25"/>
  <c r="Z62" i="25"/>
  <c r="Y62" i="25"/>
  <c r="Z61" i="25"/>
  <c r="Y61" i="25"/>
  <c r="Z60" i="25"/>
  <c r="Y60" i="25"/>
  <c r="Z59" i="25"/>
  <c r="Y59" i="25"/>
  <c r="Z58" i="25"/>
  <c r="Y58" i="25"/>
  <c r="Z57" i="25"/>
  <c r="Y57" i="25"/>
  <c r="Z56" i="25"/>
  <c r="Y56" i="25"/>
  <c r="Z55" i="25"/>
  <c r="Y55" i="25"/>
  <c r="Z54" i="25"/>
  <c r="Y54" i="25"/>
  <c r="Z53" i="25"/>
  <c r="Y53" i="25"/>
  <c r="Z52" i="25"/>
  <c r="Y52" i="25"/>
  <c r="Z51" i="25"/>
  <c r="Y51" i="25"/>
  <c r="Z50" i="25"/>
  <c r="Y50" i="25"/>
  <c r="Z49" i="25"/>
  <c r="Y49" i="25"/>
  <c r="Z48" i="25"/>
  <c r="Y48" i="25"/>
  <c r="Z47" i="25"/>
  <c r="Y47" i="25"/>
  <c r="Z46" i="25"/>
  <c r="Y46" i="25"/>
  <c r="Z45" i="25"/>
  <c r="Y45" i="25"/>
  <c r="Z44" i="25"/>
  <c r="Y44" i="25"/>
  <c r="Z43" i="25"/>
  <c r="Y43" i="25"/>
  <c r="Z42" i="25"/>
  <c r="Y42" i="25"/>
  <c r="Z41" i="25"/>
  <c r="Y41" i="25"/>
  <c r="Z40" i="25"/>
  <c r="Y40" i="25"/>
  <c r="Z39" i="25"/>
  <c r="Y39" i="25"/>
  <c r="Z38" i="25"/>
  <c r="Y38" i="25"/>
  <c r="Z37" i="25"/>
  <c r="Y37" i="25"/>
  <c r="Z36" i="25"/>
  <c r="Y36" i="25"/>
  <c r="Z35" i="25"/>
  <c r="Y35" i="25"/>
  <c r="Z34" i="25"/>
  <c r="Y34" i="25"/>
  <c r="Z33" i="25"/>
  <c r="Y33" i="25"/>
  <c r="Z32" i="25"/>
  <c r="Y32" i="25"/>
  <c r="Z31" i="25"/>
  <c r="Y31" i="25"/>
  <c r="Z30" i="25"/>
  <c r="Y30" i="25"/>
  <c r="Z29" i="25"/>
  <c r="Y29" i="25"/>
  <c r="Z28" i="25"/>
  <c r="Y28" i="25"/>
  <c r="Z27" i="25"/>
  <c r="Y27" i="25"/>
  <c r="Z26" i="25"/>
  <c r="Y26" i="25"/>
  <c r="Z25" i="25"/>
  <c r="Y25" i="25"/>
  <c r="Z24" i="25"/>
  <c r="Y24" i="25"/>
  <c r="Z23" i="25"/>
  <c r="Y23" i="25"/>
  <c r="Z22" i="25"/>
  <c r="Y22" i="25"/>
  <c r="Z21" i="25"/>
  <c r="Y21" i="25"/>
  <c r="Z20" i="25"/>
  <c r="Y20" i="25"/>
  <c r="Z19" i="25"/>
  <c r="Y19" i="25"/>
  <c r="Z18" i="25"/>
  <c r="Y18" i="25"/>
  <c r="Z17" i="25"/>
  <c r="Y17" i="25"/>
  <c r="Z16" i="25"/>
  <c r="Y16" i="25"/>
  <c r="Z15" i="25"/>
  <c r="Y15" i="25"/>
  <c r="Z14" i="25"/>
  <c r="Y14" i="25"/>
  <c r="Z13" i="25"/>
  <c r="Y13" i="25"/>
  <c r="Z12" i="25"/>
  <c r="Y12" i="25"/>
  <c r="Z11" i="25"/>
  <c r="Y11" i="25"/>
  <c r="Z10" i="25"/>
  <c r="Y10" i="25"/>
  <c r="Z9" i="25"/>
  <c r="Y9" i="25"/>
  <c r="Z8" i="25"/>
  <c r="Y8" i="25"/>
  <c r="Z7" i="25"/>
  <c r="Y7" i="25"/>
  <c r="Q80" i="25"/>
  <c r="P80" i="25"/>
  <c r="Q79" i="25"/>
  <c r="P79" i="25"/>
  <c r="Q78" i="25"/>
  <c r="P78" i="25"/>
  <c r="Q77" i="25"/>
  <c r="P77" i="25"/>
  <c r="Q76" i="25"/>
  <c r="P76" i="25"/>
  <c r="Q75" i="25"/>
  <c r="P75" i="25"/>
  <c r="Q74" i="25"/>
  <c r="P74" i="25"/>
  <c r="Q73" i="25"/>
  <c r="P73" i="25"/>
  <c r="Q72" i="25"/>
  <c r="P72" i="25"/>
  <c r="Q71" i="25"/>
  <c r="P71" i="25"/>
  <c r="Q70" i="25"/>
  <c r="P70" i="25"/>
  <c r="Q69" i="25"/>
  <c r="P69" i="25"/>
  <c r="Q68" i="25"/>
  <c r="P68" i="25"/>
  <c r="Q67" i="25"/>
  <c r="P67" i="25"/>
  <c r="Q66" i="25"/>
  <c r="P66" i="25"/>
  <c r="Q65" i="25"/>
  <c r="P65" i="25"/>
  <c r="Q64" i="25"/>
  <c r="P64" i="25"/>
  <c r="Q63" i="25"/>
  <c r="P63" i="25"/>
  <c r="Q62" i="25"/>
  <c r="P62" i="25"/>
  <c r="Q61" i="25"/>
  <c r="P61" i="25"/>
  <c r="Q60" i="25"/>
  <c r="P60" i="25"/>
  <c r="Q59" i="25"/>
  <c r="P59" i="25"/>
  <c r="Q58" i="25"/>
  <c r="P58" i="25"/>
  <c r="Q57" i="25"/>
  <c r="P57" i="25"/>
  <c r="Q56" i="25"/>
  <c r="P56" i="25"/>
  <c r="Q55" i="25"/>
  <c r="P55" i="25"/>
  <c r="Q54" i="25"/>
  <c r="P54" i="25"/>
  <c r="Q53" i="25"/>
  <c r="P53" i="25"/>
  <c r="Q52" i="25"/>
  <c r="P52" i="25"/>
  <c r="Q51" i="25"/>
  <c r="P51" i="25"/>
  <c r="Q50" i="25"/>
  <c r="P50" i="25"/>
  <c r="Q49" i="25"/>
  <c r="P49" i="25"/>
  <c r="Q48" i="25"/>
  <c r="P48" i="25"/>
  <c r="Q47" i="25"/>
  <c r="P47" i="25"/>
  <c r="Q46" i="25"/>
  <c r="P46" i="25"/>
  <c r="Q45" i="25"/>
  <c r="P45" i="25"/>
  <c r="Q44" i="25"/>
  <c r="P44" i="25"/>
  <c r="Q43" i="25"/>
  <c r="P43" i="25"/>
  <c r="Q42" i="25"/>
  <c r="P42" i="25"/>
  <c r="Q41" i="25"/>
  <c r="P41" i="25"/>
  <c r="Q40" i="25"/>
  <c r="P40" i="25"/>
  <c r="Q39" i="25"/>
  <c r="P39" i="25"/>
  <c r="Q38" i="25"/>
  <c r="P38" i="25"/>
  <c r="Q37" i="25"/>
  <c r="P37" i="25"/>
  <c r="Q36" i="25"/>
  <c r="P36" i="25"/>
  <c r="Q35" i="25"/>
  <c r="P35" i="25"/>
  <c r="Q34" i="25"/>
  <c r="P34" i="25"/>
  <c r="Q33" i="25"/>
  <c r="P33" i="25"/>
  <c r="Q32" i="25"/>
  <c r="P32" i="25"/>
  <c r="Q31" i="25"/>
  <c r="P31" i="25"/>
  <c r="Q30" i="25"/>
  <c r="P30" i="25"/>
  <c r="Q29" i="25"/>
  <c r="P29" i="25"/>
  <c r="Q28" i="25"/>
  <c r="P28" i="25"/>
  <c r="Q27" i="25"/>
  <c r="P27" i="25"/>
  <c r="Q26" i="25"/>
  <c r="P26" i="25"/>
  <c r="Q25" i="25"/>
  <c r="P25" i="25"/>
  <c r="Q24" i="25"/>
  <c r="P24" i="25"/>
  <c r="Q23" i="25"/>
  <c r="P23" i="25"/>
  <c r="Q22" i="25"/>
  <c r="P22" i="25"/>
  <c r="Q21" i="25"/>
  <c r="P21" i="25"/>
  <c r="Q20" i="25"/>
  <c r="P20" i="25"/>
  <c r="Q19" i="25"/>
  <c r="P19" i="25"/>
  <c r="Q18" i="25"/>
  <c r="P18" i="25"/>
  <c r="Q17" i="25"/>
  <c r="P17" i="25"/>
  <c r="Q16" i="25"/>
  <c r="P16" i="25"/>
  <c r="Q15" i="25"/>
  <c r="P15" i="25"/>
  <c r="Q14" i="25"/>
  <c r="P14" i="25"/>
  <c r="Q13" i="25"/>
  <c r="P13" i="25"/>
  <c r="Q12" i="25"/>
  <c r="P12" i="25"/>
  <c r="Q11" i="25"/>
  <c r="P11" i="25"/>
  <c r="Q10" i="25"/>
  <c r="P10" i="25"/>
  <c r="Q9" i="25"/>
  <c r="P9" i="25"/>
  <c r="Q8" i="25"/>
  <c r="P8" i="25"/>
  <c r="Q7" i="25"/>
  <c r="P7" i="25"/>
  <c r="K8" i="25"/>
  <c r="L8" i="25"/>
  <c r="K9" i="25"/>
  <c r="L9" i="25"/>
  <c r="K10" i="25"/>
  <c r="L10" i="25"/>
  <c r="K11" i="25"/>
  <c r="L11" i="25"/>
  <c r="K12" i="25"/>
  <c r="L12" i="25"/>
  <c r="K13" i="25"/>
  <c r="L13" i="25"/>
  <c r="K14" i="25"/>
  <c r="L14" i="25"/>
  <c r="K15" i="25"/>
  <c r="L15" i="25"/>
  <c r="K16" i="25"/>
  <c r="L16" i="25"/>
  <c r="K17" i="25"/>
  <c r="L17" i="25"/>
  <c r="K18" i="25"/>
  <c r="L18" i="25"/>
  <c r="K19" i="25"/>
  <c r="L19" i="25"/>
  <c r="K20" i="25"/>
  <c r="L20" i="25"/>
  <c r="K21" i="25"/>
  <c r="L21" i="25"/>
  <c r="K22" i="25"/>
  <c r="L22" i="25"/>
  <c r="K23" i="25"/>
  <c r="L23" i="25"/>
  <c r="K24" i="25"/>
  <c r="L24" i="25"/>
  <c r="K25" i="25"/>
  <c r="L25" i="25"/>
  <c r="K26" i="25"/>
  <c r="L26" i="25"/>
  <c r="K27" i="25"/>
  <c r="L27" i="25"/>
  <c r="K28" i="25"/>
  <c r="L28" i="25"/>
  <c r="K29" i="25"/>
  <c r="L29" i="25"/>
  <c r="K30" i="25"/>
  <c r="L30" i="25"/>
  <c r="K31" i="25"/>
  <c r="L31" i="25"/>
  <c r="K32" i="25"/>
  <c r="L32" i="25"/>
  <c r="K33" i="25"/>
  <c r="L33" i="25"/>
  <c r="K34" i="25"/>
  <c r="L34" i="25"/>
  <c r="K35" i="25"/>
  <c r="L35" i="25"/>
  <c r="K36" i="25"/>
  <c r="L36" i="25"/>
  <c r="K37" i="25"/>
  <c r="L37" i="25"/>
  <c r="K38" i="25"/>
  <c r="L38" i="25"/>
  <c r="K39" i="25"/>
  <c r="L39" i="25"/>
  <c r="K40" i="25"/>
  <c r="L40" i="25"/>
  <c r="K41" i="25"/>
  <c r="L41" i="25"/>
  <c r="K42" i="25"/>
  <c r="L42" i="25"/>
  <c r="K43" i="25"/>
  <c r="L43" i="25"/>
  <c r="K44" i="25"/>
  <c r="L44" i="25"/>
  <c r="K45" i="25"/>
  <c r="L45" i="25"/>
  <c r="K46" i="25"/>
  <c r="L46" i="25"/>
  <c r="K47" i="25"/>
  <c r="L47" i="25"/>
  <c r="K48" i="25"/>
  <c r="L48" i="25"/>
  <c r="K49" i="25"/>
  <c r="L49" i="25"/>
  <c r="K50" i="25"/>
  <c r="L50" i="25"/>
  <c r="K51" i="25"/>
  <c r="L51" i="25"/>
  <c r="K52" i="25"/>
  <c r="L52" i="25"/>
  <c r="K53" i="25"/>
  <c r="L53" i="25"/>
  <c r="K54" i="25"/>
  <c r="L54" i="25"/>
  <c r="K55" i="25"/>
  <c r="L55" i="25"/>
  <c r="K56" i="25"/>
  <c r="L56" i="25"/>
  <c r="K57" i="25"/>
  <c r="L57" i="25"/>
  <c r="K58" i="25"/>
  <c r="L58" i="25"/>
  <c r="K59" i="25"/>
  <c r="L59" i="25"/>
  <c r="K60" i="25"/>
  <c r="L60" i="25"/>
  <c r="K61" i="25"/>
  <c r="L61" i="25"/>
  <c r="K62" i="25"/>
  <c r="L62" i="25"/>
  <c r="K63" i="25"/>
  <c r="L63" i="25"/>
  <c r="K64" i="25"/>
  <c r="L64" i="25"/>
  <c r="K65" i="25"/>
  <c r="L65" i="25"/>
  <c r="K66" i="25"/>
  <c r="L66" i="25"/>
  <c r="K67" i="25"/>
  <c r="L67" i="25"/>
  <c r="K68" i="25"/>
  <c r="L68" i="25"/>
  <c r="K69" i="25"/>
  <c r="L69" i="25"/>
  <c r="K70" i="25"/>
  <c r="L70" i="25"/>
  <c r="K71" i="25"/>
  <c r="L71" i="25"/>
  <c r="K72" i="25"/>
  <c r="L72" i="25"/>
  <c r="K73" i="25"/>
  <c r="L73" i="25"/>
  <c r="K74" i="25"/>
  <c r="L74" i="25"/>
  <c r="K75" i="25"/>
  <c r="L75" i="25"/>
  <c r="K76" i="25"/>
  <c r="L76" i="25"/>
  <c r="K77" i="25"/>
  <c r="L77" i="25"/>
  <c r="K78" i="25"/>
  <c r="L78" i="25"/>
  <c r="K79" i="25"/>
  <c r="L79" i="25"/>
  <c r="K80" i="25"/>
  <c r="L80" i="25"/>
  <c r="G8" i="25"/>
  <c r="H8" i="25"/>
  <c r="G9" i="25"/>
  <c r="H9" i="25"/>
  <c r="G10" i="25"/>
  <c r="H10" i="25"/>
  <c r="G11" i="25"/>
  <c r="H11" i="25"/>
  <c r="G12" i="25"/>
  <c r="H12" i="25"/>
  <c r="G13" i="25"/>
  <c r="H13" i="25"/>
  <c r="G14" i="25"/>
  <c r="H14" i="25"/>
  <c r="G15" i="25"/>
  <c r="H15" i="25"/>
  <c r="G16" i="25"/>
  <c r="H16" i="25"/>
  <c r="G17" i="25"/>
  <c r="H17" i="25"/>
  <c r="G18" i="25"/>
  <c r="H18" i="25"/>
  <c r="G19" i="25"/>
  <c r="H19" i="25"/>
  <c r="G20" i="25"/>
  <c r="H20" i="25"/>
  <c r="G21" i="25"/>
  <c r="H21" i="25"/>
  <c r="G22" i="25"/>
  <c r="H22" i="25"/>
  <c r="G23" i="25"/>
  <c r="H23" i="25"/>
  <c r="G24" i="25"/>
  <c r="H24" i="25"/>
  <c r="G25" i="25"/>
  <c r="H25" i="25"/>
  <c r="G26" i="25"/>
  <c r="H26" i="25"/>
  <c r="G27" i="25"/>
  <c r="H27" i="25"/>
  <c r="G28" i="25"/>
  <c r="H28" i="25"/>
  <c r="G29" i="25"/>
  <c r="H29" i="25"/>
  <c r="G30" i="25"/>
  <c r="H30" i="25"/>
  <c r="G31" i="25"/>
  <c r="H31" i="25"/>
  <c r="G32" i="25"/>
  <c r="H32" i="25"/>
  <c r="G33" i="25"/>
  <c r="H33" i="25"/>
  <c r="G34" i="25"/>
  <c r="H34" i="25"/>
  <c r="G35" i="25"/>
  <c r="H35" i="25"/>
  <c r="G36" i="25"/>
  <c r="H36" i="25"/>
  <c r="G37" i="25"/>
  <c r="H37" i="25"/>
  <c r="G38" i="25"/>
  <c r="H38" i="25"/>
  <c r="G39" i="25"/>
  <c r="H39" i="25"/>
  <c r="G40" i="25"/>
  <c r="H40" i="25"/>
  <c r="G41" i="25"/>
  <c r="H41" i="25"/>
  <c r="G42" i="25"/>
  <c r="H42" i="25"/>
  <c r="G43" i="25"/>
  <c r="H43" i="25"/>
  <c r="G44" i="25"/>
  <c r="H44" i="25"/>
  <c r="G45" i="25"/>
  <c r="H45" i="25"/>
  <c r="G46" i="25"/>
  <c r="H46" i="25"/>
  <c r="G47" i="25"/>
  <c r="H47" i="25"/>
  <c r="G48" i="25"/>
  <c r="H48" i="25"/>
  <c r="G49" i="25"/>
  <c r="H49" i="25"/>
  <c r="G50" i="25"/>
  <c r="H50" i="25"/>
  <c r="G51" i="25"/>
  <c r="H51" i="25"/>
  <c r="G52" i="25"/>
  <c r="H52" i="25"/>
  <c r="G53" i="25"/>
  <c r="H53" i="25"/>
  <c r="G54" i="25"/>
  <c r="H54" i="25"/>
  <c r="G55" i="25"/>
  <c r="H55" i="25"/>
  <c r="G56" i="25"/>
  <c r="H56" i="25"/>
  <c r="G57" i="25"/>
  <c r="H57" i="25"/>
  <c r="G58" i="25"/>
  <c r="H58" i="25"/>
  <c r="G59" i="25"/>
  <c r="H59" i="25"/>
  <c r="G60" i="25"/>
  <c r="H60" i="25"/>
  <c r="G61" i="25"/>
  <c r="H61" i="25"/>
  <c r="G62" i="25"/>
  <c r="H62" i="25"/>
  <c r="G63" i="25"/>
  <c r="H63" i="25"/>
  <c r="G64" i="25"/>
  <c r="H64" i="25"/>
  <c r="G65" i="25"/>
  <c r="H65" i="25"/>
  <c r="G66" i="25"/>
  <c r="H66" i="25"/>
  <c r="G67" i="25"/>
  <c r="H67" i="25"/>
  <c r="G68" i="25"/>
  <c r="H68" i="25"/>
  <c r="G69" i="25"/>
  <c r="H69" i="25"/>
  <c r="G70" i="25"/>
  <c r="H70" i="25"/>
  <c r="G71" i="25"/>
  <c r="H71" i="25"/>
  <c r="G72" i="25"/>
  <c r="H72" i="25"/>
  <c r="G73" i="25"/>
  <c r="H73" i="25"/>
  <c r="G74" i="25"/>
  <c r="H74" i="25"/>
  <c r="G75" i="25"/>
  <c r="H75" i="25"/>
  <c r="G76" i="25"/>
  <c r="H76" i="25"/>
  <c r="G77" i="25"/>
  <c r="H77" i="25"/>
  <c r="G78" i="25"/>
  <c r="H78" i="25"/>
  <c r="G79" i="25"/>
  <c r="H79" i="25"/>
  <c r="G80" i="25"/>
  <c r="H80" i="25"/>
  <c r="L7" i="25"/>
  <c r="K7" i="25"/>
  <c r="H7" i="25"/>
  <c r="G7" i="25"/>
  <c r="BU80" i="41" l="1"/>
  <c r="BT80" i="41"/>
  <c r="BQ80" i="41"/>
  <c r="BP80" i="41"/>
  <c r="BU79" i="41"/>
  <c r="BT79" i="41"/>
  <c r="BQ79" i="41"/>
  <c r="BP79" i="41"/>
  <c r="BU78" i="41"/>
  <c r="BT78" i="41"/>
  <c r="BQ78" i="41"/>
  <c r="BP78" i="41"/>
  <c r="BU77" i="41"/>
  <c r="BT77" i="41"/>
  <c r="BQ77" i="41"/>
  <c r="BP77" i="41"/>
  <c r="BU76" i="41"/>
  <c r="BT76" i="41"/>
  <c r="BQ76" i="41"/>
  <c r="BP76" i="41"/>
  <c r="BU75" i="41"/>
  <c r="BT75" i="41"/>
  <c r="BQ75" i="41"/>
  <c r="BP75" i="41"/>
  <c r="BU74" i="41"/>
  <c r="BT74" i="41"/>
  <c r="BQ74" i="41"/>
  <c r="BP74" i="41"/>
  <c r="BU73" i="41"/>
  <c r="BT73" i="41"/>
  <c r="BQ73" i="41"/>
  <c r="BP73" i="41"/>
  <c r="BU72" i="41"/>
  <c r="BT72" i="41"/>
  <c r="BQ72" i="41"/>
  <c r="BP72" i="41"/>
  <c r="BU71" i="41"/>
  <c r="BT71" i="41"/>
  <c r="BQ71" i="41"/>
  <c r="BP71" i="41"/>
  <c r="BU70" i="41"/>
  <c r="BT70" i="41"/>
  <c r="BQ70" i="41"/>
  <c r="BP70" i="41"/>
  <c r="BU69" i="41"/>
  <c r="BT69" i="41"/>
  <c r="BQ69" i="41"/>
  <c r="BP69" i="41"/>
  <c r="BU68" i="41"/>
  <c r="BT68" i="41"/>
  <c r="BQ68" i="41"/>
  <c r="BP68" i="41"/>
  <c r="BU67" i="41"/>
  <c r="BT67" i="41"/>
  <c r="BQ67" i="41"/>
  <c r="BP67" i="41"/>
  <c r="BU66" i="41"/>
  <c r="BT66" i="41"/>
  <c r="BQ66" i="41"/>
  <c r="BP66" i="41"/>
  <c r="BU65" i="41"/>
  <c r="BT65" i="41"/>
  <c r="BQ65" i="41"/>
  <c r="BP65" i="41"/>
  <c r="BU64" i="41"/>
  <c r="BT64" i="41"/>
  <c r="BQ64" i="41"/>
  <c r="BP64" i="41"/>
  <c r="BU63" i="41"/>
  <c r="BT63" i="41"/>
  <c r="BQ63" i="41"/>
  <c r="BP63" i="41"/>
  <c r="BU62" i="41"/>
  <c r="BT62" i="41"/>
  <c r="BQ62" i="41"/>
  <c r="BP62" i="41"/>
  <c r="BU61" i="41"/>
  <c r="BT61" i="41"/>
  <c r="BQ61" i="41"/>
  <c r="BP61" i="41"/>
  <c r="BU60" i="41"/>
  <c r="BT60" i="41"/>
  <c r="BQ60" i="41"/>
  <c r="BP60" i="41"/>
  <c r="BU59" i="41"/>
  <c r="BT59" i="41"/>
  <c r="BQ59" i="41"/>
  <c r="BP59" i="41"/>
  <c r="BU58" i="41"/>
  <c r="BT58" i="41"/>
  <c r="BQ58" i="41"/>
  <c r="BP58" i="41"/>
  <c r="BU57" i="41"/>
  <c r="BT57" i="41"/>
  <c r="BQ57" i="41"/>
  <c r="BP57" i="41"/>
  <c r="BU56" i="41"/>
  <c r="BT56" i="41"/>
  <c r="BQ56" i="41"/>
  <c r="BP56" i="41"/>
  <c r="BU55" i="41"/>
  <c r="BT55" i="41"/>
  <c r="BQ55" i="41"/>
  <c r="BP55" i="41"/>
  <c r="BU54" i="41"/>
  <c r="BT54" i="41"/>
  <c r="BQ54" i="41"/>
  <c r="BP54" i="41"/>
  <c r="BU53" i="41"/>
  <c r="BT53" i="41"/>
  <c r="BQ53" i="41"/>
  <c r="BP53" i="41"/>
  <c r="BU52" i="41"/>
  <c r="BT52" i="41"/>
  <c r="BQ52" i="41"/>
  <c r="BP52" i="41"/>
  <c r="BU51" i="41"/>
  <c r="BT51" i="41"/>
  <c r="BQ51" i="41"/>
  <c r="BP51" i="41"/>
  <c r="BU50" i="41"/>
  <c r="BT50" i="41"/>
  <c r="BQ50" i="41"/>
  <c r="BP50" i="41"/>
  <c r="BU49" i="41"/>
  <c r="BT49" i="41"/>
  <c r="BQ49" i="41"/>
  <c r="BP49" i="41"/>
  <c r="BU48" i="41"/>
  <c r="BT48" i="41"/>
  <c r="BQ48" i="41"/>
  <c r="BP48" i="41"/>
  <c r="BU47" i="41"/>
  <c r="BT47" i="41"/>
  <c r="BQ47" i="41"/>
  <c r="BP47" i="41"/>
  <c r="BU46" i="41"/>
  <c r="BT46" i="41"/>
  <c r="BQ46" i="41"/>
  <c r="BP46" i="41"/>
  <c r="BU45" i="41"/>
  <c r="BT45" i="41"/>
  <c r="BQ45" i="41"/>
  <c r="BP45" i="41"/>
  <c r="BU44" i="41"/>
  <c r="BT44" i="41"/>
  <c r="BQ44" i="41"/>
  <c r="BP44" i="41"/>
  <c r="BU43" i="41"/>
  <c r="BT43" i="41"/>
  <c r="BQ43" i="41"/>
  <c r="BP43" i="41"/>
  <c r="BU42" i="41"/>
  <c r="BT42" i="41"/>
  <c r="BQ42" i="41"/>
  <c r="BP42" i="41"/>
  <c r="BU41" i="41"/>
  <c r="BT41" i="41"/>
  <c r="BQ41" i="41"/>
  <c r="BP41" i="41"/>
  <c r="BU40" i="41"/>
  <c r="BT40" i="41"/>
  <c r="BQ40" i="41"/>
  <c r="BP40" i="41"/>
  <c r="BU39" i="41"/>
  <c r="BT39" i="41"/>
  <c r="BQ39" i="41"/>
  <c r="BP39" i="41"/>
  <c r="BU38" i="41"/>
  <c r="BT38" i="41"/>
  <c r="BQ38" i="41"/>
  <c r="BP38" i="41"/>
  <c r="BU37" i="41"/>
  <c r="BT37" i="41"/>
  <c r="BQ37" i="41"/>
  <c r="BP37" i="41"/>
  <c r="BU36" i="41"/>
  <c r="BT36" i="41"/>
  <c r="BQ36" i="41"/>
  <c r="BP36" i="41"/>
  <c r="BU35" i="41"/>
  <c r="BT35" i="41"/>
  <c r="BQ35" i="41"/>
  <c r="BP35" i="41"/>
  <c r="BU34" i="41"/>
  <c r="BT34" i="41"/>
  <c r="BQ34" i="41"/>
  <c r="BP34" i="41"/>
  <c r="BU33" i="41"/>
  <c r="BT33" i="41"/>
  <c r="BQ33" i="41"/>
  <c r="BP33" i="41"/>
  <c r="BU32" i="41"/>
  <c r="BT32" i="41"/>
  <c r="BQ32" i="41"/>
  <c r="BP32" i="41"/>
  <c r="BU31" i="41"/>
  <c r="BT31" i="41"/>
  <c r="BQ31" i="41"/>
  <c r="BP31" i="41"/>
  <c r="BU30" i="41"/>
  <c r="BT30" i="41"/>
  <c r="BQ30" i="41"/>
  <c r="BP30" i="41"/>
  <c r="BU29" i="41"/>
  <c r="BT29" i="41"/>
  <c r="BQ29" i="41"/>
  <c r="BP29" i="41"/>
  <c r="BU28" i="41"/>
  <c r="BT28" i="41"/>
  <c r="BQ28" i="41"/>
  <c r="BP28" i="41"/>
  <c r="BU27" i="41"/>
  <c r="BT27" i="41"/>
  <c r="BQ27" i="41"/>
  <c r="BP27" i="41"/>
  <c r="BU26" i="41"/>
  <c r="BT26" i="41"/>
  <c r="BQ26" i="41"/>
  <c r="BP26" i="41"/>
  <c r="BU25" i="41"/>
  <c r="BT25" i="41"/>
  <c r="BQ25" i="41"/>
  <c r="BP25" i="41"/>
  <c r="BU24" i="41"/>
  <c r="BT24" i="41"/>
  <c r="BQ24" i="41"/>
  <c r="BP24" i="41"/>
  <c r="BU23" i="41"/>
  <c r="BT23" i="41"/>
  <c r="BQ23" i="41"/>
  <c r="BP23" i="41"/>
  <c r="BU22" i="41"/>
  <c r="BT22" i="41"/>
  <c r="BQ22" i="41"/>
  <c r="BP22" i="41"/>
  <c r="BU21" i="41"/>
  <c r="BT21" i="41"/>
  <c r="BQ21" i="41"/>
  <c r="BP21" i="41"/>
  <c r="BU20" i="41"/>
  <c r="BT20" i="41"/>
  <c r="BQ20" i="41"/>
  <c r="BP20" i="41"/>
  <c r="BU19" i="41"/>
  <c r="BT19" i="41"/>
  <c r="BQ19" i="41"/>
  <c r="BP19" i="41"/>
  <c r="BU18" i="41"/>
  <c r="BT18" i="41"/>
  <c r="BQ18" i="41"/>
  <c r="BP18" i="41"/>
  <c r="BU17" i="41"/>
  <c r="BT17" i="41"/>
  <c r="BQ17" i="41"/>
  <c r="BP17" i="41"/>
  <c r="BU16" i="41"/>
  <c r="BT16" i="41"/>
  <c r="BQ16" i="41"/>
  <c r="BP16" i="41"/>
  <c r="BU15" i="41"/>
  <c r="BT15" i="41"/>
  <c r="BQ15" i="41"/>
  <c r="BP15" i="41"/>
  <c r="BU14" i="41"/>
  <c r="BT14" i="41"/>
  <c r="BQ14" i="41"/>
  <c r="BP14" i="41"/>
  <c r="BU13" i="41"/>
  <c r="BT13" i="41"/>
  <c r="BQ13" i="41"/>
  <c r="BP13" i="41"/>
  <c r="BU12" i="41"/>
  <c r="BT12" i="41"/>
  <c r="BQ12" i="41"/>
  <c r="BP12" i="41"/>
  <c r="BU11" i="41"/>
  <c r="BT11" i="41"/>
  <c r="BQ11" i="41"/>
  <c r="BP11" i="41"/>
  <c r="BU10" i="41"/>
  <c r="BT10" i="41"/>
  <c r="BQ10" i="41"/>
  <c r="BP10" i="41"/>
  <c r="BU9" i="41"/>
  <c r="BT9" i="41"/>
  <c r="BQ9" i="41"/>
  <c r="BP9" i="41"/>
  <c r="BU8" i="41"/>
  <c r="BT8" i="41"/>
  <c r="BQ8" i="41"/>
  <c r="BP8" i="41"/>
  <c r="BU7" i="41"/>
  <c r="BT7" i="41"/>
  <c r="BQ7" i="41"/>
  <c r="BP7" i="41"/>
  <c r="BV79" i="41" l="1"/>
  <c r="BW74" i="41"/>
  <c r="BW61" i="41"/>
  <c r="BV42" i="41"/>
  <c r="BW37" i="41"/>
  <c r="BV31" i="41"/>
  <c r="BW26" i="41"/>
  <c r="BV26" i="41"/>
  <c r="BW21" i="41"/>
  <c r="BW19" i="41"/>
  <c r="BV7" i="41"/>
  <c r="BW13" i="41"/>
  <c r="BV18" i="41"/>
  <c r="BV66" i="41"/>
  <c r="BW44" i="41"/>
  <c r="BW14" i="41"/>
  <c r="BW38" i="41"/>
  <c r="BW50" i="41"/>
  <c r="BV55" i="41"/>
  <c r="BW7" i="41"/>
  <c r="BV12" i="41"/>
  <c r="BW15" i="41"/>
  <c r="BV20" i="41"/>
  <c r="BW31" i="41"/>
  <c r="BV36" i="41"/>
  <c r="BW55" i="41"/>
  <c r="BV60" i="41"/>
  <c r="BW79" i="41"/>
  <c r="BW20" i="41"/>
  <c r="BV25" i="41"/>
  <c r="BV49" i="41"/>
  <c r="BW68" i="41"/>
  <c r="BV73" i="41"/>
  <c r="BW9" i="41"/>
  <c r="BV14" i="41"/>
  <c r="BW25" i="41"/>
  <c r="BV30" i="41"/>
  <c r="BW49" i="41"/>
  <c r="BV54" i="41"/>
  <c r="BW73" i="41"/>
  <c r="BV78" i="41"/>
  <c r="BV19" i="41"/>
  <c r="BV43" i="41"/>
  <c r="BW62" i="41"/>
  <c r="BV67" i="41"/>
  <c r="BV24" i="41"/>
  <c r="BW43" i="41"/>
  <c r="BV48" i="41"/>
  <c r="BW67" i="41"/>
  <c r="BV72" i="41"/>
  <c r="BW8" i="41"/>
  <c r="BV13" i="41"/>
  <c r="BW32" i="41"/>
  <c r="BV37" i="41"/>
  <c r="BW56" i="41"/>
  <c r="BV61" i="41"/>
  <c r="BW80" i="41"/>
  <c r="BW39" i="41"/>
  <c r="BV9" i="41"/>
  <c r="BW10" i="41"/>
  <c r="BV15" i="41"/>
  <c r="BW16" i="41"/>
  <c r="BV21" i="41"/>
  <c r="BW22" i="41"/>
  <c r="BV27" i="41"/>
  <c r="BW28" i="41"/>
  <c r="BV39" i="41"/>
  <c r="BV11" i="41"/>
  <c r="BW12" i="41"/>
  <c r="BV17" i="41"/>
  <c r="BW18" i="41"/>
  <c r="BV23" i="41"/>
  <c r="BW24" i="41"/>
  <c r="BV29" i="41"/>
  <c r="BW30" i="41"/>
  <c r="BV35" i="41"/>
  <c r="BW36" i="41"/>
  <c r="BV41" i="41"/>
  <c r="BW42" i="41"/>
  <c r="BV47" i="41"/>
  <c r="BW48" i="41"/>
  <c r="BV53" i="41"/>
  <c r="BW54" i="41"/>
  <c r="BV59" i="41"/>
  <c r="BW60" i="41"/>
  <c r="BV65" i="41"/>
  <c r="BW66" i="41"/>
  <c r="BV71" i="41"/>
  <c r="BW72" i="41"/>
  <c r="BV77" i="41"/>
  <c r="BW78" i="41"/>
  <c r="BV10" i="41"/>
  <c r="BW11" i="41"/>
  <c r="BV16" i="41"/>
  <c r="BW17" i="41"/>
  <c r="BV22" i="41"/>
  <c r="BW23" i="41"/>
  <c r="BV28" i="41"/>
  <c r="BW29" i="41"/>
  <c r="BV34" i="41"/>
  <c r="BW35" i="41"/>
  <c r="BV40" i="41"/>
  <c r="BW41" i="41"/>
  <c r="BV46" i="41"/>
  <c r="BW47" i="41"/>
  <c r="BV52" i="41"/>
  <c r="BW53" i="41"/>
  <c r="BV58" i="41"/>
  <c r="BW59" i="41"/>
  <c r="BV64" i="41"/>
  <c r="BW65" i="41"/>
  <c r="BV70" i="41"/>
  <c r="BW71" i="41"/>
  <c r="BV76" i="41"/>
  <c r="BW77" i="41"/>
  <c r="BV33" i="41"/>
  <c r="BW34" i="41"/>
  <c r="BW40" i="41"/>
  <c r="BV45" i="41"/>
  <c r="BW46" i="41"/>
  <c r="BV51" i="41"/>
  <c r="BW52" i="41"/>
  <c r="BV57" i="41"/>
  <c r="BW58" i="41"/>
  <c r="BV63" i="41"/>
  <c r="BW64" i="41"/>
  <c r="BV69" i="41"/>
  <c r="BW70" i="41"/>
  <c r="BV75" i="41"/>
  <c r="BW76" i="41"/>
  <c r="BV8" i="41"/>
  <c r="BW27" i="41"/>
  <c r="BV32" i="41"/>
  <c r="BW33" i="41"/>
  <c r="BV38" i="41"/>
  <c r="BV44" i="41"/>
  <c r="BW45" i="41"/>
  <c r="BV50" i="41"/>
  <c r="BW51" i="41"/>
  <c r="BV56" i="41"/>
  <c r="BW57" i="41"/>
  <c r="BV62" i="41"/>
  <c r="BW63" i="41"/>
  <c r="BV68" i="41"/>
  <c r="BW69" i="41"/>
  <c r="BV74" i="41"/>
  <c r="BW75" i="41"/>
  <c r="BV80" i="41"/>
  <c r="BU7" i="25" l="1"/>
  <c r="BT11" i="25"/>
  <c r="BT10" i="25"/>
  <c r="BT9" i="25"/>
  <c r="BT8" i="25"/>
  <c r="BT7" i="25"/>
  <c r="BQ7" i="25"/>
  <c r="BP7" i="25"/>
  <c r="BO14" i="25"/>
  <c r="BO13" i="25"/>
  <c r="BO12" i="25"/>
  <c r="BO11" i="25"/>
  <c r="BO10" i="25"/>
  <c r="BO9" i="25"/>
  <c r="BO8" i="25"/>
  <c r="BO7" i="25"/>
  <c r="R11" i="47" l="1"/>
  <c r="D46" i="47" s="1"/>
  <c r="R11" i="74"/>
  <c r="D46" i="74" s="1"/>
  <c r="BO14" i="41"/>
  <c r="R11" i="73"/>
  <c r="D46" i="73" s="1"/>
  <c r="R10" i="74"/>
  <c r="D40" i="74" s="1"/>
  <c r="R10" i="47"/>
  <c r="D40" i="47" s="1"/>
  <c r="R10" i="73"/>
  <c r="D40" i="73" s="1"/>
  <c r="BO13" i="41"/>
  <c r="R9" i="73"/>
  <c r="D34" i="73" s="1"/>
  <c r="BO12" i="41"/>
  <c r="R9" i="74"/>
  <c r="D34" i="74" s="1"/>
  <c r="R9" i="47"/>
  <c r="D34" i="47" s="1"/>
  <c r="R8" i="47"/>
  <c r="D28" i="47" s="1"/>
  <c r="R8" i="73"/>
  <c r="D28" i="73" s="1"/>
  <c r="R8" i="74"/>
  <c r="D28" i="74" s="1"/>
  <c r="BO11" i="41"/>
  <c r="BO10" i="41"/>
  <c r="R7" i="47"/>
  <c r="D22" i="47" s="1"/>
  <c r="R7" i="73"/>
  <c r="D22" i="73" s="1"/>
  <c r="R7" i="74"/>
  <c r="D22" i="74" s="1"/>
  <c r="R6" i="74"/>
  <c r="D16" i="74" s="1"/>
  <c r="R6" i="73"/>
  <c r="D16" i="73" s="1"/>
  <c r="R6" i="47"/>
  <c r="BO9" i="41"/>
  <c r="R5" i="74"/>
  <c r="R5" i="73"/>
  <c r="R5" i="47"/>
  <c r="BO8" i="41"/>
  <c r="BO7" i="41"/>
  <c r="R4" i="74"/>
  <c r="R4" i="73"/>
  <c r="R4" i="47"/>
  <c r="BR7" i="25"/>
  <c r="BS7" i="25"/>
  <c r="BW7" i="25"/>
  <c r="BV7" i="25"/>
  <c r="D10" i="73" l="1"/>
  <c r="D10" i="74"/>
  <c r="D10" i="47"/>
  <c r="D4" i="73"/>
  <c r="D4" i="74"/>
  <c r="M16" i="47"/>
  <c r="D16" i="47"/>
  <c r="D4" i="47"/>
  <c r="M15" i="47"/>
  <c r="M14" i="47"/>
  <c r="M13" i="47"/>
  <c r="M12" i="47"/>
  <c r="M11" i="47"/>
  <c r="M10" i="47"/>
  <c r="M7" i="47"/>
  <c r="M6" i="47"/>
  <c r="M8" i="47"/>
  <c r="M5" i="47"/>
  <c r="M4" i="47"/>
  <c r="M9" i="47"/>
  <c r="M46" i="73"/>
  <c r="M51" i="73"/>
  <c r="M50" i="73"/>
  <c r="M49" i="73"/>
  <c r="M48" i="73"/>
  <c r="M47" i="73"/>
  <c r="BR14" i="41"/>
  <c r="BS14" i="41"/>
  <c r="M46" i="74"/>
  <c r="M51" i="74"/>
  <c r="M47" i="74"/>
  <c r="M49" i="74"/>
  <c r="M48" i="74"/>
  <c r="M50" i="74"/>
  <c r="M47" i="47"/>
  <c r="M46" i="47"/>
  <c r="M49" i="47"/>
  <c r="M51" i="47"/>
  <c r="M50" i="47"/>
  <c r="M48" i="47"/>
  <c r="M41" i="73"/>
  <c r="M40" i="73"/>
  <c r="M45" i="73"/>
  <c r="M44" i="73"/>
  <c r="M43" i="73"/>
  <c r="M42" i="73"/>
  <c r="M44" i="47"/>
  <c r="M43" i="47"/>
  <c r="M42" i="47"/>
  <c r="M41" i="47"/>
  <c r="M40" i="47"/>
  <c r="M45" i="47"/>
  <c r="BR13" i="41"/>
  <c r="BS13" i="41"/>
  <c r="M45" i="74"/>
  <c r="M42" i="74"/>
  <c r="M43" i="74"/>
  <c r="M41" i="74"/>
  <c r="M40" i="74"/>
  <c r="M44" i="74"/>
  <c r="M38" i="74"/>
  <c r="M34" i="74"/>
  <c r="M36" i="74"/>
  <c r="M39" i="74"/>
  <c r="M35" i="74"/>
  <c r="M37" i="74"/>
  <c r="BS12" i="41"/>
  <c r="BR12" i="41"/>
  <c r="M39" i="47"/>
  <c r="M38" i="47"/>
  <c r="M37" i="47"/>
  <c r="M36" i="47"/>
  <c r="M35" i="47"/>
  <c r="M34" i="47"/>
  <c r="M36" i="73"/>
  <c r="M37" i="73"/>
  <c r="M35" i="73"/>
  <c r="M34" i="73"/>
  <c r="M38" i="73"/>
  <c r="M39" i="73"/>
  <c r="M29" i="74"/>
  <c r="M30" i="74"/>
  <c r="M28" i="74"/>
  <c r="M32" i="74"/>
  <c r="M33" i="74"/>
  <c r="M31" i="74"/>
  <c r="M28" i="73"/>
  <c r="M33" i="73"/>
  <c r="M29" i="73"/>
  <c r="M32" i="73"/>
  <c r="M31" i="73"/>
  <c r="M30" i="73"/>
  <c r="M33" i="47"/>
  <c r="M29" i="47"/>
  <c r="M32" i="47"/>
  <c r="M31" i="47"/>
  <c r="M30" i="47"/>
  <c r="M28" i="47"/>
  <c r="BS11" i="41"/>
  <c r="BR11" i="41"/>
  <c r="M25" i="73"/>
  <c r="M24" i="73"/>
  <c r="M23" i="73"/>
  <c r="M22" i="73"/>
  <c r="M27" i="73"/>
  <c r="M26" i="73"/>
  <c r="M25" i="47"/>
  <c r="M27" i="47"/>
  <c r="M26" i="47"/>
  <c r="M24" i="47"/>
  <c r="M23" i="47"/>
  <c r="M22" i="47"/>
  <c r="BR10" i="41"/>
  <c r="BS10" i="41"/>
  <c r="M27" i="74"/>
  <c r="M22" i="74"/>
  <c r="M26" i="74"/>
  <c r="M24" i="74"/>
  <c r="M23" i="74"/>
  <c r="M25" i="74"/>
  <c r="M19" i="47"/>
  <c r="M18" i="47"/>
  <c r="M17" i="47"/>
  <c r="M21" i="47"/>
  <c r="M20" i="47"/>
  <c r="M18" i="73"/>
  <c r="M17" i="73"/>
  <c r="M16" i="73"/>
  <c r="M21" i="73"/>
  <c r="M20" i="73"/>
  <c r="M19" i="73"/>
  <c r="BS9" i="41"/>
  <c r="BR9" i="41"/>
  <c r="M21" i="74"/>
  <c r="M17" i="74"/>
  <c r="M20" i="74"/>
  <c r="M19" i="74"/>
  <c r="M16" i="74"/>
  <c r="M18" i="74"/>
  <c r="BR8" i="41"/>
  <c r="BS8" i="41"/>
  <c r="M14" i="73"/>
  <c r="M13" i="73"/>
  <c r="M12" i="73"/>
  <c r="M11" i="73"/>
  <c r="M10" i="73"/>
  <c r="M15" i="73"/>
  <c r="M14" i="74"/>
  <c r="M13" i="74"/>
  <c r="M15" i="74"/>
  <c r="M10" i="74"/>
  <c r="M12" i="74"/>
  <c r="M11" i="74"/>
  <c r="M5" i="74"/>
  <c r="M7" i="74"/>
  <c r="M6" i="74"/>
  <c r="M8" i="74"/>
  <c r="M4" i="74"/>
  <c r="M9" i="74"/>
  <c r="M8" i="73"/>
  <c r="M9" i="73"/>
  <c r="M7" i="73"/>
  <c r="M6" i="73"/>
  <c r="M5" i="73"/>
  <c r="M4" i="73"/>
  <c r="BR7" i="41"/>
  <c r="BS7" i="41"/>
  <c r="BU80" i="25" l="1"/>
  <c r="BT80" i="25"/>
  <c r="BQ80" i="25"/>
  <c r="BP80" i="25"/>
  <c r="BO80" i="25"/>
  <c r="BU79" i="25"/>
  <c r="BT79" i="25"/>
  <c r="BQ79" i="25"/>
  <c r="BP79" i="25"/>
  <c r="BO79" i="25"/>
  <c r="BU78" i="25"/>
  <c r="BT78" i="25"/>
  <c r="BQ78" i="25"/>
  <c r="BP78" i="25"/>
  <c r="BO78" i="25"/>
  <c r="BU77" i="25"/>
  <c r="BT77" i="25"/>
  <c r="BQ77" i="25"/>
  <c r="BP77" i="25"/>
  <c r="BO77" i="25"/>
  <c r="BU76" i="25"/>
  <c r="BT76" i="25"/>
  <c r="BQ76" i="25"/>
  <c r="BP76" i="25"/>
  <c r="BO76" i="25"/>
  <c r="BU75" i="25"/>
  <c r="BT75" i="25"/>
  <c r="BQ75" i="25"/>
  <c r="BP75" i="25"/>
  <c r="BO75" i="25"/>
  <c r="BU74" i="25"/>
  <c r="BT74" i="25"/>
  <c r="BQ74" i="25"/>
  <c r="BP74" i="25"/>
  <c r="BO74" i="25"/>
  <c r="BU73" i="25"/>
  <c r="BT73" i="25"/>
  <c r="BQ73" i="25"/>
  <c r="BP73" i="25"/>
  <c r="BO73" i="25"/>
  <c r="BU72" i="25"/>
  <c r="BT72" i="25"/>
  <c r="BQ72" i="25"/>
  <c r="BP72" i="25"/>
  <c r="BO72" i="25"/>
  <c r="BU71" i="25"/>
  <c r="BT71" i="25"/>
  <c r="BQ71" i="25"/>
  <c r="BP71" i="25"/>
  <c r="BO71" i="25"/>
  <c r="BU70" i="25"/>
  <c r="BT70" i="25"/>
  <c r="BQ70" i="25"/>
  <c r="BP70" i="25"/>
  <c r="BO70" i="25"/>
  <c r="BU69" i="25"/>
  <c r="BT69" i="25"/>
  <c r="BQ69" i="25"/>
  <c r="BP69" i="25"/>
  <c r="BO69" i="25"/>
  <c r="BU68" i="25"/>
  <c r="BT68" i="25"/>
  <c r="BQ68" i="25"/>
  <c r="BP68" i="25"/>
  <c r="BO68" i="25"/>
  <c r="BU67" i="25"/>
  <c r="BT67" i="25"/>
  <c r="BQ67" i="25"/>
  <c r="BP67" i="25"/>
  <c r="BO67" i="25"/>
  <c r="BU66" i="25"/>
  <c r="BT66" i="25"/>
  <c r="BQ66" i="25"/>
  <c r="BP66" i="25"/>
  <c r="BO66" i="25"/>
  <c r="BU65" i="25"/>
  <c r="BT65" i="25"/>
  <c r="BQ65" i="25"/>
  <c r="BP65" i="25"/>
  <c r="BO65" i="25"/>
  <c r="BU64" i="25"/>
  <c r="BT64" i="25"/>
  <c r="BQ64" i="25"/>
  <c r="BP64" i="25"/>
  <c r="BO64" i="25"/>
  <c r="BU63" i="25"/>
  <c r="BT63" i="25"/>
  <c r="BQ63" i="25"/>
  <c r="BP63" i="25"/>
  <c r="BO63" i="25"/>
  <c r="BU62" i="25"/>
  <c r="BT62" i="25"/>
  <c r="BQ62" i="25"/>
  <c r="BP62" i="25"/>
  <c r="BO62" i="25"/>
  <c r="BU61" i="25"/>
  <c r="BT61" i="25"/>
  <c r="BQ61" i="25"/>
  <c r="BP61" i="25"/>
  <c r="BO61" i="25"/>
  <c r="BU60" i="25"/>
  <c r="BT60" i="25"/>
  <c r="BQ60" i="25"/>
  <c r="BP60" i="25"/>
  <c r="BO60" i="25"/>
  <c r="BU59" i="25"/>
  <c r="BT59" i="25"/>
  <c r="BQ59" i="25"/>
  <c r="BP59" i="25"/>
  <c r="BO59" i="25"/>
  <c r="BU58" i="25"/>
  <c r="BT58" i="25"/>
  <c r="BQ58" i="25"/>
  <c r="BP58" i="25"/>
  <c r="BO58" i="25"/>
  <c r="BU57" i="25"/>
  <c r="BT57" i="25"/>
  <c r="BQ57" i="25"/>
  <c r="BP57" i="25"/>
  <c r="BO57" i="25"/>
  <c r="BU56" i="25"/>
  <c r="BT56" i="25"/>
  <c r="BQ56" i="25"/>
  <c r="BP56" i="25"/>
  <c r="BO56" i="25"/>
  <c r="BU55" i="25"/>
  <c r="BT55" i="25"/>
  <c r="BQ55" i="25"/>
  <c r="BP55" i="25"/>
  <c r="BO55" i="25"/>
  <c r="BU54" i="25"/>
  <c r="BT54" i="25"/>
  <c r="BQ54" i="25"/>
  <c r="BP54" i="25"/>
  <c r="BO54" i="25"/>
  <c r="BU53" i="25"/>
  <c r="BT53" i="25"/>
  <c r="BQ53" i="25"/>
  <c r="BP53" i="25"/>
  <c r="BO53" i="25"/>
  <c r="BU52" i="25"/>
  <c r="BT52" i="25"/>
  <c r="BQ52" i="25"/>
  <c r="BP52" i="25"/>
  <c r="BO52" i="25"/>
  <c r="BU51" i="25"/>
  <c r="BT51" i="25"/>
  <c r="BQ51" i="25"/>
  <c r="BP51" i="25"/>
  <c r="BO51" i="25"/>
  <c r="BU50" i="25"/>
  <c r="BT50" i="25"/>
  <c r="BQ50" i="25"/>
  <c r="BP50" i="25"/>
  <c r="BO50" i="25"/>
  <c r="BU49" i="25"/>
  <c r="BT49" i="25"/>
  <c r="BQ49" i="25"/>
  <c r="BP49" i="25"/>
  <c r="BO49" i="25"/>
  <c r="BU48" i="25"/>
  <c r="BT48" i="25"/>
  <c r="BQ48" i="25"/>
  <c r="BP48" i="25"/>
  <c r="BO48" i="25"/>
  <c r="BU47" i="25"/>
  <c r="BT47" i="25"/>
  <c r="BQ47" i="25"/>
  <c r="BP47" i="25"/>
  <c r="BO47" i="25"/>
  <c r="BU46" i="25"/>
  <c r="BT46" i="25"/>
  <c r="BQ46" i="25"/>
  <c r="BP46" i="25"/>
  <c r="BO46" i="25"/>
  <c r="BU45" i="25"/>
  <c r="BT45" i="25"/>
  <c r="BQ45" i="25"/>
  <c r="BP45" i="25"/>
  <c r="BO45" i="25"/>
  <c r="BU44" i="25"/>
  <c r="BT44" i="25"/>
  <c r="BQ44" i="25"/>
  <c r="BP44" i="25"/>
  <c r="BO44" i="25"/>
  <c r="BU43" i="25"/>
  <c r="BT43" i="25"/>
  <c r="BQ43" i="25"/>
  <c r="BP43" i="25"/>
  <c r="BO43" i="25"/>
  <c r="BU42" i="25"/>
  <c r="BT42" i="25"/>
  <c r="BQ42" i="25"/>
  <c r="BP42" i="25"/>
  <c r="BO42" i="25"/>
  <c r="BU41" i="25"/>
  <c r="BT41" i="25"/>
  <c r="BQ41" i="25"/>
  <c r="BP41" i="25"/>
  <c r="BO41" i="25"/>
  <c r="BU40" i="25"/>
  <c r="BT40" i="25"/>
  <c r="BQ40" i="25"/>
  <c r="BP40" i="25"/>
  <c r="BO40" i="25"/>
  <c r="BU39" i="25"/>
  <c r="BT39" i="25"/>
  <c r="BQ39" i="25"/>
  <c r="BP39" i="25"/>
  <c r="BO39" i="25"/>
  <c r="BU38" i="25"/>
  <c r="BT38" i="25"/>
  <c r="BQ38" i="25"/>
  <c r="BP38" i="25"/>
  <c r="BO38" i="25"/>
  <c r="BU37" i="25"/>
  <c r="BT37" i="25"/>
  <c r="BQ37" i="25"/>
  <c r="BP37" i="25"/>
  <c r="BO37" i="25"/>
  <c r="BU36" i="25"/>
  <c r="BT36" i="25"/>
  <c r="BQ36" i="25"/>
  <c r="BP36" i="25"/>
  <c r="BO36" i="25"/>
  <c r="BU35" i="25"/>
  <c r="BT35" i="25"/>
  <c r="BQ35" i="25"/>
  <c r="BP35" i="25"/>
  <c r="BO35" i="25"/>
  <c r="BU34" i="25"/>
  <c r="BT34" i="25"/>
  <c r="BQ34" i="25"/>
  <c r="BP34" i="25"/>
  <c r="BO34" i="25"/>
  <c r="BU33" i="25"/>
  <c r="BT33" i="25"/>
  <c r="BQ33" i="25"/>
  <c r="BP33" i="25"/>
  <c r="BO33" i="25"/>
  <c r="BU32" i="25"/>
  <c r="BT32" i="25"/>
  <c r="BQ32" i="25"/>
  <c r="BP32" i="25"/>
  <c r="BO32" i="25"/>
  <c r="BU31" i="25"/>
  <c r="BT31" i="25"/>
  <c r="BQ31" i="25"/>
  <c r="BP31" i="25"/>
  <c r="BO31" i="25"/>
  <c r="BU30" i="25"/>
  <c r="BT30" i="25"/>
  <c r="BQ30" i="25"/>
  <c r="BP30" i="25"/>
  <c r="BO30" i="25"/>
  <c r="BU29" i="25"/>
  <c r="BT29" i="25"/>
  <c r="BQ29" i="25"/>
  <c r="BP29" i="25"/>
  <c r="BO29" i="25"/>
  <c r="BU28" i="25"/>
  <c r="BT28" i="25"/>
  <c r="BQ28" i="25"/>
  <c r="BP28" i="25"/>
  <c r="BO28" i="25"/>
  <c r="BU27" i="25"/>
  <c r="BT27" i="25"/>
  <c r="BQ27" i="25"/>
  <c r="BP27" i="25"/>
  <c r="BO27" i="25"/>
  <c r="BU26" i="25"/>
  <c r="BT26" i="25"/>
  <c r="BQ26" i="25"/>
  <c r="BP26" i="25"/>
  <c r="BO26" i="25"/>
  <c r="BU25" i="25"/>
  <c r="BT25" i="25"/>
  <c r="BQ25" i="25"/>
  <c r="BP25" i="25"/>
  <c r="BO25" i="25"/>
  <c r="BU24" i="25"/>
  <c r="BT24" i="25"/>
  <c r="BQ24" i="25"/>
  <c r="BP24" i="25"/>
  <c r="BO24" i="25"/>
  <c r="BU23" i="25"/>
  <c r="BT23" i="25"/>
  <c r="BQ23" i="25"/>
  <c r="BP23" i="25"/>
  <c r="BO23" i="25"/>
  <c r="BU22" i="25"/>
  <c r="BT22" i="25"/>
  <c r="BQ22" i="25"/>
  <c r="BP22" i="25"/>
  <c r="BO22" i="25"/>
  <c r="BU21" i="25"/>
  <c r="BT21" i="25"/>
  <c r="BQ21" i="25"/>
  <c r="BP21" i="25"/>
  <c r="BO21" i="25"/>
  <c r="BU20" i="25"/>
  <c r="BT20" i="25"/>
  <c r="BQ20" i="25"/>
  <c r="BP20" i="25"/>
  <c r="BO20" i="25"/>
  <c r="BU19" i="25"/>
  <c r="BT19" i="25"/>
  <c r="BQ19" i="25"/>
  <c r="BP19" i="25"/>
  <c r="BO19" i="25"/>
  <c r="BU18" i="25"/>
  <c r="BT18" i="25"/>
  <c r="BQ18" i="25"/>
  <c r="BP18" i="25"/>
  <c r="BO18" i="25"/>
  <c r="BU17" i="25"/>
  <c r="BT17" i="25"/>
  <c r="BQ17" i="25"/>
  <c r="BP17" i="25"/>
  <c r="BO17" i="25"/>
  <c r="BU16" i="25"/>
  <c r="BT16" i="25"/>
  <c r="BQ16" i="25"/>
  <c r="BP16" i="25"/>
  <c r="BO16" i="25"/>
  <c r="BU15" i="25"/>
  <c r="BT15" i="25"/>
  <c r="BQ15" i="25"/>
  <c r="BP15" i="25"/>
  <c r="BO15" i="25"/>
  <c r="BU14" i="25"/>
  <c r="BT14" i="25"/>
  <c r="BQ14" i="25"/>
  <c r="BP14" i="25"/>
  <c r="BU13" i="25"/>
  <c r="BT13" i="25"/>
  <c r="BQ13" i="25"/>
  <c r="BP13" i="25"/>
  <c r="BU12" i="25"/>
  <c r="BT12" i="25"/>
  <c r="BQ12" i="25"/>
  <c r="BP12" i="25"/>
  <c r="BU11" i="25"/>
  <c r="BQ11" i="25"/>
  <c r="BP11" i="25"/>
  <c r="BU10" i="25"/>
  <c r="BQ10" i="25"/>
  <c r="BP10" i="25"/>
  <c r="BU9" i="25"/>
  <c r="BQ9" i="25"/>
  <c r="BP9" i="25"/>
  <c r="BU8" i="25"/>
  <c r="BQ8" i="25"/>
  <c r="BP8" i="25"/>
  <c r="BS10" i="25" l="1"/>
  <c r="BS9" i="25"/>
  <c r="BR12" i="25"/>
  <c r="BR13" i="25"/>
  <c r="BR14" i="25"/>
  <c r="BS8" i="25"/>
  <c r="BS12" i="25"/>
  <c r="BS13" i="25"/>
  <c r="BS14" i="25"/>
  <c r="BS11" i="25"/>
  <c r="R77" i="74"/>
  <c r="D442" i="74" s="1"/>
  <c r="R77" i="73"/>
  <c r="D442" i="73" s="1"/>
  <c r="R77" i="47"/>
  <c r="D442" i="47" s="1"/>
  <c r="BO80" i="41"/>
  <c r="R76" i="74"/>
  <c r="D436" i="74" s="1"/>
  <c r="R76" i="73"/>
  <c r="D436" i="73" s="1"/>
  <c r="R76" i="47"/>
  <c r="D436" i="47" s="1"/>
  <c r="BO79" i="41"/>
  <c r="R75" i="47"/>
  <c r="D430" i="47" s="1"/>
  <c r="R75" i="74"/>
  <c r="D430" i="74" s="1"/>
  <c r="BO78" i="41"/>
  <c r="R75" i="73"/>
  <c r="D430" i="73" s="1"/>
  <c r="BW77" i="25"/>
  <c r="BV77" i="25"/>
  <c r="R74" i="74"/>
  <c r="D424" i="74" s="1"/>
  <c r="R74" i="47"/>
  <c r="D424" i="47" s="1"/>
  <c r="R74" i="73"/>
  <c r="D424" i="73" s="1"/>
  <c r="BO77" i="41"/>
  <c r="R73" i="73"/>
  <c r="D418" i="73" s="1"/>
  <c r="BO76" i="41"/>
  <c r="R73" i="74"/>
  <c r="D418" i="74" s="1"/>
  <c r="R73" i="47"/>
  <c r="D418" i="47" s="1"/>
  <c r="R72" i="47"/>
  <c r="D412" i="47" s="1"/>
  <c r="R72" i="73"/>
  <c r="D412" i="73" s="1"/>
  <c r="R72" i="74"/>
  <c r="D412" i="74" s="1"/>
  <c r="BO75" i="41"/>
  <c r="BO74" i="41"/>
  <c r="R71" i="47"/>
  <c r="D406" i="47" s="1"/>
  <c r="R71" i="73"/>
  <c r="D406" i="73" s="1"/>
  <c r="R71" i="74"/>
  <c r="D406" i="74" s="1"/>
  <c r="R70" i="74"/>
  <c r="D400" i="74" s="1"/>
  <c r="R70" i="73"/>
  <c r="D400" i="73" s="1"/>
  <c r="R70" i="47"/>
  <c r="D400" i="47" s="1"/>
  <c r="BO73" i="41"/>
  <c r="BW72" i="25"/>
  <c r="R69" i="74"/>
  <c r="D394" i="74" s="1"/>
  <c r="R69" i="73"/>
  <c r="D394" i="73" s="1"/>
  <c r="R69" i="47"/>
  <c r="D394" i="47" s="1"/>
  <c r="BO72" i="41"/>
  <c r="R68" i="74"/>
  <c r="D388" i="74" s="1"/>
  <c r="R68" i="73"/>
  <c r="D388" i="73" s="1"/>
  <c r="R68" i="47"/>
  <c r="D388" i="47" s="1"/>
  <c r="BO71" i="41"/>
  <c r="R67" i="47"/>
  <c r="D382" i="47" s="1"/>
  <c r="R67" i="74"/>
  <c r="D382" i="74" s="1"/>
  <c r="BO70" i="41"/>
  <c r="R67" i="73"/>
  <c r="D382" i="73" s="1"/>
  <c r="R66" i="74"/>
  <c r="D376" i="74" s="1"/>
  <c r="R66" i="47"/>
  <c r="D376" i="47" s="1"/>
  <c r="R66" i="73"/>
  <c r="D376" i="73" s="1"/>
  <c r="BO69" i="41"/>
  <c r="R65" i="73"/>
  <c r="D370" i="73" s="1"/>
  <c r="BO68" i="41"/>
  <c r="R65" i="74"/>
  <c r="D370" i="74" s="1"/>
  <c r="R65" i="47"/>
  <c r="D370" i="47" s="1"/>
  <c r="R64" i="47"/>
  <c r="D364" i="47" s="1"/>
  <c r="R64" i="73"/>
  <c r="D364" i="73" s="1"/>
  <c r="R64" i="74"/>
  <c r="D364" i="74" s="1"/>
  <c r="BO67" i="41"/>
  <c r="BO66" i="41"/>
  <c r="R63" i="47"/>
  <c r="D358" i="47" s="1"/>
  <c r="R63" i="73"/>
  <c r="D358" i="73" s="1"/>
  <c r="R63" i="74"/>
  <c r="D358" i="74" s="1"/>
  <c r="R62" i="74"/>
  <c r="D352" i="74" s="1"/>
  <c r="R62" i="73"/>
  <c r="D352" i="73" s="1"/>
  <c r="R62" i="47"/>
  <c r="D352" i="47" s="1"/>
  <c r="BO65" i="41"/>
  <c r="R61" i="74"/>
  <c r="D346" i="74" s="1"/>
  <c r="R61" i="73"/>
  <c r="D346" i="73" s="1"/>
  <c r="R61" i="47"/>
  <c r="D346" i="47" s="1"/>
  <c r="BO64" i="41"/>
  <c r="R60" i="74"/>
  <c r="D340" i="74" s="1"/>
  <c r="R60" i="73"/>
  <c r="D340" i="73" s="1"/>
  <c r="R60" i="47"/>
  <c r="D340" i="47" s="1"/>
  <c r="BO63" i="41"/>
  <c r="BS63" i="25"/>
  <c r="R59" i="47"/>
  <c r="D334" i="47" s="1"/>
  <c r="R59" i="74"/>
  <c r="D334" i="74" s="1"/>
  <c r="BO62" i="41"/>
  <c r="R59" i="73"/>
  <c r="D334" i="73" s="1"/>
  <c r="R58" i="74"/>
  <c r="D328" i="74" s="1"/>
  <c r="R58" i="47"/>
  <c r="D328" i="47" s="1"/>
  <c r="R58" i="73"/>
  <c r="D328" i="73" s="1"/>
  <c r="BO61" i="41"/>
  <c r="R57" i="73"/>
  <c r="D322" i="73" s="1"/>
  <c r="BO60" i="41"/>
  <c r="R57" i="74"/>
  <c r="D322" i="74" s="1"/>
  <c r="R57" i="47"/>
  <c r="D322" i="47" s="1"/>
  <c r="R56" i="47"/>
  <c r="D316" i="47" s="1"/>
  <c r="R56" i="73"/>
  <c r="D316" i="73" s="1"/>
  <c r="R56" i="74"/>
  <c r="D316" i="74" s="1"/>
  <c r="BO59" i="41"/>
  <c r="BV58" i="25"/>
  <c r="BO58" i="41"/>
  <c r="R55" i="47"/>
  <c r="D310" i="47" s="1"/>
  <c r="R55" i="73"/>
  <c r="D310" i="73" s="1"/>
  <c r="R55" i="74"/>
  <c r="D310" i="74" s="1"/>
  <c r="BS58" i="25"/>
  <c r="R54" i="74"/>
  <c r="D304" i="74" s="1"/>
  <c r="R54" i="73"/>
  <c r="D304" i="73" s="1"/>
  <c r="R54" i="47"/>
  <c r="D304" i="47" s="1"/>
  <c r="BO57" i="41"/>
  <c r="R53" i="74"/>
  <c r="D298" i="74" s="1"/>
  <c r="R53" i="73"/>
  <c r="D298" i="73" s="1"/>
  <c r="R53" i="47"/>
  <c r="D298" i="47" s="1"/>
  <c r="BO56" i="41"/>
  <c r="R52" i="74"/>
  <c r="D292" i="74" s="1"/>
  <c r="R52" i="73"/>
  <c r="D292" i="73" s="1"/>
  <c r="R52" i="47"/>
  <c r="D292" i="47" s="1"/>
  <c r="BO55" i="41"/>
  <c r="R51" i="47"/>
  <c r="D286" i="47" s="1"/>
  <c r="R51" i="74"/>
  <c r="D286" i="74" s="1"/>
  <c r="BO54" i="41"/>
  <c r="R51" i="73"/>
  <c r="D286" i="73" s="1"/>
  <c r="BW53" i="25"/>
  <c r="BV53" i="25"/>
  <c r="R50" i="74"/>
  <c r="D280" i="74" s="1"/>
  <c r="R50" i="47"/>
  <c r="D280" i="47" s="1"/>
  <c r="R50" i="73"/>
  <c r="D280" i="73" s="1"/>
  <c r="BO53" i="41"/>
  <c r="R49" i="73"/>
  <c r="D274" i="73" s="1"/>
  <c r="BO52" i="41"/>
  <c r="R49" i="74"/>
  <c r="D274" i="74" s="1"/>
  <c r="R49" i="47"/>
  <c r="D274" i="47" s="1"/>
  <c r="R48" i="47"/>
  <c r="D268" i="47" s="1"/>
  <c r="R48" i="73"/>
  <c r="D268" i="73" s="1"/>
  <c r="R48" i="74"/>
  <c r="D268" i="74" s="1"/>
  <c r="BO51" i="41"/>
  <c r="BO50" i="41"/>
  <c r="R47" i="47"/>
  <c r="D262" i="47" s="1"/>
  <c r="R47" i="73"/>
  <c r="D262" i="73" s="1"/>
  <c r="R47" i="74"/>
  <c r="D262" i="74" s="1"/>
  <c r="R46" i="74"/>
  <c r="D256" i="74" s="1"/>
  <c r="R46" i="73"/>
  <c r="D256" i="73" s="1"/>
  <c r="R46" i="47"/>
  <c r="D256" i="47" s="1"/>
  <c r="BO49" i="41"/>
  <c r="BW48" i="25"/>
  <c r="R45" i="74"/>
  <c r="D250" i="74" s="1"/>
  <c r="R45" i="73"/>
  <c r="D250" i="73" s="1"/>
  <c r="R45" i="47"/>
  <c r="D250" i="47" s="1"/>
  <c r="BO48" i="41"/>
  <c r="R44" i="74"/>
  <c r="D244" i="74" s="1"/>
  <c r="R44" i="73"/>
  <c r="D244" i="73" s="1"/>
  <c r="R44" i="47"/>
  <c r="D244" i="47" s="1"/>
  <c r="BO47" i="41"/>
  <c r="R43" i="47"/>
  <c r="D238" i="47" s="1"/>
  <c r="R43" i="74"/>
  <c r="D238" i="74" s="1"/>
  <c r="BO46" i="41"/>
  <c r="R43" i="73"/>
  <c r="D238" i="73" s="1"/>
  <c r="R42" i="74"/>
  <c r="D232" i="74" s="1"/>
  <c r="R42" i="47"/>
  <c r="D232" i="47" s="1"/>
  <c r="R42" i="73"/>
  <c r="D232" i="73" s="1"/>
  <c r="BO45" i="41"/>
  <c r="R41" i="73"/>
  <c r="D226" i="73" s="1"/>
  <c r="BO44" i="41"/>
  <c r="R41" i="74"/>
  <c r="D226" i="74" s="1"/>
  <c r="R41" i="47"/>
  <c r="D226" i="47" s="1"/>
  <c r="R40" i="47"/>
  <c r="D220" i="47" s="1"/>
  <c r="R40" i="73"/>
  <c r="D220" i="73" s="1"/>
  <c r="R40" i="74"/>
  <c r="D220" i="74" s="1"/>
  <c r="BO43" i="41"/>
  <c r="BO42" i="41"/>
  <c r="R39" i="47"/>
  <c r="D214" i="47" s="1"/>
  <c r="R39" i="73"/>
  <c r="D214" i="73" s="1"/>
  <c r="R39" i="74"/>
  <c r="D214" i="74" s="1"/>
  <c r="R38" i="74"/>
  <c r="D208" i="74" s="1"/>
  <c r="R38" i="73"/>
  <c r="D208" i="73" s="1"/>
  <c r="R38" i="47"/>
  <c r="D208" i="47" s="1"/>
  <c r="BO41" i="41"/>
  <c r="R37" i="74"/>
  <c r="D202" i="74" s="1"/>
  <c r="R37" i="73"/>
  <c r="D202" i="73" s="1"/>
  <c r="R37" i="47"/>
  <c r="D202" i="47" s="1"/>
  <c r="BO40" i="41"/>
  <c r="R36" i="74"/>
  <c r="D196" i="74" s="1"/>
  <c r="R36" i="73"/>
  <c r="D196" i="73" s="1"/>
  <c r="R36" i="47"/>
  <c r="D196" i="47" s="1"/>
  <c r="BO39" i="41"/>
  <c r="BS39" i="25"/>
  <c r="R35" i="47"/>
  <c r="D190" i="47" s="1"/>
  <c r="R35" i="74"/>
  <c r="D190" i="74" s="1"/>
  <c r="BO38" i="41"/>
  <c r="R35" i="73"/>
  <c r="D190" i="73" s="1"/>
  <c r="R34" i="74"/>
  <c r="D184" i="74" s="1"/>
  <c r="R34" i="47"/>
  <c r="D184" i="47" s="1"/>
  <c r="R34" i="73"/>
  <c r="D184" i="73" s="1"/>
  <c r="BO37" i="41"/>
  <c r="R33" i="73"/>
  <c r="D178" i="73" s="1"/>
  <c r="BO36" i="41"/>
  <c r="R33" i="74"/>
  <c r="D178" i="74" s="1"/>
  <c r="R33" i="47"/>
  <c r="D178" i="47" s="1"/>
  <c r="R32" i="47"/>
  <c r="D172" i="47" s="1"/>
  <c r="R32" i="73"/>
  <c r="D172" i="73" s="1"/>
  <c r="R32" i="74"/>
  <c r="D172" i="74" s="1"/>
  <c r="BO35" i="41"/>
  <c r="BV34" i="25"/>
  <c r="BO34" i="41"/>
  <c r="R31" i="47"/>
  <c r="D166" i="47" s="1"/>
  <c r="R31" i="73"/>
  <c r="D166" i="73" s="1"/>
  <c r="R31" i="74"/>
  <c r="D166" i="74" s="1"/>
  <c r="BS34" i="25"/>
  <c r="R30" i="74"/>
  <c r="R30" i="73"/>
  <c r="R30" i="47"/>
  <c r="BO33" i="41"/>
  <c r="R29" i="74"/>
  <c r="R29" i="73"/>
  <c r="R29" i="47"/>
  <c r="D154" i="47" s="1"/>
  <c r="BO32" i="41"/>
  <c r="R28" i="74"/>
  <c r="D148" i="74" s="1"/>
  <c r="R28" i="73"/>
  <c r="D148" i="73" s="1"/>
  <c r="R28" i="47"/>
  <c r="D148" i="47" s="1"/>
  <c r="BO31" i="41"/>
  <c r="R27" i="47"/>
  <c r="D142" i="47" s="1"/>
  <c r="R27" i="74"/>
  <c r="D142" i="74" s="1"/>
  <c r="BO30" i="41"/>
  <c r="R27" i="73"/>
  <c r="D142" i="73" s="1"/>
  <c r="BW29" i="25"/>
  <c r="BV29" i="25"/>
  <c r="R26" i="74"/>
  <c r="D136" i="74" s="1"/>
  <c r="R26" i="47"/>
  <c r="D136" i="47" s="1"/>
  <c r="R26" i="73"/>
  <c r="D136" i="73" s="1"/>
  <c r="BO29" i="41"/>
  <c r="R25" i="73"/>
  <c r="D130" i="73" s="1"/>
  <c r="BO28" i="41"/>
  <c r="R25" i="74"/>
  <c r="D130" i="74" s="1"/>
  <c r="R25" i="47"/>
  <c r="D130" i="47" s="1"/>
  <c r="R24" i="47"/>
  <c r="D124" i="47" s="1"/>
  <c r="R24" i="73"/>
  <c r="D124" i="73" s="1"/>
  <c r="R24" i="74"/>
  <c r="D124" i="74" s="1"/>
  <c r="BO27" i="41"/>
  <c r="BO26" i="41"/>
  <c r="R23" i="47"/>
  <c r="D118" i="47" s="1"/>
  <c r="R23" i="73"/>
  <c r="D118" i="73" s="1"/>
  <c r="R23" i="74"/>
  <c r="D118" i="74" s="1"/>
  <c r="R22" i="74"/>
  <c r="D112" i="74" s="1"/>
  <c r="R22" i="73"/>
  <c r="D112" i="73" s="1"/>
  <c r="R22" i="47"/>
  <c r="D112" i="47" s="1"/>
  <c r="BO25" i="41"/>
  <c r="BW24" i="25"/>
  <c r="R21" i="74"/>
  <c r="D106" i="74" s="1"/>
  <c r="R21" i="73"/>
  <c r="D106" i="73" s="1"/>
  <c r="R21" i="47"/>
  <c r="D106" i="47" s="1"/>
  <c r="BO24" i="41"/>
  <c r="R20" i="74"/>
  <c r="D100" i="74" s="1"/>
  <c r="R20" i="73"/>
  <c r="D100" i="73" s="1"/>
  <c r="R20" i="47"/>
  <c r="D100" i="47" s="1"/>
  <c r="BO23" i="41"/>
  <c r="R19" i="47"/>
  <c r="D94" i="47" s="1"/>
  <c r="R19" i="74"/>
  <c r="D94" i="74" s="1"/>
  <c r="BO22" i="41"/>
  <c r="R19" i="73"/>
  <c r="D94" i="73" s="1"/>
  <c r="R18" i="74"/>
  <c r="D88" i="74" s="1"/>
  <c r="R18" i="47"/>
  <c r="D88" i="47" s="1"/>
  <c r="R18" i="73"/>
  <c r="D88" i="73" s="1"/>
  <c r="BO21" i="41"/>
  <c r="R17" i="73"/>
  <c r="D82" i="73" s="1"/>
  <c r="BO20" i="41"/>
  <c r="R17" i="74"/>
  <c r="D82" i="74" s="1"/>
  <c r="R17" i="47"/>
  <c r="D82" i="47" s="1"/>
  <c r="R16" i="47"/>
  <c r="D76" i="47" s="1"/>
  <c r="R16" i="73"/>
  <c r="D76" i="73" s="1"/>
  <c r="R16" i="74"/>
  <c r="D76" i="74" s="1"/>
  <c r="BO19" i="41"/>
  <c r="BO18" i="41"/>
  <c r="R15" i="47"/>
  <c r="D70" i="47" s="1"/>
  <c r="R15" i="73"/>
  <c r="D70" i="73" s="1"/>
  <c r="R15" i="74"/>
  <c r="D70" i="74" s="1"/>
  <c r="R14" i="74"/>
  <c r="D64" i="74" s="1"/>
  <c r="R14" i="73"/>
  <c r="D64" i="73" s="1"/>
  <c r="R14" i="47"/>
  <c r="D64" i="47" s="1"/>
  <c r="BO17" i="41"/>
  <c r="R13" i="74"/>
  <c r="D58" i="74" s="1"/>
  <c r="R13" i="73"/>
  <c r="D58" i="73" s="1"/>
  <c r="R13" i="47"/>
  <c r="D58" i="47" s="1"/>
  <c r="BO16" i="41"/>
  <c r="R12" i="74"/>
  <c r="R12" i="73"/>
  <c r="R12" i="47"/>
  <c r="BO15" i="41"/>
  <c r="BS15" i="25"/>
  <c r="BR21" i="25"/>
  <c r="BR45" i="25"/>
  <c r="BR69" i="25"/>
  <c r="BW35" i="25"/>
  <c r="BV40" i="25"/>
  <c r="BS45" i="25"/>
  <c r="BW59" i="25"/>
  <c r="BR33" i="25"/>
  <c r="BR15" i="25"/>
  <c r="BR39" i="25"/>
  <c r="BR63" i="25"/>
  <c r="BR57" i="25"/>
  <c r="BW47" i="25"/>
  <c r="BW71" i="25"/>
  <c r="BW23" i="25"/>
  <c r="BV17" i="25"/>
  <c r="BS22" i="25"/>
  <c r="BR27" i="25"/>
  <c r="BW36" i="25"/>
  <c r="BV41" i="25"/>
  <c r="BS46" i="25"/>
  <c r="BR51" i="25"/>
  <c r="BW60" i="25"/>
  <c r="BV65" i="25"/>
  <c r="BS70" i="25"/>
  <c r="BR75" i="25"/>
  <c r="BS16" i="25"/>
  <c r="BW30" i="25"/>
  <c r="BW54" i="25"/>
  <c r="BV59" i="25"/>
  <c r="BW78" i="25"/>
  <c r="BW13" i="25"/>
  <c r="BW18" i="25"/>
  <c r="BV23" i="25"/>
  <c r="BS28" i="25"/>
  <c r="BW42" i="25"/>
  <c r="BV47" i="25"/>
  <c r="BS52" i="25"/>
  <c r="BW66" i="25"/>
  <c r="BV71" i="25"/>
  <c r="BS76" i="25"/>
  <c r="BV28" i="25"/>
  <c r="BS33" i="25"/>
  <c r="BV52" i="25"/>
  <c r="BS57" i="25"/>
  <c r="BV76" i="25"/>
  <c r="BV12" i="25"/>
  <c r="BW17" i="25"/>
  <c r="BV22" i="25"/>
  <c r="BS27" i="25"/>
  <c r="BW41" i="25"/>
  <c r="BV46" i="25"/>
  <c r="BS51" i="25"/>
  <c r="BW65" i="25"/>
  <c r="BV70" i="25"/>
  <c r="BS75" i="25"/>
  <c r="BV35" i="25"/>
  <c r="BS40" i="25"/>
  <c r="BS64" i="25"/>
  <c r="BV16" i="25"/>
  <c r="BS21" i="25"/>
  <c r="BV64" i="25"/>
  <c r="BS69" i="25"/>
  <c r="BR20" i="25"/>
  <c r="BR26" i="25"/>
  <c r="BR32" i="25"/>
  <c r="BR68" i="25"/>
  <c r="BR74" i="25"/>
  <c r="BR80" i="25"/>
  <c r="BW12" i="25"/>
  <c r="BR19" i="25"/>
  <c r="BV21" i="25"/>
  <c r="BR25" i="25"/>
  <c r="BS26" i="25"/>
  <c r="BV27" i="25"/>
  <c r="BW28" i="25"/>
  <c r="BR31" i="25"/>
  <c r="BS32" i="25"/>
  <c r="BV33" i="25"/>
  <c r="BW34" i="25"/>
  <c r="BR37" i="25"/>
  <c r="BS38" i="25"/>
  <c r="BV39" i="25"/>
  <c r="BW40" i="25"/>
  <c r="BR43" i="25"/>
  <c r="BS44" i="25"/>
  <c r="BV45" i="25"/>
  <c r="BW46" i="25"/>
  <c r="BR49" i="25"/>
  <c r="BS50" i="25"/>
  <c r="BV51" i="25"/>
  <c r="BW52" i="25"/>
  <c r="BR55" i="25"/>
  <c r="BS56" i="25"/>
  <c r="BV57" i="25"/>
  <c r="BW58" i="25"/>
  <c r="BR61" i="25"/>
  <c r="BS62" i="25"/>
  <c r="BV63" i="25"/>
  <c r="BW64" i="25"/>
  <c r="BR67" i="25"/>
  <c r="BS68" i="25"/>
  <c r="BV69" i="25"/>
  <c r="BW70" i="25"/>
  <c r="BR73" i="25"/>
  <c r="BS74" i="25"/>
  <c r="BV75" i="25"/>
  <c r="BW76" i="25"/>
  <c r="BR79" i="25"/>
  <c r="BS80" i="25"/>
  <c r="BW10" i="25"/>
  <c r="BR62" i="25"/>
  <c r="BR11" i="25"/>
  <c r="BV11" i="25"/>
  <c r="BW16" i="25"/>
  <c r="BV14" i="25"/>
  <c r="BW15" i="25"/>
  <c r="BR18" i="25"/>
  <c r="BS19" i="25"/>
  <c r="BV20" i="25"/>
  <c r="BW21" i="25"/>
  <c r="BR24" i="25"/>
  <c r="BS25" i="25"/>
  <c r="BV26" i="25"/>
  <c r="BW27" i="25"/>
  <c r="BR30" i="25"/>
  <c r="BS31" i="25"/>
  <c r="BV32" i="25"/>
  <c r="BW33" i="25"/>
  <c r="BR36" i="25"/>
  <c r="BS37" i="25"/>
  <c r="BV38" i="25"/>
  <c r="BW39" i="25"/>
  <c r="BR42" i="25"/>
  <c r="BS43" i="25"/>
  <c r="BV44" i="25"/>
  <c r="BW45" i="25"/>
  <c r="BR48" i="25"/>
  <c r="BS49" i="25"/>
  <c r="BV50" i="25"/>
  <c r="BW51" i="25"/>
  <c r="BR54" i="25"/>
  <c r="BS55" i="25"/>
  <c r="BV56" i="25"/>
  <c r="BW57" i="25"/>
  <c r="BR60" i="25"/>
  <c r="BS61" i="25"/>
  <c r="BV62" i="25"/>
  <c r="BW63" i="25"/>
  <c r="BR66" i="25"/>
  <c r="BS67" i="25"/>
  <c r="BV68" i="25"/>
  <c r="BW69" i="25"/>
  <c r="BR72" i="25"/>
  <c r="BS73" i="25"/>
  <c r="BV74" i="25"/>
  <c r="BW75" i="25"/>
  <c r="BR78" i="25"/>
  <c r="BS79" i="25"/>
  <c r="BV80" i="25"/>
  <c r="BW8" i="25"/>
  <c r="BR38" i="25"/>
  <c r="BR44" i="25"/>
  <c r="BR56" i="25"/>
  <c r="BR9" i="25"/>
  <c r="BV9" i="25"/>
  <c r="BV15" i="25"/>
  <c r="BS20" i="25"/>
  <c r="BW11" i="25"/>
  <c r="BW14" i="25"/>
  <c r="BR17" i="25"/>
  <c r="BS18" i="25"/>
  <c r="BV19" i="25"/>
  <c r="BW20" i="25"/>
  <c r="BR23" i="25"/>
  <c r="BS24" i="25"/>
  <c r="BV25" i="25"/>
  <c r="BW26" i="25"/>
  <c r="BR29" i="25"/>
  <c r="BS30" i="25"/>
  <c r="BV31" i="25"/>
  <c r="BW32" i="25"/>
  <c r="BR35" i="25"/>
  <c r="BS36" i="25"/>
  <c r="BV37" i="25"/>
  <c r="BW38" i="25"/>
  <c r="BR41" i="25"/>
  <c r="BS42" i="25"/>
  <c r="BV43" i="25"/>
  <c r="BW44" i="25"/>
  <c r="BR47" i="25"/>
  <c r="BS48" i="25"/>
  <c r="BV49" i="25"/>
  <c r="BW50" i="25"/>
  <c r="BR53" i="25"/>
  <c r="BS54" i="25"/>
  <c r="BV55" i="25"/>
  <c r="BW56" i="25"/>
  <c r="BR59" i="25"/>
  <c r="BS60" i="25"/>
  <c r="BV61" i="25"/>
  <c r="BW62" i="25"/>
  <c r="BR65" i="25"/>
  <c r="BS66" i="25"/>
  <c r="BV67" i="25"/>
  <c r="BW68" i="25"/>
  <c r="BR71" i="25"/>
  <c r="BS72" i="25"/>
  <c r="BV73" i="25"/>
  <c r="BW74" i="25"/>
  <c r="BR77" i="25"/>
  <c r="BS78" i="25"/>
  <c r="BV79" i="25"/>
  <c r="BW80" i="25"/>
  <c r="BR50" i="25"/>
  <c r="BW22" i="25"/>
  <c r="BW9" i="25"/>
  <c r="BR8" i="25"/>
  <c r="BV8" i="25"/>
  <c r="BR10" i="25"/>
  <c r="BV10" i="25"/>
  <c r="BV13" i="25"/>
  <c r="BR16" i="25"/>
  <c r="BS17" i="25"/>
  <c r="BV18" i="25"/>
  <c r="BW19" i="25"/>
  <c r="BR22" i="25"/>
  <c r="BS23" i="25"/>
  <c r="BV24" i="25"/>
  <c r="BW25" i="25"/>
  <c r="BR28" i="25"/>
  <c r="BS29" i="25"/>
  <c r="BV30" i="25"/>
  <c r="BW31" i="25"/>
  <c r="BR34" i="25"/>
  <c r="BS35" i="25"/>
  <c r="BV36" i="25"/>
  <c r="BW37" i="25"/>
  <c r="BR40" i="25"/>
  <c r="BS41" i="25"/>
  <c r="BV42" i="25"/>
  <c r="BW43" i="25"/>
  <c r="BR46" i="25"/>
  <c r="BS47" i="25"/>
  <c r="BV48" i="25"/>
  <c r="BW49" i="25"/>
  <c r="BR52" i="25"/>
  <c r="BS53" i="25"/>
  <c r="BV54" i="25"/>
  <c r="BW55" i="25"/>
  <c r="BR58" i="25"/>
  <c r="BS59" i="25"/>
  <c r="BV60" i="25"/>
  <c r="BW61" i="25"/>
  <c r="BR64" i="25"/>
  <c r="BS65" i="25"/>
  <c r="BV66" i="25"/>
  <c r="BW67" i="25"/>
  <c r="BR70" i="25"/>
  <c r="BS71" i="25"/>
  <c r="BV72" i="25"/>
  <c r="BW73" i="25"/>
  <c r="BR76" i="25"/>
  <c r="BS77" i="25"/>
  <c r="BV78" i="25"/>
  <c r="BW79" i="25"/>
  <c r="D160" i="47" l="1"/>
  <c r="D160" i="74"/>
  <c r="D160" i="73"/>
  <c r="D52" i="47"/>
  <c r="D154" i="73"/>
  <c r="D52" i="73"/>
  <c r="D154" i="74"/>
  <c r="D52" i="74"/>
  <c r="CL72" i="25"/>
  <c r="CL56" i="25"/>
  <c r="CL40" i="25"/>
  <c r="CL24" i="25"/>
  <c r="CL8" i="25"/>
  <c r="CL67" i="25"/>
  <c r="CL51" i="25"/>
  <c r="CL35" i="25"/>
  <c r="CL19" i="25"/>
  <c r="CL78" i="25"/>
  <c r="CL62" i="25"/>
  <c r="CL46" i="25"/>
  <c r="CL30" i="25"/>
  <c r="CL14" i="25"/>
  <c r="CL41" i="25"/>
  <c r="CL53" i="25"/>
  <c r="CL33" i="25"/>
  <c r="CL13" i="25"/>
  <c r="CL68" i="25"/>
  <c r="CL52" i="25"/>
  <c r="CL36" i="25"/>
  <c r="CL20" i="25"/>
  <c r="CL79" i="25"/>
  <c r="CL63" i="25"/>
  <c r="CL47" i="25"/>
  <c r="CL31" i="25"/>
  <c r="CL15" i="25"/>
  <c r="CL74" i="25"/>
  <c r="CL58" i="25"/>
  <c r="CL42" i="25"/>
  <c r="CL26" i="25"/>
  <c r="CL10" i="25"/>
  <c r="CL25" i="25"/>
  <c r="CL21" i="25"/>
  <c r="CL17" i="25"/>
  <c r="CL37" i="25"/>
  <c r="CL80" i="25"/>
  <c r="CL64" i="25"/>
  <c r="CL48" i="25"/>
  <c r="CL32" i="25"/>
  <c r="CL16" i="25"/>
  <c r="CL75" i="25"/>
  <c r="CL59" i="25"/>
  <c r="CL43" i="25"/>
  <c r="CL27" i="25"/>
  <c r="CL11" i="25"/>
  <c r="CL70" i="25"/>
  <c r="CL54" i="25"/>
  <c r="CL38" i="25"/>
  <c r="CL22" i="25"/>
  <c r="CL73" i="25"/>
  <c r="CL9" i="25"/>
  <c r="CL65" i="25"/>
  <c r="CL77" i="25"/>
  <c r="CL61" i="25"/>
  <c r="CL76" i="25"/>
  <c r="CL60" i="25"/>
  <c r="CL44" i="25"/>
  <c r="CL28" i="25"/>
  <c r="CL12" i="25"/>
  <c r="CL71" i="25"/>
  <c r="CL55" i="25"/>
  <c r="CL39" i="25"/>
  <c r="CL23" i="25"/>
  <c r="CL7" i="25"/>
  <c r="CL66" i="25"/>
  <c r="CL50" i="25"/>
  <c r="CL34" i="25"/>
  <c r="CL18" i="25"/>
  <c r="CL57" i="25"/>
  <c r="CL69" i="25"/>
  <c r="CL49" i="25"/>
  <c r="CL45" i="25"/>
  <c r="CL29" i="25"/>
  <c r="CR78" i="25"/>
  <c r="CR62" i="25"/>
  <c r="CR46" i="25"/>
  <c r="CR30" i="25"/>
  <c r="CR14" i="25"/>
  <c r="CR69" i="25"/>
  <c r="CR53" i="25"/>
  <c r="CR37" i="25"/>
  <c r="CR21" i="25"/>
  <c r="CR80" i="25"/>
  <c r="CR64" i="25"/>
  <c r="CR48" i="25"/>
  <c r="CR32" i="25"/>
  <c r="CR16" i="25"/>
  <c r="CR63" i="25"/>
  <c r="CR75" i="25"/>
  <c r="CR11" i="25"/>
  <c r="CR23" i="25"/>
  <c r="CR51" i="25"/>
  <c r="CR74" i="25"/>
  <c r="CR58" i="25"/>
  <c r="CR42" i="25"/>
  <c r="CR26" i="25"/>
  <c r="CR10" i="25"/>
  <c r="CR65" i="25"/>
  <c r="CR49" i="25"/>
  <c r="CR33" i="25"/>
  <c r="CR17" i="25"/>
  <c r="CR76" i="25"/>
  <c r="CR60" i="25"/>
  <c r="CR44" i="25"/>
  <c r="CR28" i="25"/>
  <c r="CR12" i="25"/>
  <c r="CR47" i="25"/>
  <c r="CR59" i="25"/>
  <c r="CR71" i="25"/>
  <c r="CR7" i="25"/>
  <c r="CR19" i="25"/>
  <c r="CR70" i="25"/>
  <c r="CR54" i="25"/>
  <c r="CR38" i="25"/>
  <c r="CR22" i="25"/>
  <c r="CR77" i="25"/>
  <c r="CR61" i="25"/>
  <c r="CR45" i="25"/>
  <c r="CR29" i="25"/>
  <c r="CR13" i="25"/>
  <c r="CR72" i="25"/>
  <c r="CR56" i="25"/>
  <c r="CR40" i="25"/>
  <c r="CR24" i="25"/>
  <c r="CR8" i="25"/>
  <c r="CR31" i="25"/>
  <c r="CR43" i="25"/>
  <c r="CR55" i="25"/>
  <c r="CR67" i="25"/>
  <c r="CR66" i="25"/>
  <c r="CR50" i="25"/>
  <c r="CR34" i="25"/>
  <c r="CR18" i="25"/>
  <c r="CR73" i="25"/>
  <c r="CR57" i="25"/>
  <c r="CR41" i="25"/>
  <c r="CR25" i="25"/>
  <c r="CR9" i="25"/>
  <c r="CR68" i="25"/>
  <c r="CR52" i="25"/>
  <c r="CR36" i="25"/>
  <c r="CR20" i="25"/>
  <c r="CR79" i="25"/>
  <c r="CR15" i="25"/>
  <c r="CR27" i="25"/>
  <c r="CR39" i="25"/>
  <c r="CR35" i="25"/>
  <c r="M445" i="47"/>
  <c r="M444" i="47"/>
  <c r="M443" i="47"/>
  <c r="M442" i="47"/>
  <c r="M447" i="47"/>
  <c r="M446" i="47"/>
  <c r="M441" i="47"/>
  <c r="M440" i="47"/>
  <c r="M438" i="47"/>
  <c r="M439" i="47"/>
  <c r="BR80" i="41"/>
  <c r="BS80" i="41"/>
  <c r="M446" i="73"/>
  <c r="M444" i="73"/>
  <c r="M442" i="73"/>
  <c r="M443" i="73"/>
  <c r="M447" i="73"/>
  <c r="M445" i="73"/>
  <c r="M446" i="74"/>
  <c r="M445" i="74"/>
  <c r="M442" i="74"/>
  <c r="M443" i="74"/>
  <c r="M447" i="74"/>
  <c r="M444" i="74"/>
  <c r="BS79" i="41"/>
  <c r="BR79" i="41"/>
  <c r="M437" i="47"/>
  <c r="M436" i="47"/>
  <c r="M436" i="73"/>
  <c r="M437" i="73"/>
  <c r="M441" i="73"/>
  <c r="M438" i="73"/>
  <c r="M439" i="73"/>
  <c r="M440" i="73"/>
  <c r="M437" i="74"/>
  <c r="M436" i="74"/>
  <c r="M440" i="74"/>
  <c r="M438" i="74"/>
  <c r="M439" i="74"/>
  <c r="M441" i="74"/>
  <c r="M432" i="73"/>
  <c r="M434" i="73"/>
  <c r="M431" i="73"/>
  <c r="M430" i="73"/>
  <c r="M435" i="73"/>
  <c r="M433" i="73"/>
  <c r="BR78" i="41"/>
  <c r="BS78" i="41"/>
  <c r="M430" i="74"/>
  <c r="M435" i="74"/>
  <c r="M433" i="74"/>
  <c r="M431" i="74"/>
  <c r="M432" i="74"/>
  <c r="M434" i="74"/>
  <c r="M432" i="47"/>
  <c r="M431" i="47"/>
  <c r="M433" i="47"/>
  <c r="M435" i="47"/>
  <c r="M434" i="47"/>
  <c r="M430" i="47"/>
  <c r="BR77" i="41"/>
  <c r="BS77" i="41"/>
  <c r="M426" i="73"/>
  <c r="M428" i="73"/>
  <c r="M429" i="73"/>
  <c r="M424" i="73"/>
  <c r="M427" i="73"/>
  <c r="M425" i="73"/>
  <c r="M429" i="47"/>
  <c r="M428" i="47"/>
  <c r="M427" i="47"/>
  <c r="M426" i="47"/>
  <c r="M425" i="47"/>
  <c r="M424" i="47"/>
  <c r="M429" i="74"/>
  <c r="M424" i="74"/>
  <c r="M428" i="74"/>
  <c r="M425" i="74"/>
  <c r="M427" i="74"/>
  <c r="M426" i="74"/>
  <c r="M423" i="47"/>
  <c r="M420" i="47"/>
  <c r="M419" i="47"/>
  <c r="M422" i="47"/>
  <c r="M421" i="47"/>
  <c r="M418" i="47"/>
  <c r="M422" i="74"/>
  <c r="M419" i="74"/>
  <c r="M423" i="74"/>
  <c r="M418" i="74"/>
  <c r="M421" i="74"/>
  <c r="M420" i="74"/>
  <c r="BS76" i="41"/>
  <c r="BR76" i="41"/>
  <c r="M418" i="73"/>
  <c r="M419" i="73"/>
  <c r="M422" i="73"/>
  <c r="M421" i="73"/>
  <c r="M420" i="73"/>
  <c r="M423" i="73"/>
  <c r="BS75" i="41"/>
  <c r="BR75" i="41"/>
  <c r="M414" i="74"/>
  <c r="M415" i="74"/>
  <c r="M417" i="74"/>
  <c r="M412" i="74"/>
  <c r="M416" i="74"/>
  <c r="M413" i="74"/>
  <c r="M414" i="73"/>
  <c r="M415" i="73"/>
  <c r="M416" i="73"/>
  <c r="M417" i="73"/>
  <c r="M412" i="73"/>
  <c r="M413" i="73"/>
  <c r="M416" i="47"/>
  <c r="M415" i="47"/>
  <c r="M414" i="47"/>
  <c r="M413" i="47"/>
  <c r="M417" i="47"/>
  <c r="M412" i="47"/>
  <c r="M411" i="74"/>
  <c r="M406" i="74"/>
  <c r="M410" i="74"/>
  <c r="M408" i="74"/>
  <c r="M407" i="74"/>
  <c r="M409" i="74"/>
  <c r="M410" i="73"/>
  <c r="M411" i="73"/>
  <c r="M407" i="73"/>
  <c r="M409" i="73"/>
  <c r="M408" i="73"/>
  <c r="M406" i="73"/>
  <c r="M407" i="47"/>
  <c r="M411" i="47"/>
  <c r="M409" i="47"/>
  <c r="M410" i="47"/>
  <c r="M408" i="47"/>
  <c r="M406" i="47"/>
  <c r="BR74" i="41"/>
  <c r="BS74" i="41"/>
  <c r="BS73" i="41"/>
  <c r="BR73" i="41"/>
  <c r="M402" i="47"/>
  <c r="M401" i="47"/>
  <c r="M405" i="47"/>
  <c r="M404" i="47"/>
  <c r="M403" i="47"/>
  <c r="M400" i="47"/>
  <c r="M405" i="73"/>
  <c r="M403" i="73"/>
  <c r="M404" i="73"/>
  <c r="M402" i="73"/>
  <c r="M401" i="73"/>
  <c r="M400" i="73"/>
  <c r="M405" i="74"/>
  <c r="M404" i="74"/>
  <c r="M401" i="74"/>
  <c r="M400" i="74"/>
  <c r="M403" i="74"/>
  <c r="M402" i="74"/>
  <c r="BR72" i="41"/>
  <c r="BS72" i="41"/>
  <c r="M395" i="47"/>
  <c r="M398" i="47"/>
  <c r="M397" i="47"/>
  <c r="M399" i="47"/>
  <c r="M396" i="47"/>
  <c r="M394" i="47"/>
  <c r="M396" i="73"/>
  <c r="M395" i="73"/>
  <c r="M398" i="73"/>
  <c r="M394" i="73"/>
  <c r="M399" i="73"/>
  <c r="M397" i="73"/>
  <c r="M397" i="74"/>
  <c r="M398" i="74"/>
  <c r="M395" i="74"/>
  <c r="M394" i="74"/>
  <c r="M396" i="74"/>
  <c r="M399" i="74"/>
  <c r="BS71" i="41"/>
  <c r="BR71" i="41"/>
  <c r="M393" i="47"/>
  <c r="M392" i="47"/>
  <c r="M390" i="47"/>
  <c r="M389" i="47"/>
  <c r="M391" i="47"/>
  <c r="M388" i="47"/>
  <c r="M388" i="73"/>
  <c r="M389" i="73"/>
  <c r="M390" i="73"/>
  <c r="M392" i="73"/>
  <c r="M393" i="73"/>
  <c r="M391" i="73"/>
  <c r="M389" i="74"/>
  <c r="M393" i="74"/>
  <c r="M388" i="74"/>
  <c r="M390" i="74"/>
  <c r="M391" i="74"/>
  <c r="M392" i="74"/>
  <c r="M387" i="73"/>
  <c r="M386" i="73"/>
  <c r="M385" i="73"/>
  <c r="M384" i="73"/>
  <c r="M383" i="73"/>
  <c r="M382" i="73"/>
  <c r="BR70" i="41"/>
  <c r="BS70" i="41"/>
  <c r="M387" i="74"/>
  <c r="M382" i="74"/>
  <c r="M384" i="74"/>
  <c r="M386" i="74"/>
  <c r="M385" i="74"/>
  <c r="M383" i="74"/>
  <c r="M387" i="47"/>
  <c r="M383" i="47"/>
  <c r="M386" i="47"/>
  <c r="M385" i="47"/>
  <c r="M384" i="47"/>
  <c r="M382" i="47"/>
  <c r="BR69" i="41"/>
  <c r="BS69" i="41"/>
  <c r="M379" i="73"/>
  <c r="M376" i="73"/>
  <c r="M380" i="73"/>
  <c r="M377" i="73"/>
  <c r="M381" i="73"/>
  <c r="M378" i="73"/>
  <c r="M381" i="47"/>
  <c r="M380" i="47"/>
  <c r="M377" i="47"/>
  <c r="M379" i="47"/>
  <c r="M378" i="47"/>
  <c r="M376" i="47"/>
  <c r="M378" i="74"/>
  <c r="M379" i="74"/>
  <c r="M381" i="74"/>
  <c r="M376" i="74"/>
  <c r="M377" i="74"/>
  <c r="M380" i="74"/>
  <c r="M373" i="47"/>
  <c r="M372" i="47"/>
  <c r="M371" i="47"/>
  <c r="M374" i="47"/>
  <c r="M375" i="47"/>
  <c r="M370" i="47"/>
  <c r="M375" i="74"/>
  <c r="M371" i="74"/>
  <c r="M373" i="74"/>
  <c r="M374" i="74"/>
  <c r="M370" i="74"/>
  <c r="M372" i="74"/>
  <c r="BS68" i="41"/>
  <c r="BR68" i="41"/>
  <c r="M373" i="73"/>
  <c r="M375" i="73"/>
  <c r="M374" i="73"/>
  <c r="M371" i="73"/>
  <c r="M372" i="73"/>
  <c r="M370" i="73"/>
  <c r="BR67" i="41"/>
  <c r="BS67" i="41"/>
  <c r="M365" i="74"/>
  <c r="M364" i="74"/>
  <c r="M368" i="74"/>
  <c r="M369" i="74"/>
  <c r="M366" i="74"/>
  <c r="M367" i="74"/>
  <c r="M364" i="73"/>
  <c r="M366" i="73"/>
  <c r="M368" i="73"/>
  <c r="M365" i="73"/>
  <c r="M369" i="73"/>
  <c r="M367" i="73"/>
  <c r="M369" i="47"/>
  <c r="M368" i="47"/>
  <c r="M367" i="47"/>
  <c r="M366" i="47"/>
  <c r="M365" i="47"/>
  <c r="M364" i="47"/>
  <c r="M358" i="74"/>
  <c r="M363" i="74"/>
  <c r="M361" i="74"/>
  <c r="M362" i="74"/>
  <c r="M360" i="74"/>
  <c r="M359" i="74"/>
  <c r="M361" i="73"/>
  <c r="M360" i="73"/>
  <c r="M359" i="73"/>
  <c r="M363" i="73"/>
  <c r="M362" i="73"/>
  <c r="M358" i="73"/>
  <c r="M363" i="47"/>
  <c r="M362" i="47"/>
  <c r="M361" i="47"/>
  <c r="M360" i="47"/>
  <c r="M359" i="47"/>
  <c r="M358" i="47"/>
  <c r="BR66" i="41"/>
  <c r="BS66" i="41"/>
  <c r="BR65" i="41"/>
  <c r="BS65" i="41"/>
  <c r="M357" i="47"/>
  <c r="M354" i="47"/>
  <c r="M356" i="47"/>
  <c r="M355" i="47"/>
  <c r="M353" i="47"/>
  <c r="M352" i="47"/>
  <c r="M354" i="73"/>
  <c r="M356" i="73"/>
  <c r="M357" i="73"/>
  <c r="M355" i="73"/>
  <c r="M352" i="73"/>
  <c r="M353" i="73"/>
  <c r="M357" i="74"/>
  <c r="M355" i="74"/>
  <c r="M354" i="74"/>
  <c r="M353" i="74"/>
  <c r="M356" i="74"/>
  <c r="M352" i="74"/>
  <c r="BS64" i="41"/>
  <c r="BR64" i="41"/>
  <c r="M350" i="47"/>
  <c r="M351" i="47"/>
  <c r="M349" i="47"/>
  <c r="M347" i="47"/>
  <c r="M348" i="47"/>
  <c r="M346" i="47"/>
  <c r="M346" i="73"/>
  <c r="M350" i="73"/>
  <c r="M351" i="73"/>
  <c r="M349" i="73"/>
  <c r="M347" i="73"/>
  <c r="M348" i="73"/>
  <c r="M349" i="74"/>
  <c r="M350" i="74"/>
  <c r="M346" i="74"/>
  <c r="M348" i="74"/>
  <c r="M351" i="74"/>
  <c r="M347" i="74"/>
  <c r="BR63" i="41"/>
  <c r="BS63" i="41"/>
  <c r="M345" i="47"/>
  <c r="M341" i="47"/>
  <c r="M344" i="47"/>
  <c r="M343" i="47"/>
  <c r="M342" i="47"/>
  <c r="M340" i="47"/>
  <c r="M340" i="73"/>
  <c r="M343" i="73"/>
  <c r="M342" i="73"/>
  <c r="M345" i="73"/>
  <c r="M341" i="73"/>
  <c r="M344" i="73"/>
  <c r="M341" i="74"/>
  <c r="M345" i="74"/>
  <c r="M344" i="74"/>
  <c r="M343" i="74"/>
  <c r="M342" i="74"/>
  <c r="M340" i="74"/>
  <c r="M338" i="73"/>
  <c r="M337" i="73"/>
  <c r="M336" i="73"/>
  <c r="M335" i="73"/>
  <c r="M334" i="73"/>
  <c r="M339" i="73"/>
  <c r="BS62" i="41"/>
  <c r="BR62" i="41"/>
  <c r="M334" i="74"/>
  <c r="M339" i="74"/>
  <c r="M338" i="74"/>
  <c r="M336" i="74"/>
  <c r="M337" i="74"/>
  <c r="M335" i="74"/>
  <c r="M338" i="47"/>
  <c r="M337" i="47"/>
  <c r="M336" i="47"/>
  <c r="M335" i="47"/>
  <c r="M339" i="47"/>
  <c r="M334" i="47"/>
  <c r="BR61" i="41"/>
  <c r="BS61" i="41"/>
  <c r="M332" i="73"/>
  <c r="M333" i="73"/>
  <c r="M331" i="73"/>
  <c r="M330" i="73"/>
  <c r="M328" i="73"/>
  <c r="M329" i="73"/>
  <c r="M333" i="47"/>
  <c r="M332" i="47"/>
  <c r="M330" i="47"/>
  <c r="M331" i="47"/>
  <c r="M329" i="47"/>
  <c r="M328" i="47"/>
  <c r="M331" i="74"/>
  <c r="M328" i="74"/>
  <c r="M330" i="74"/>
  <c r="M329" i="74"/>
  <c r="M332" i="74"/>
  <c r="M333" i="74"/>
  <c r="M325" i="47"/>
  <c r="M327" i="47"/>
  <c r="M324" i="47"/>
  <c r="M326" i="47"/>
  <c r="M323" i="47"/>
  <c r="M322" i="47"/>
  <c r="M327" i="74"/>
  <c r="M322" i="74"/>
  <c r="M323" i="74"/>
  <c r="M326" i="74"/>
  <c r="M324" i="74"/>
  <c r="M325" i="74"/>
  <c r="BR60" i="41"/>
  <c r="BS60" i="41"/>
  <c r="M325" i="73"/>
  <c r="M327" i="73"/>
  <c r="M324" i="73"/>
  <c r="M323" i="73"/>
  <c r="M326" i="73"/>
  <c r="M322" i="73"/>
  <c r="BS59" i="41"/>
  <c r="BR59" i="41"/>
  <c r="M317" i="74"/>
  <c r="M319" i="74"/>
  <c r="M318" i="74"/>
  <c r="M320" i="74"/>
  <c r="M321" i="74"/>
  <c r="M316" i="74"/>
  <c r="M316" i="73"/>
  <c r="M318" i="73"/>
  <c r="M317" i="73"/>
  <c r="M320" i="73"/>
  <c r="M319" i="73"/>
  <c r="M321" i="73"/>
  <c r="M321" i="47"/>
  <c r="M320" i="47"/>
  <c r="M319" i="47"/>
  <c r="M317" i="47"/>
  <c r="M318" i="47"/>
  <c r="M316" i="47"/>
  <c r="M315" i="74"/>
  <c r="M310" i="74"/>
  <c r="M311" i="74"/>
  <c r="M312" i="74"/>
  <c r="M313" i="74"/>
  <c r="M314" i="74"/>
  <c r="M312" i="73"/>
  <c r="M311" i="73"/>
  <c r="M313" i="73"/>
  <c r="M315" i="73"/>
  <c r="M314" i="73"/>
  <c r="M310" i="73"/>
  <c r="M315" i="47"/>
  <c r="M312" i="47"/>
  <c r="M314" i="47"/>
  <c r="M313" i="47"/>
  <c r="M311" i="47"/>
  <c r="M310" i="47"/>
  <c r="BR58" i="41"/>
  <c r="BS58" i="41"/>
  <c r="BR57" i="41"/>
  <c r="BS57" i="41"/>
  <c r="M309" i="47"/>
  <c r="M308" i="47"/>
  <c r="M307" i="47"/>
  <c r="M306" i="47"/>
  <c r="M305" i="47"/>
  <c r="M304" i="47"/>
  <c r="M306" i="73"/>
  <c r="M309" i="73"/>
  <c r="M307" i="73"/>
  <c r="M308" i="73"/>
  <c r="M304" i="73"/>
  <c r="M305" i="73"/>
  <c r="M309" i="74"/>
  <c r="M305" i="74"/>
  <c r="M308" i="74"/>
  <c r="M306" i="74"/>
  <c r="M304" i="74"/>
  <c r="M307" i="74"/>
  <c r="BR56" i="41"/>
  <c r="BS56" i="41"/>
  <c r="M301" i="47"/>
  <c r="M299" i="47"/>
  <c r="M303" i="47"/>
  <c r="M302" i="47"/>
  <c r="M300" i="47"/>
  <c r="M298" i="47"/>
  <c r="M298" i="73"/>
  <c r="M303" i="73"/>
  <c r="M301" i="73"/>
  <c r="M300" i="73"/>
  <c r="M302" i="73"/>
  <c r="M299" i="73"/>
  <c r="M301" i="74"/>
  <c r="M303" i="74"/>
  <c r="M302" i="74"/>
  <c r="M298" i="74"/>
  <c r="M300" i="74"/>
  <c r="M299" i="74"/>
  <c r="BS55" i="41"/>
  <c r="BR55" i="41"/>
  <c r="M295" i="47"/>
  <c r="M297" i="47"/>
  <c r="M296" i="47"/>
  <c r="M294" i="47"/>
  <c r="M293" i="47"/>
  <c r="M292" i="47"/>
  <c r="M292" i="73"/>
  <c r="M293" i="73"/>
  <c r="M295" i="73"/>
  <c r="M296" i="73"/>
  <c r="M297" i="73"/>
  <c r="M294" i="73"/>
  <c r="M293" i="74"/>
  <c r="M296" i="74"/>
  <c r="M292" i="74"/>
  <c r="M295" i="74"/>
  <c r="M297" i="74"/>
  <c r="M294" i="74"/>
  <c r="M291" i="73"/>
  <c r="M290" i="73"/>
  <c r="M289" i="73"/>
  <c r="M288" i="73"/>
  <c r="M287" i="73"/>
  <c r="M286" i="73"/>
  <c r="BR54" i="41"/>
  <c r="BS54" i="41"/>
  <c r="M291" i="74"/>
  <c r="M286" i="74"/>
  <c r="M288" i="74"/>
  <c r="M290" i="74"/>
  <c r="M287" i="74"/>
  <c r="M289" i="74"/>
  <c r="M291" i="47"/>
  <c r="M290" i="47"/>
  <c r="M288" i="47"/>
  <c r="M287" i="47"/>
  <c r="M289" i="47"/>
  <c r="M286" i="47"/>
  <c r="BS53" i="41"/>
  <c r="BR53" i="41"/>
  <c r="M285" i="73"/>
  <c r="M283" i="73"/>
  <c r="M282" i="73"/>
  <c r="M280" i="73"/>
  <c r="M284" i="73"/>
  <c r="M281" i="73"/>
  <c r="M285" i="47"/>
  <c r="M284" i="47"/>
  <c r="M283" i="47"/>
  <c r="M281" i="47"/>
  <c r="M282" i="47"/>
  <c r="M280" i="47"/>
  <c r="M281" i="74"/>
  <c r="M285" i="74"/>
  <c r="M280" i="74"/>
  <c r="M284" i="74"/>
  <c r="M283" i="74"/>
  <c r="M282" i="74"/>
  <c r="M275" i="47"/>
  <c r="M277" i="47"/>
  <c r="M278" i="47"/>
  <c r="M279" i="47"/>
  <c r="M276" i="47"/>
  <c r="M274" i="47"/>
  <c r="M277" i="74"/>
  <c r="M278" i="74"/>
  <c r="M279" i="74"/>
  <c r="M275" i="74"/>
  <c r="M276" i="74"/>
  <c r="M274" i="74"/>
  <c r="BR52" i="41"/>
  <c r="BS52" i="41"/>
  <c r="M279" i="73"/>
  <c r="M276" i="73"/>
  <c r="M274" i="73"/>
  <c r="M278" i="73"/>
  <c r="M277" i="73"/>
  <c r="M275" i="73"/>
  <c r="BS51" i="41"/>
  <c r="BR51" i="41"/>
  <c r="M270" i="74"/>
  <c r="M271" i="74"/>
  <c r="M269" i="74"/>
  <c r="M268" i="74"/>
  <c r="M272" i="74"/>
  <c r="M273" i="74"/>
  <c r="M269" i="73"/>
  <c r="M268" i="73"/>
  <c r="M270" i="73"/>
  <c r="M273" i="73"/>
  <c r="M272" i="73"/>
  <c r="M271" i="73"/>
  <c r="M270" i="47"/>
  <c r="M269" i="47"/>
  <c r="M273" i="47"/>
  <c r="M272" i="47"/>
  <c r="M271" i="47"/>
  <c r="M268" i="47"/>
  <c r="M267" i="74"/>
  <c r="M262" i="74"/>
  <c r="M263" i="74"/>
  <c r="M264" i="74"/>
  <c r="M266" i="74"/>
  <c r="M265" i="74"/>
  <c r="M267" i="73"/>
  <c r="M265" i="73"/>
  <c r="M266" i="73"/>
  <c r="M264" i="73"/>
  <c r="M263" i="73"/>
  <c r="M262" i="73"/>
  <c r="M267" i="47"/>
  <c r="M266" i="47"/>
  <c r="M265" i="47"/>
  <c r="M263" i="47"/>
  <c r="M264" i="47"/>
  <c r="M262" i="47"/>
  <c r="BR50" i="41"/>
  <c r="BS50" i="41"/>
  <c r="BR49" i="41"/>
  <c r="BS49" i="41"/>
  <c r="M258" i="47"/>
  <c r="M257" i="47"/>
  <c r="M260" i="47"/>
  <c r="M261" i="47"/>
  <c r="M259" i="47"/>
  <c r="M256" i="47"/>
  <c r="M258" i="73"/>
  <c r="M256" i="73"/>
  <c r="M260" i="73"/>
  <c r="M261" i="73"/>
  <c r="M259" i="73"/>
  <c r="M257" i="73"/>
  <c r="M261" i="74"/>
  <c r="M256" i="74"/>
  <c r="M257" i="74"/>
  <c r="M258" i="74"/>
  <c r="M259" i="74"/>
  <c r="M260" i="74"/>
  <c r="BS48" i="41"/>
  <c r="BR48" i="41"/>
  <c r="M251" i="47"/>
  <c r="M255" i="47"/>
  <c r="M253" i="47"/>
  <c r="M254" i="47"/>
  <c r="M252" i="47"/>
  <c r="M250" i="47"/>
  <c r="M253" i="73"/>
  <c r="M252" i="73"/>
  <c r="M251" i="73"/>
  <c r="M250" i="73"/>
  <c r="M254" i="73"/>
  <c r="M255" i="73"/>
  <c r="M253" i="74"/>
  <c r="M254" i="74"/>
  <c r="M252" i="74"/>
  <c r="M255" i="74"/>
  <c r="M250" i="74"/>
  <c r="M251" i="74"/>
  <c r="BS47" i="41"/>
  <c r="BR47" i="41"/>
  <c r="M249" i="47"/>
  <c r="M248" i="47"/>
  <c r="M246" i="47"/>
  <c r="M247" i="47"/>
  <c r="M245" i="47"/>
  <c r="M244" i="47"/>
  <c r="M244" i="73"/>
  <c r="M248" i="73"/>
  <c r="M246" i="73"/>
  <c r="M247" i="73"/>
  <c r="M245" i="73"/>
  <c r="M249" i="73"/>
  <c r="M245" i="74"/>
  <c r="M249" i="74"/>
  <c r="M247" i="74"/>
  <c r="M248" i="74"/>
  <c r="M244" i="74"/>
  <c r="M246" i="74"/>
  <c r="M243" i="73"/>
  <c r="M242" i="73"/>
  <c r="M241" i="73"/>
  <c r="M240" i="73"/>
  <c r="M239" i="73"/>
  <c r="M238" i="73"/>
  <c r="BS46" i="41"/>
  <c r="BR46" i="41"/>
  <c r="M238" i="74"/>
  <c r="M243" i="74"/>
  <c r="M239" i="74"/>
  <c r="M241" i="74"/>
  <c r="M242" i="74"/>
  <c r="M240" i="74"/>
  <c r="M243" i="47"/>
  <c r="M239" i="47"/>
  <c r="M242" i="47"/>
  <c r="M241" i="47"/>
  <c r="M240" i="47"/>
  <c r="M238" i="47"/>
  <c r="BS45" i="41"/>
  <c r="BR45" i="41"/>
  <c r="M236" i="73"/>
  <c r="M237" i="73"/>
  <c r="M235" i="73"/>
  <c r="M234" i="73"/>
  <c r="M232" i="73"/>
  <c r="M233" i="73"/>
  <c r="M235" i="47"/>
  <c r="M234" i="47"/>
  <c r="M233" i="47"/>
  <c r="M237" i="47"/>
  <c r="M236" i="47"/>
  <c r="M232" i="47"/>
  <c r="M232" i="74"/>
  <c r="M234" i="74"/>
  <c r="M237" i="74"/>
  <c r="M235" i="74"/>
  <c r="M233" i="74"/>
  <c r="M236" i="74"/>
  <c r="M229" i="47"/>
  <c r="M228" i="47"/>
  <c r="M231" i="47"/>
  <c r="M227" i="47"/>
  <c r="M230" i="47"/>
  <c r="M226" i="47"/>
  <c r="M229" i="74"/>
  <c r="M230" i="74"/>
  <c r="M231" i="74"/>
  <c r="M227" i="74"/>
  <c r="M226" i="74"/>
  <c r="M228" i="74"/>
  <c r="BR44" i="41"/>
  <c r="BS44" i="41"/>
  <c r="M231" i="73"/>
  <c r="M229" i="73"/>
  <c r="M230" i="73"/>
  <c r="M228" i="73"/>
  <c r="M227" i="73"/>
  <c r="M226" i="73"/>
  <c r="BS43" i="41"/>
  <c r="BR43" i="41"/>
  <c r="M221" i="74"/>
  <c r="M223" i="74"/>
  <c r="M220" i="74"/>
  <c r="M225" i="74"/>
  <c r="M222" i="74"/>
  <c r="M224" i="74"/>
  <c r="M222" i="73"/>
  <c r="M221" i="73"/>
  <c r="M220" i="73"/>
  <c r="M224" i="73"/>
  <c r="M223" i="73"/>
  <c r="M225" i="73"/>
  <c r="M224" i="47"/>
  <c r="M223" i="47"/>
  <c r="M222" i="47"/>
  <c r="M221" i="47"/>
  <c r="M225" i="47"/>
  <c r="M220" i="47"/>
  <c r="M219" i="74"/>
  <c r="M214" i="74"/>
  <c r="M215" i="74"/>
  <c r="M217" i="74"/>
  <c r="M218" i="74"/>
  <c r="M216" i="74"/>
  <c r="M219" i="73"/>
  <c r="M218" i="73"/>
  <c r="M216" i="73"/>
  <c r="M215" i="73"/>
  <c r="M217" i="73"/>
  <c r="M214" i="73"/>
  <c r="M215" i="47"/>
  <c r="M218" i="47"/>
  <c r="M219" i="47"/>
  <c r="M216" i="47"/>
  <c r="M217" i="47"/>
  <c r="M214" i="47"/>
  <c r="BR42" i="41"/>
  <c r="BS42" i="41"/>
  <c r="BR41" i="41"/>
  <c r="BS41" i="41"/>
  <c r="M212" i="47"/>
  <c r="M210" i="47"/>
  <c r="M211" i="47"/>
  <c r="M209" i="47"/>
  <c r="M213" i="47"/>
  <c r="M208" i="47"/>
  <c r="M213" i="73"/>
  <c r="M211" i="73"/>
  <c r="M210" i="73"/>
  <c r="M208" i="73"/>
  <c r="M212" i="73"/>
  <c r="M209" i="73"/>
  <c r="M213" i="74"/>
  <c r="M208" i="74"/>
  <c r="M209" i="74"/>
  <c r="M212" i="74"/>
  <c r="M211" i="74"/>
  <c r="M210" i="74"/>
  <c r="BS40" i="41"/>
  <c r="BR40" i="41"/>
  <c r="M205" i="47"/>
  <c r="M204" i="47"/>
  <c r="M203" i="47"/>
  <c r="M207" i="47"/>
  <c r="M206" i="47"/>
  <c r="M202" i="47"/>
  <c r="M207" i="73"/>
  <c r="M206" i="73"/>
  <c r="M205" i="73"/>
  <c r="M204" i="73"/>
  <c r="M203" i="73"/>
  <c r="M202" i="73"/>
  <c r="M205" i="74"/>
  <c r="M206" i="74"/>
  <c r="M202" i="74"/>
  <c r="M207" i="74"/>
  <c r="M204" i="74"/>
  <c r="M203" i="74"/>
  <c r="BR39" i="41"/>
  <c r="BS39" i="41"/>
  <c r="M198" i="47"/>
  <c r="M200" i="47"/>
  <c r="M197" i="47"/>
  <c r="M201" i="47"/>
  <c r="M199" i="47"/>
  <c r="M196" i="47"/>
  <c r="M196" i="73"/>
  <c r="M197" i="73"/>
  <c r="M198" i="73"/>
  <c r="M199" i="73"/>
  <c r="M200" i="73"/>
  <c r="M201" i="73"/>
  <c r="M197" i="74"/>
  <c r="M196" i="74"/>
  <c r="M198" i="74"/>
  <c r="M199" i="74"/>
  <c r="M200" i="74"/>
  <c r="M201" i="74"/>
  <c r="M191" i="73"/>
  <c r="M190" i="73"/>
  <c r="M192" i="73"/>
  <c r="M195" i="73"/>
  <c r="M194" i="73"/>
  <c r="M193" i="73"/>
  <c r="BS38" i="41"/>
  <c r="BR38" i="41"/>
  <c r="M190" i="74"/>
  <c r="M195" i="74"/>
  <c r="M193" i="74"/>
  <c r="M194" i="74"/>
  <c r="M191" i="74"/>
  <c r="M192" i="74"/>
  <c r="M191" i="47"/>
  <c r="M194" i="47"/>
  <c r="M195" i="47"/>
  <c r="M193" i="47"/>
  <c r="M192" i="47"/>
  <c r="M190" i="47"/>
  <c r="BS37" i="41"/>
  <c r="BR37" i="41"/>
  <c r="M189" i="73"/>
  <c r="M187" i="73"/>
  <c r="M186" i="73"/>
  <c r="M188" i="73"/>
  <c r="M184" i="73"/>
  <c r="M185" i="73"/>
  <c r="M188" i="47"/>
  <c r="M187" i="47"/>
  <c r="M186" i="47"/>
  <c r="M185" i="47"/>
  <c r="M189" i="47"/>
  <c r="M184" i="47"/>
  <c r="M184" i="74"/>
  <c r="M185" i="74"/>
  <c r="M189" i="74"/>
  <c r="M186" i="74"/>
  <c r="M188" i="74"/>
  <c r="M187" i="74"/>
  <c r="M181" i="47"/>
  <c r="M180" i="47"/>
  <c r="M179" i="47"/>
  <c r="M183" i="47"/>
  <c r="M182" i="47"/>
  <c r="M178" i="47"/>
  <c r="M182" i="74"/>
  <c r="M181" i="74"/>
  <c r="M178" i="74"/>
  <c r="M183" i="74"/>
  <c r="M179" i="74"/>
  <c r="M180" i="74"/>
  <c r="BR36" i="41"/>
  <c r="BS36" i="41"/>
  <c r="M182" i="73"/>
  <c r="M178" i="73"/>
  <c r="M181" i="73"/>
  <c r="M180" i="73"/>
  <c r="M179" i="73"/>
  <c r="M183" i="73"/>
  <c r="BR35" i="41"/>
  <c r="BS35" i="41"/>
  <c r="M173" i="74"/>
  <c r="M174" i="74"/>
  <c r="M172" i="74"/>
  <c r="M175" i="74"/>
  <c r="M177" i="74"/>
  <c r="M176" i="74"/>
  <c r="M174" i="73"/>
  <c r="M176" i="73"/>
  <c r="M175" i="73"/>
  <c r="M177" i="73"/>
  <c r="M172" i="73"/>
  <c r="M173" i="73"/>
  <c r="M176" i="47"/>
  <c r="M175" i="47"/>
  <c r="M174" i="47"/>
  <c r="M173" i="47"/>
  <c r="M177" i="47"/>
  <c r="M172" i="47"/>
  <c r="M171" i="74"/>
  <c r="M166" i="74"/>
  <c r="M168" i="74"/>
  <c r="M170" i="74"/>
  <c r="M167" i="74"/>
  <c r="M169" i="74"/>
  <c r="M171" i="73"/>
  <c r="M169" i="73"/>
  <c r="M170" i="73"/>
  <c r="M168" i="73"/>
  <c r="M167" i="73"/>
  <c r="M166" i="73"/>
  <c r="M168" i="47"/>
  <c r="M167" i="47"/>
  <c r="M171" i="47"/>
  <c r="M170" i="47"/>
  <c r="M169" i="47"/>
  <c r="M166" i="47"/>
  <c r="BR34" i="41"/>
  <c r="BS34" i="41"/>
  <c r="BS33" i="41"/>
  <c r="BR33" i="41"/>
  <c r="M165" i="47"/>
  <c r="M164" i="47"/>
  <c r="M162" i="47"/>
  <c r="M161" i="47"/>
  <c r="M163" i="47"/>
  <c r="M160" i="47"/>
  <c r="M165" i="73"/>
  <c r="M163" i="73"/>
  <c r="M162" i="73"/>
  <c r="M160" i="73"/>
  <c r="M164" i="73"/>
  <c r="M161" i="73"/>
  <c r="M165" i="74"/>
  <c r="M161" i="74"/>
  <c r="M163" i="74"/>
  <c r="M160" i="74"/>
  <c r="M164" i="74"/>
  <c r="M162" i="74"/>
  <c r="BR32" i="41"/>
  <c r="BS32" i="41"/>
  <c r="M158" i="47"/>
  <c r="M157" i="47"/>
  <c r="M155" i="47"/>
  <c r="M156" i="47"/>
  <c r="M159" i="47"/>
  <c r="M154" i="47"/>
  <c r="M159" i="73"/>
  <c r="M158" i="73"/>
  <c r="M157" i="73"/>
  <c r="M156" i="73"/>
  <c r="M155" i="73"/>
  <c r="M154" i="73"/>
  <c r="M158" i="74"/>
  <c r="M157" i="74"/>
  <c r="M155" i="74"/>
  <c r="M156" i="74"/>
  <c r="M159" i="74"/>
  <c r="M154" i="74"/>
  <c r="BR31" i="41"/>
  <c r="BS31" i="41"/>
  <c r="M152" i="47"/>
  <c r="M151" i="47"/>
  <c r="M150" i="47"/>
  <c r="M149" i="47"/>
  <c r="M153" i="47"/>
  <c r="M148" i="47"/>
  <c r="M148" i="73"/>
  <c r="M151" i="73"/>
  <c r="M152" i="73"/>
  <c r="M153" i="73"/>
  <c r="M150" i="73"/>
  <c r="M149" i="73"/>
  <c r="M149" i="74"/>
  <c r="M151" i="74"/>
  <c r="M148" i="74"/>
  <c r="M150" i="74"/>
  <c r="M152" i="74"/>
  <c r="M153" i="74"/>
  <c r="M145" i="73"/>
  <c r="M144" i="73"/>
  <c r="M143" i="73"/>
  <c r="M142" i="73"/>
  <c r="M147" i="73"/>
  <c r="M146" i="73"/>
  <c r="BS30" i="41"/>
  <c r="BR30" i="41"/>
  <c r="M147" i="74"/>
  <c r="M142" i="74"/>
  <c r="M143" i="74"/>
  <c r="M144" i="74"/>
  <c r="M145" i="74"/>
  <c r="M146" i="74"/>
  <c r="M145" i="47"/>
  <c r="M143" i="47"/>
  <c r="M144" i="47"/>
  <c r="M147" i="47"/>
  <c r="M146" i="47"/>
  <c r="M142" i="47"/>
  <c r="BR29" i="41"/>
  <c r="BS29" i="41"/>
  <c r="M139" i="73"/>
  <c r="M138" i="73"/>
  <c r="M137" i="73"/>
  <c r="M136" i="73"/>
  <c r="M141" i="73"/>
  <c r="M140" i="73"/>
  <c r="M138" i="47"/>
  <c r="M141" i="47"/>
  <c r="M140" i="47"/>
  <c r="M139" i="47"/>
  <c r="M137" i="47"/>
  <c r="M136" i="47"/>
  <c r="M136" i="74"/>
  <c r="M139" i="74"/>
  <c r="M138" i="74"/>
  <c r="M141" i="74"/>
  <c r="M137" i="74"/>
  <c r="M140" i="74"/>
  <c r="M131" i="47"/>
  <c r="M135" i="47"/>
  <c r="M133" i="47"/>
  <c r="M134" i="47"/>
  <c r="M132" i="47"/>
  <c r="M130" i="47"/>
  <c r="M134" i="74"/>
  <c r="M133" i="74"/>
  <c r="M130" i="74"/>
  <c r="M131" i="74"/>
  <c r="M132" i="74"/>
  <c r="M135" i="74"/>
  <c r="BS28" i="41"/>
  <c r="BR28" i="41"/>
  <c r="M133" i="73"/>
  <c r="M135" i="73"/>
  <c r="M130" i="73"/>
  <c r="M131" i="73"/>
  <c r="M132" i="73"/>
  <c r="M134" i="73"/>
  <c r="BS27" i="41"/>
  <c r="BR27" i="41"/>
  <c r="M126" i="74"/>
  <c r="M129" i="74"/>
  <c r="M125" i="74"/>
  <c r="M127" i="74"/>
  <c r="M124" i="74"/>
  <c r="M128" i="74"/>
  <c r="M124" i="73"/>
  <c r="M126" i="73"/>
  <c r="M125" i="73"/>
  <c r="M128" i="73"/>
  <c r="M129" i="73"/>
  <c r="M127" i="73"/>
  <c r="M127" i="47"/>
  <c r="M126" i="47"/>
  <c r="M125" i="47"/>
  <c r="M129" i="47"/>
  <c r="M128" i="47"/>
  <c r="M124" i="47"/>
  <c r="M123" i="74"/>
  <c r="M118" i="74"/>
  <c r="M121" i="74"/>
  <c r="M119" i="74"/>
  <c r="M122" i="74"/>
  <c r="M120" i="74"/>
  <c r="M123" i="73"/>
  <c r="M122" i="73"/>
  <c r="M118" i="73"/>
  <c r="M121" i="73"/>
  <c r="M120" i="73"/>
  <c r="M119" i="73"/>
  <c r="M119" i="47"/>
  <c r="M123" i="47"/>
  <c r="M121" i="47"/>
  <c r="M122" i="47"/>
  <c r="M120" i="47"/>
  <c r="M118" i="47"/>
  <c r="BR26" i="41"/>
  <c r="BS26" i="41"/>
  <c r="BR25" i="41"/>
  <c r="BS25" i="41"/>
  <c r="M116" i="47"/>
  <c r="M114" i="47"/>
  <c r="M115" i="47"/>
  <c r="M113" i="47"/>
  <c r="M117" i="47"/>
  <c r="M112" i="47"/>
  <c r="M117" i="73"/>
  <c r="M115" i="73"/>
  <c r="M114" i="73"/>
  <c r="M112" i="73"/>
  <c r="M116" i="73"/>
  <c r="M113" i="73"/>
  <c r="M117" i="74"/>
  <c r="M112" i="74"/>
  <c r="M115" i="74"/>
  <c r="M113" i="74"/>
  <c r="M116" i="74"/>
  <c r="M114" i="74"/>
  <c r="BR24" i="41"/>
  <c r="BS24" i="41"/>
  <c r="M108" i="47"/>
  <c r="M107" i="47"/>
  <c r="M111" i="47"/>
  <c r="M110" i="47"/>
  <c r="M109" i="47"/>
  <c r="M106" i="47"/>
  <c r="M110" i="73"/>
  <c r="M109" i="73"/>
  <c r="M108" i="73"/>
  <c r="M107" i="73"/>
  <c r="M106" i="73"/>
  <c r="M111" i="73"/>
  <c r="M109" i="74"/>
  <c r="M110" i="74"/>
  <c r="M106" i="74"/>
  <c r="M108" i="74"/>
  <c r="M107" i="74"/>
  <c r="M111" i="74"/>
  <c r="BS23" i="41"/>
  <c r="BR23" i="41"/>
  <c r="M102" i="47"/>
  <c r="M101" i="47"/>
  <c r="M105" i="47"/>
  <c r="M104" i="47"/>
  <c r="M103" i="47"/>
  <c r="M100" i="47"/>
  <c r="M100" i="73"/>
  <c r="M104" i="73"/>
  <c r="M101" i="73"/>
  <c r="M105" i="73"/>
  <c r="M103" i="73"/>
  <c r="M102" i="73"/>
  <c r="M101" i="74"/>
  <c r="M103" i="74"/>
  <c r="M102" i="74"/>
  <c r="M100" i="74"/>
  <c r="M105" i="74"/>
  <c r="M104" i="74"/>
  <c r="M95" i="73"/>
  <c r="M94" i="73"/>
  <c r="M99" i="73"/>
  <c r="M98" i="73"/>
  <c r="M97" i="73"/>
  <c r="M96" i="73"/>
  <c r="BS22" i="41"/>
  <c r="BR22" i="41"/>
  <c r="M99" i="74"/>
  <c r="M94" i="74"/>
  <c r="M95" i="74"/>
  <c r="M98" i="74"/>
  <c r="M96" i="74"/>
  <c r="M97" i="74"/>
  <c r="M95" i="47"/>
  <c r="M99" i="47"/>
  <c r="M98" i="47"/>
  <c r="M97" i="47"/>
  <c r="M96" i="47"/>
  <c r="M94" i="47"/>
  <c r="BR21" i="41"/>
  <c r="BS21" i="41"/>
  <c r="M89" i="73"/>
  <c r="M88" i="73"/>
  <c r="M93" i="73"/>
  <c r="M92" i="73"/>
  <c r="M91" i="73"/>
  <c r="M90" i="73"/>
  <c r="M93" i="47"/>
  <c r="M92" i="47"/>
  <c r="M91" i="47"/>
  <c r="M90" i="47"/>
  <c r="M89" i="47"/>
  <c r="M88" i="47"/>
  <c r="M88" i="74"/>
  <c r="M89" i="74"/>
  <c r="M92" i="74"/>
  <c r="M91" i="74"/>
  <c r="M93" i="74"/>
  <c r="M90" i="74"/>
  <c r="M87" i="47"/>
  <c r="M86" i="47"/>
  <c r="M85" i="47"/>
  <c r="M84" i="47"/>
  <c r="M83" i="47"/>
  <c r="M82" i="47"/>
  <c r="M86" i="74"/>
  <c r="M87" i="74"/>
  <c r="M85" i="74"/>
  <c r="M83" i="74"/>
  <c r="M84" i="74"/>
  <c r="M82" i="74"/>
  <c r="BS20" i="41"/>
  <c r="BR20" i="41"/>
  <c r="M84" i="73"/>
  <c r="M85" i="73"/>
  <c r="M82" i="73"/>
  <c r="M86" i="73"/>
  <c r="M87" i="73"/>
  <c r="M83" i="73"/>
  <c r="BS19" i="41"/>
  <c r="BR19" i="41"/>
  <c r="M76" i="74"/>
  <c r="M79" i="74"/>
  <c r="M80" i="74"/>
  <c r="M77" i="74"/>
  <c r="M78" i="74"/>
  <c r="M81" i="74"/>
  <c r="M77" i="73"/>
  <c r="M76" i="73"/>
  <c r="M81" i="73"/>
  <c r="M79" i="73"/>
  <c r="M78" i="73"/>
  <c r="M80" i="73"/>
  <c r="M81" i="47"/>
  <c r="M80" i="47"/>
  <c r="M79" i="47"/>
  <c r="M78" i="47"/>
  <c r="M77" i="47"/>
  <c r="M76" i="47"/>
  <c r="M70" i="74"/>
  <c r="M75" i="74"/>
  <c r="M74" i="74"/>
  <c r="M73" i="74"/>
  <c r="M71" i="74"/>
  <c r="M72" i="74"/>
  <c r="M70" i="73"/>
  <c r="M74" i="73"/>
  <c r="M73" i="73"/>
  <c r="M72" i="73"/>
  <c r="M71" i="73"/>
  <c r="M75" i="73"/>
  <c r="M71" i="47"/>
  <c r="M75" i="47"/>
  <c r="M74" i="47"/>
  <c r="M73" i="47"/>
  <c r="M72" i="47"/>
  <c r="M70" i="47"/>
  <c r="BR18" i="41"/>
  <c r="BS18" i="41"/>
  <c r="BS17" i="41"/>
  <c r="BR17" i="41"/>
  <c r="M68" i="47"/>
  <c r="M67" i="47"/>
  <c r="M66" i="47"/>
  <c r="M65" i="47"/>
  <c r="M69" i="47"/>
  <c r="M64" i="47"/>
  <c r="M67" i="73"/>
  <c r="M66" i="73"/>
  <c r="M65" i="73"/>
  <c r="M64" i="73"/>
  <c r="M69" i="73"/>
  <c r="M68" i="73"/>
  <c r="M69" i="74"/>
  <c r="M65" i="74"/>
  <c r="M66" i="74"/>
  <c r="M67" i="74"/>
  <c r="M68" i="74"/>
  <c r="M64" i="74"/>
  <c r="BR16" i="41"/>
  <c r="BS16" i="41"/>
  <c r="M62" i="47"/>
  <c r="M61" i="47"/>
  <c r="M60" i="47"/>
  <c r="M59" i="47"/>
  <c r="M58" i="47"/>
  <c r="M63" i="47"/>
  <c r="M62" i="73"/>
  <c r="M61" i="73"/>
  <c r="M60" i="73"/>
  <c r="M59" i="73"/>
  <c r="M58" i="73"/>
  <c r="M63" i="73"/>
  <c r="M61" i="74"/>
  <c r="M62" i="74"/>
  <c r="M60" i="74"/>
  <c r="M58" i="74"/>
  <c r="M59" i="74"/>
  <c r="M63" i="74"/>
  <c r="BS15" i="41"/>
  <c r="BR15" i="41"/>
  <c r="M57" i="47"/>
  <c r="M56" i="47"/>
  <c r="M55" i="47"/>
  <c r="M54" i="47"/>
  <c r="M52" i="47"/>
  <c r="M53" i="47"/>
  <c r="M52" i="73"/>
  <c r="M57" i="73"/>
  <c r="M55" i="73"/>
  <c r="M54" i="73"/>
  <c r="M53" i="73"/>
  <c r="M56" i="73"/>
  <c r="M53" i="74"/>
  <c r="M54" i="74"/>
  <c r="M55" i="74"/>
  <c r="M57" i="74"/>
  <c r="M56" i="74"/>
  <c r="M52" i="74"/>
  <c r="CL7" i="41" l="1"/>
  <c r="CR72" i="41"/>
  <c r="CR56" i="41"/>
  <c r="CR40" i="41"/>
  <c r="CR24" i="41"/>
  <c r="CR8" i="41"/>
  <c r="CR57" i="41"/>
  <c r="CR33" i="41"/>
  <c r="CR75" i="41"/>
  <c r="CR59" i="41"/>
  <c r="CR43" i="41"/>
  <c r="CR27" i="41"/>
  <c r="CR11" i="41"/>
  <c r="CR29" i="41"/>
  <c r="CR70" i="41"/>
  <c r="CR54" i="41"/>
  <c r="CR38" i="41"/>
  <c r="CR22" i="41"/>
  <c r="CR77" i="41"/>
  <c r="CR18" i="41"/>
  <c r="CR68" i="41"/>
  <c r="CR52" i="41"/>
  <c r="CR36" i="41"/>
  <c r="CR20" i="41"/>
  <c r="CR73" i="41"/>
  <c r="CR53" i="41"/>
  <c r="CR21" i="41"/>
  <c r="CR71" i="41"/>
  <c r="CR55" i="41"/>
  <c r="CR39" i="41"/>
  <c r="CR23" i="41"/>
  <c r="CR7" i="41"/>
  <c r="CR17" i="41"/>
  <c r="CR66" i="41"/>
  <c r="CR50" i="41"/>
  <c r="CR34" i="41"/>
  <c r="CR37" i="41"/>
  <c r="CR80" i="41"/>
  <c r="CR64" i="41"/>
  <c r="CR48" i="41"/>
  <c r="CR32" i="41"/>
  <c r="CR16" i="41"/>
  <c r="CR65" i="41"/>
  <c r="CR49" i="41"/>
  <c r="CR9" i="41"/>
  <c r="CR67" i="41"/>
  <c r="CR51" i="41"/>
  <c r="CR35" i="41"/>
  <c r="CR19" i="41"/>
  <c r="CR69" i="41"/>
  <c r="CR78" i="41"/>
  <c r="CR62" i="41"/>
  <c r="CR46" i="41"/>
  <c r="CR30" i="41"/>
  <c r="CR14" i="41"/>
  <c r="CR25" i="41"/>
  <c r="CR15" i="41"/>
  <c r="CR58" i="41"/>
  <c r="CR26" i="41"/>
  <c r="CR13" i="41"/>
  <c r="CR76" i="41"/>
  <c r="CR60" i="41"/>
  <c r="CR44" i="41"/>
  <c r="CR28" i="41"/>
  <c r="CR12" i="41"/>
  <c r="CR61" i="41"/>
  <c r="CR45" i="41"/>
  <c r="CR79" i="41"/>
  <c r="CR63" i="41"/>
  <c r="CR47" i="41"/>
  <c r="CR31" i="41"/>
  <c r="CR41" i="41"/>
  <c r="CR74" i="41"/>
  <c r="CR42" i="41"/>
  <c r="CR10" i="41"/>
  <c r="CL78" i="41"/>
  <c r="CL62" i="41"/>
  <c r="CL46" i="41"/>
  <c r="CL30" i="41"/>
  <c r="CL14" i="41"/>
  <c r="CL73" i="41"/>
  <c r="CL57" i="41"/>
  <c r="CL41" i="41"/>
  <c r="CL25" i="41"/>
  <c r="CL9" i="41"/>
  <c r="CL76" i="41"/>
  <c r="CL60" i="41"/>
  <c r="CL44" i="41"/>
  <c r="CL28" i="41"/>
  <c r="CL12" i="41"/>
  <c r="CL59" i="41"/>
  <c r="CL55" i="41"/>
  <c r="CL51" i="41"/>
  <c r="CL15" i="41"/>
  <c r="CL74" i="41"/>
  <c r="CL58" i="41"/>
  <c r="CL42" i="41"/>
  <c r="CL26" i="41"/>
  <c r="CL10" i="41"/>
  <c r="CL69" i="41"/>
  <c r="CL53" i="41"/>
  <c r="CL37" i="41"/>
  <c r="CL21" i="41"/>
  <c r="CL79" i="41"/>
  <c r="CL72" i="41"/>
  <c r="CL56" i="41"/>
  <c r="CL40" i="41"/>
  <c r="CL24" i="41"/>
  <c r="CL8" i="41"/>
  <c r="CL43" i="41"/>
  <c r="CL39" i="41"/>
  <c r="CL35" i="41"/>
  <c r="CL47" i="41"/>
  <c r="CL70" i="41"/>
  <c r="CL54" i="41"/>
  <c r="CL38" i="41"/>
  <c r="CL22" i="41"/>
  <c r="CL71" i="41"/>
  <c r="CL65" i="41"/>
  <c r="CL49" i="41"/>
  <c r="CL33" i="41"/>
  <c r="CL17" i="41"/>
  <c r="CL67" i="41"/>
  <c r="CL68" i="41"/>
  <c r="CL52" i="41"/>
  <c r="CL36" i="41"/>
  <c r="CL20" i="41"/>
  <c r="CL75" i="41"/>
  <c r="CL27" i="41"/>
  <c r="CL23" i="41"/>
  <c r="CL19" i="41"/>
  <c r="CL66" i="41"/>
  <c r="CL50" i="41"/>
  <c r="CL34" i="41"/>
  <c r="CL18" i="41"/>
  <c r="CL77" i="41"/>
  <c r="CL61" i="41"/>
  <c r="CL45" i="41"/>
  <c r="CL29" i="41"/>
  <c r="CL13" i="41"/>
  <c r="CL80" i="41"/>
  <c r="CL64" i="41"/>
  <c r="CL48" i="41"/>
  <c r="CL32" i="41"/>
  <c r="CL16" i="41"/>
  <c r="CL63" i="41"/>
  <c r="CL11" i="41"/>
  <c r="CL31" i="41"/>
  <c r="CQ27" i="25"/>
  <c r="CT27" i="25" s="1"/>
  <c r="CU27" i="25" s="1"/>
  <c r="CS27" i="25"/>
  <c r="CQ76" i="25"/>
  <c r="CT76" i="25" s="1"/>
  <c r="CU76" i="25" s="1"/>
  <c r="CS76" i="25"/>
  <c r="CK21" i="25"/>
  <c r="CN21" i="25" s="1"/>
  <c r="CO21" i="25" s="1"/>
  <c r="CM21" i="25"/>
  <c r="CK35" i="25"/>
  <c r="CN35" i="25" s="1"/>
  <c r="CO35" i="25" s="1"/>
  <c r="CM35" i="25"/>
  <c r="CQ61" i="25"/>
  <c r="CT61" i="25" s="1"/>
  <c r="CU61" i="25" s="1"/>
  <c r="CS61" i="25"/>
  <c r="CQ20" i="25"/>
  <c r="CT20" i="25" s="1"/>
  <c r="CU20" i="25" s="1"/>
  <c r="CS20" i="25"/>
  <c r="CQ42" i="25"/>
  <c r="CT42" i="25" s="1"/>
  <c r="CU42" i="25" s="1"/>
  <c r="CS42" i="25"/>
  <c r="CQ28" i="25"/>
  <c r="CT28" i="25" s="1"/>
  <c r="CU28" i="25" s="1"/>
  <c r="CS28" i="25"/>
  <c r="CQ13" i="25"/>
  <c r="CT13" i="25" s="1"/>
  <c r="CU13" i="25" s="1"/>
  <c r="CS13" i="25"/>
  <c r="CQ15" i="25"/>
  <c r="CT15" i="25" s="1"/>
  <c r="CU15" i="25" s="1"/>
  <c r="CS15" i="25"/>
  <c r="CK41" i="25"/>
  <c r="CN41" i="25" s="1"/>
  <c r="CO41" i="25" s="1"/>
  <c r="CM41" i="25"/>
  <c r="CK55" i="25"/>
  <c r="CN55" i="25" s="1"/>
  <c r="CO55" i="25" s="1"/>
  <c r="CM55" i="25"/>
  <c r="CK47" i="25"/>
  <c r="CN47" i="25" s="1"/>
  <c r="CO47" i="25" s="1"/>
  <c r="CM47" i="25"/>
  <c r="CK37" i="25"/>
  <c r="CN37" i="25" s="1"/>
  <c r="CO37" i="25" s="1"/>
  <c r="CM37" i="25"/>
  <c r="CK62" i="25"/>
  <c r="CN62" i="25" s="1"/>
  <c r="CO62" i="25" s="1"/>
  <c r="CM62" i="25"/>
  <c r="CK76" i="25"/>
  <c r="CN76" i="25" s="1"/>
  <c r="CO76" i="25" s="1"/>
  <c r="CM76" i="25"/>
  <c r="CK57" i="25"/>
  <c r="CN57" i="25" s="1"/>
  <c r="CO57" i="25" s="1"/>
  <c r="CM57" i="25"/>
  <c r="CK52" i="25"/>
  <c r="CN52" i="25" s="1"/>
  <c r="CO52" i="25" s="1"/>
  <c r="CM52" i="25"/>
  <c r="CK80" i="25"/>
  <c r="CN80" i="25" s="1"/>
  <c r="CO80" i="25" s="1"/>
  <c r="CM80" i="25"/>
  <c r="CQ17" i="25"/>
  <c r="CT17" i="25" s="1"/>
  <c r="CU17" i="25" s="1"/>
  <c r="CS17" i="25"/>
  <c r="CQ71" i="25"/>
  <c r="CT71" i="25" s="1"/>
  <c r="CU71" i="25" s="1"/>
  <c r="CS71" i="25"/>
  <c r="CQ24" i="25"/>
  <c r="CT24" i="25" s="1"/>
  <c r="CU24" i="25" s="1"/>
  <c r="CS24" i="25"/>
  <c r="CQ31" i="25"/>
  <c r="CT31" i="25" s="1"/>
  <c r="CU31" i="25" s="1"/>
  <c r="CS31" i="25"/>
  <c r="CQ58" i="25"/>
  <c r="CT58" i="25" s="1"/>
  <c r="CU58" i="25" s="1"/>
  <c r="CS58" i="25"/>
  <c r="CK39" i="25"/>
  <c r="CN39" i="25" s="1"/>
  <c r="CO39" i="25" s="1"/>
  <c r="CM39" i="25"/>
  <c r="CK11" i="25"/>
  <c r="CN11" i="25" s="1"/>
  <c r="CO11" i="25" s="1"/>
  <c r="CM11" i="25"/>
  <c r="CQ43" i="25"/>
  <c r="CT43" i="25" s="1"/>
  <c r="CU43" i="25" s="1"/>
  <c r="CS43" i="25"/>
  <c r="CQ48" i="25"/>
  <c r="CT48" i="25" s="1"/>
  <c r="CU48" i="25" s="1"/>
  <c r="CS48" i="25"/>
  <c r="CK78" i="25"/>
  <c r="CN78" i="25" s="1"/>
  <c r="CO78" i="25" s="1"/>
  <c r="CM78" i="25"/>
  <c r="CK38" i="25"/>
  <c r="CN38" i="25" s="1"/>
  <c r="CO38" i="25" s="1"/>
  <c r="CM38" i="25"/>
  <c r="CK66" i="25"/>
  <c r="CN66" i="25" s="1"/>
  <c r="CO66" i="25" s="1"/>
  <c r="CM66" i="25"/>
  <c r="CK40" i="25"/>
  <c r="CN40" i="25" s="1"/>
  <c r="CO40" i="25" s="1"/>
  <c r="CM40" i="25"/>
  <c r="CK28" i="25"/>
  <c r="CN28" i="25" s="1"/>
  <c r="CO28" i="25" s="1"/>
  <c r="CM28" i="25"/>
  <c r="CK19" i="25"/>
  <c r="CN19" i="25" s="1"/>
  <c r="CO19" i="25" s="1"/>
  <c r="CM19" i="25"/>
  <c r="CK32" i="25"/>
  <c r="CN32" i="25" s="1"/>
  <c r="CO32" i="25" s="1"/>
  <c r="CM32" i="25"/>
  <c r="CQ62" i="25"/>
  <c r="CT62" i="25" s="1"/>
  <c r="CU62" i="25" s="1"/>
  <c r="CS62" i="25"/>
  <c r="CQ30" i="25"/>
  <c r="CT30" i="25" s="1"/>
  <c r="CU30" i="25" s="1"/>
  <c r="CS30" i="25"/>
  <c r="CQ33" i="25"/>
  <c r="CT33" i="25" s="1"/>
  <c r="CU33" i="25" s="1"/>
  <c r="CS33" i="25"/>
  <c r="CQ26" i="25"/>
  <c r="CT26" i="25" s="1"/>
  <c r="CU26" i="25" s="1"/>
  <c r="CS26" i="25"/>
  <c r="CQ77" i="25"/>
  <c r="CT77" i="25" s="1"/>
  <c r="CU77" i="25" s="1"/>
  <c r="CS77" i="25"/>
  <c r="CK23" i="25"/>
  <c r="CN23" i="25" s="1"/>
  <c r="CO23" i="25" s="1"/>
  <c r="CM23" i="25"/>
  <c r="CQ22" i="25"/>
  <c r="CT22" i="25" s="1"/>
  <c r="CU22" i="25" s="1"/>
  <c r="CS22" i="25"/>
  <c r="CQ53" i="25"/>
  <c r="CT53" i="25" s="1"/>
  <c r="CU53" i="25" s="1"/>
  <c r="CS53" i="25"/>
  <c r="CK26" i="25"/>
  <c r="CN26" i="25" s="1"/>
  <c r="CO26" i="25" s="1"/>
  <c r="CM26" i="25"/>
  <c r="CQ10" i="25"/>
  <c r="CT10" i="25" s="1"/>
  <c r="CU10" i="25" s="1"/>
  <c r="CS10" i="25"/>
  <c r="CQ36" i="25"/>
  <c r="CT36" i="25" s="1"/>
  <c r="CU36" i="25" s="1"/>
  <c r="CS36" i="25"/>
  <c r="CQ34" i="25"/>
  <c r="CT34" i="25" s="1"/>
  <c r="CU34" i="25" s="1"/>
  <c r="CS34" i="25"/>
  <c r="CQ73" i="25"/>
  <c r="CT73" i="25" s="1"/>
  <c r="CU73" i="25" s="1"/>
  <c r="CS73" i="25"/>
  <c r="CK16" i="25"/>
  <c r="CN16" i="25" s="1"/>
  <c r="CO16" i="25" s="1"/>
  <c r="CM16" i="25"/>
  <c r="CK34" i="25"/>
  <c r="CN34" i="25" s="1"/>
  <c r="CO34" i="25" s="1"/>
  <c r="CM34" i="25"/>
  <c r="CK59" i="25"/>
  <c r="CN59" i="25" s="1"/>
  <c r="CO59" i="25" s="1"/>
  <c r="CM59" i="25"/>
  <c r="CK20" i="25"/>
  <c r="CN20" i="25" s="1"/>
  <c r="CO20" i="25" s="1"/>
  <c r="CM20" i="25"/>
  <c r="CK44" i="25"/>
  <c r="CN44" i="25" s="1"/>
  <c r="CO44" i="25" s="1"/>
  <c r="CM44" i="25"/>
  <c r="CK61" i="25"/>
  <c r="CN61" i="25" s="1"/>
  <c r="CO61" i="25" s="1"/>
  <c r="CM61" i="25"/>
  <c r="CK64" i="25"/>
  <c r="CN64" i="25" s="1"/>
  <c r="CO64" i="25" s="1"/>
  <c r="CM64" i="25"/>
  <c r="CK18" i="25"/>
  <c r="CN18" i="25" s="1"/>
  <c r="CO18" i="25" s="1"/>
  <c r="CM18" i="25"/>
  <c r="CK53" i="25"/>
  <c r="CN53" i="25" s="1"/>
  <c r="CO53" i="25" s="1"/>
  <c r="CM53" i="25"/>
  <c r="CQ40" i="25"/>
  <c r="CT40" i="25" s="1"/>
  <c r="CU40" i="25" s="1"/>
  <c r="CS40" i="25"/>
  <c r="CQ44" i="25"/>
  <c r="CT44" i="25" s="1"/>
  <c r="CU44" i="25" s="1"/>
  <c r="CS44" i="25"/>
  <c r="CQ39" i="25"/>
  <c r="CT39" i="25" s="1"/>
  <c r="CU39" i="25" s="1"/>
  <c r="CS39" i="25"/>
  <c r="CQ25" i="25"/>
  <c r="CT25" i="25" s="1"/>
  <c r="CU25" i="25" s="1"/>
  <c r="CS25" i="25"/>
  <c r="CQ67" i="25"/>
  <c r="CT67" i="25" s="1"/>
  <c r="CU67" i="25" s="1"/>
  <c r="CS67" i="25"/>
  <c r="CQ12" i="25"/>
  <c r="CT12" i="25" s="1"/>
  <c r="CU12" i="25" s="1"/>
  <c r="CS12" i="25"/>
  <c r="CQ16" i="25"/>
  <c r="CT16" i="25" s="1"/>
  <c r="CU16" i="25" s="1"/>
  <c r="CS16" i="25"/>
  <c r="CK49" i="25"/>
  <c r="CN49" i="25" s="1"/>
  <c r="CO49" i="25" s="1"/>
  <c r="CM49" i="25"/>
  <c r="CK48" i="25"/>
  <c r="CN48" i="25" s="1"/>
  <c r="CO48" i="25" s="1"/>
  <c r="CM48" i="25"/>
  <c r="CQ9" i="25"/>
  <c r="CT9" i="25" s="1"/>
  <c r="CU9" i="25" s="1"/>
  <c r="CS9" i="25"/>
  <c r="CQ68" i="25"/>
  <c r="CT68" i="25" s="1"/>
  <c r="CU68" i="25" s="1"/>
  <c r="CS68" i="25"/>
  <c r="CQ66" i="25"/>
  <c r="CT66" i="25" s="1"/>
  <c r="CU66" i="25" s="1"/>
  <c r="CS66" i="25"/>
  <c r="CQ75" i="25"/>
  <c r="CT75" i="25" s="1"/>
  <c r="CU75" i="25" s="1"/>
  <c r="CS75" i="25"/>
  <c r="CQ59" i="25"/>
  <c r="CT59" i="25" s="1"/>
  <c r="CU59" i="25" s="1"/>
  <c r="CS59" i="25"/>
  <c r="CQ41" i="25"/>
  <c r="CT41" i="25" s="1"/>
  <c r="CU41" i="25" s="1"/>
  <c r="CS41" i="25"/>
  <c r="CQ80" i="25"/>
  <c r="CT80" i="25" s="1"/>
  <c r="CU80" i="25" s="1"/>
  <c r="CS80" i="25"/>
  <c r="CK43" i="25"/>
  <c r="CN43" i="25" s="1"/>
  <c r="CO43" i="25" s="1"/>
  <c r="CM43" i="25"/>
  <c r="CK14" i="25"/>
  <c r="CN14" i="25" s="1"/>
  <c r="CO14" i="25" s="1"/>
  <c r="CM14" i="25"/>
  <c r="CK12" i="25"/>
  <c r="CN12" i="25" s="1"/>
  <c r="CO12" i="25" s="1"/>
  <c r="CM12" i="25"/>
  <c r="CK10" i="25"/>
  <c r="CN10" i="25" s="1"/>
  <c r="CO10" i="25" s="1"/>
  <c r="CM10" i="25"/>
  <c r="CK74" i="25"/>
  <c r="CN74" i="25" s="1"/>
  <c r="CO74" i="25" s="1"/>
  <c r="CM74" i="25"/>
  <c r="CK70" i="25"/>
  <c r="CN70" i="25" s="1"/>
  <c r="CO70" i="25" s="1"/>
  <c r="CM70" i="25"/>
  <c r="CK13" i="25"/>
  <c r="CN13" i="25" s="1"/>
  <c r="CO13" i="25" s="1"/>
  <c r="CM13" i="25"/>
  <c r="CK42" i="25"/>
  <c r="CN42" i="25" s="1"/>
  <c r="CO42" i="25" s="1"/>
  <c r="CM42" i="25"/>
  <c r="CK68" i="25"/>
  <c r="CN68" i="25" s="1"/>
  <c r="CO68" i="25" s="1"/>
  <c r="CM68" i="25"/>
  <c r="CK8" i="25"/>
  <c r="CN8" i="25" s="1"/>
  <c r="CO8" i="25" s="1"/>
  <c r="CM8" i="25"/>
  <c r="CQ54" i="25"/>
  <c r="CT54" i="25" s="1"/>
  <c r="CU54" i="25" s="1"/>
  <c r="CS54" i="25"/>
  <c r="CQ79" i="25"/>
  <c r="CT79" i="25" s="1"/>
  <c r="CU79" i="25" s="1"/>
  <c r="CS79" i="25"/>
  <c r="CQ57" i="25"/>
  <c r="CT57" i="25" s="1"/>
  <c r="CU57" i="25" s="1"/>
  <c r="CS57" i="25"/>
  <c r="CQ38" i="25"/>
  <c r="CT38" i="25" s="1"/>
  <c r="CU38" i="25" s="1"/>
  <c r="CS38" i="25"/>
  <c r="CK45" i="25"/>
  <c r="CN45" i="25" s="1"/>
  <c r="CO45" i="25" s="1"/>
  <c r="CM45" i="25"/>
  <c r="CQ52" i="25"/>
  <c r="CT52" i="25" s="1"/>
  <c r="CU52" i="25" s="1"/>
  <c r="CS52" i="25"/>
  <c r="CQ69" i="25"/>
  <c r="CT69" i="25" s="1"/>
  <c r="CU69" i="25" s="1"/>
  <c r="CS69" i="25"/>
  <c r="CK33" i="25"/>
  <c r="CN33" i="25" s="1"/>
  <c r="CO33" i="25" s="1"/>
  <c r="CM33" i="25"/>
  <c r="CQ72" i="25"/>
  <c r="CT72" i="25" s="1"/>
  <c r="CU72" i="25" s="1"/>
  <c r="CS72" i="25"/>
  <c r="CQ45" i="25"/>
  <c r="CT45" i="25" s="1"/>
  <c r="CU45" i="25" s="1"/>
  <c r="CS45" i="25"/>
  <c r="CQ74" i="25"/>
  <c r="CT74" i="25" s="1"/>
  <c r="CU74" i="25" s="1"/>
  <c r="CS74" i="25"/>
  <c r="CQ60" i="25"/>
  <c r="CT60" i="25" s="1"/>
  <c r="CU60" i="25" s="1"/>
  <c r="CS60" i="25"/>
  <c r="CQ47" i="25"/>
  <c r="CT47" i="25" s="1"/>
  <c r="CU47" i="25" s="1"/>
  <c r="CS47" i="25"/>
  <c r="CQ37" i="25"/>
  <c r="CT37" i="25" s="1"/>
  <c r="CU37" i="25" s="1"/>
  <c r="CS37" i="25"/>
  <c r="CK60" i="25"/>
  <c r="CN60" i="25" s="1"/>
  <c r="CO60" i="25" s="1"/>
  <c r="CM60" i="25"/>
  <c r="CK15" i="25"/>
  <c r="CN15" i="25" s="1"/>
  <c r="CO15" i="25" s="1"/>
  <c r="CM15" i="25"/>
  <c r="CK56" i="25"/>
  <c r="CN56" i="25" s="1"/>
  <c r="CO56" i="25" s="1"/>
  <c r="CM56" i="25"/>
  <c r="CK63" i="25"/>
  <c r="CN63" i="25" s="1"/>
  <c r="CO63" i="25" s="1"/>
  <c r="CM63" i="25"/>
  <c r="CK73" i="25"/>
  <c r="CN73" i="25" s="1"/>
  <c r="CO73" i="25" s="1"/>
  <c r="CM73" i="25"/>
  <c r="CK51" i="25"/>
  <c r="CN51" i="25" s="1"/>
  <c r="CO51" i="25" s="1"/>
  <c r="CM51" i="25"/>
  <c r="CK17" i="25"/>
  <c r="CN17" i="25" s="1"/>
  <c r="CO17" i="25" s="1"/>
  <c r="CM17" i="25"/>
  <c r="CK46" i="25"/>
  <c r="CN46" i="25" s="1"/>
  <c r="CO46" i="25" s="1"/>
  <c r="CM46" i="25"/>
  <c r="CK7" i="25"/>
  <c r="CN7" i="25" s="1"/>
  <c r="CO7" i="25" s="1"/>
  <c r="CM7" i="25"/>
  <c r="CK31" i="25"/>
  <c r="CN31" i="25" s="1"/>
  <c r="CO31" i="25" s="1"/>
  <c r="CM31" i="25"/>
  <c r="CQ23" i="25"/>
  <c r="CT23" i="25" s="1"/>
  <c r="CU23" i="25" s="1"/>
  <c r="CS23" i="25"/>
  <c r="CQ32" i="25"/>
  <c r="CT32" i="25" s="1"/>
  <c r="CU32" i="25" s="1"/>
  <c r="CS32" i="25"/>
  <c r="CQ70" i="25"/>
  <c r="CT70" i="25" s="1"/>
  <c r="CU70" i="25" s="1"/>
  <c r="CS70" i="25"/>
  <c r="CQ35" i="25"/>
  <c r="CT35" i="25" s="1"/>
  <c r="CU35" i="25" s="1"/>
  <c r="CS35" i="25"/>
  <c r="CQ64" i="25"/>
  <c r="CT64" i="25" s="1"/>
  <c r="CU64" i="25" s="1"/>
  <c r="CS64" i="25"/>
  <c r="CK67" i="25"/>
  <c r="CN67" i="25" s="1"/>
  <c r="CO67" i="25" s="1"/>
  <c r="CM67" i="25"/>
  <c r="CQ11" i="25"/>
  <c r="CT11" i="25" s="1"/>
  <c r="CU11" i="25" s="1"/>
  <c r="CS11" i="25"/>
  <c r="CQ51" i="25"/>
  <c r="CT51" i="25" s="1"/>
  <c r="CU51" i="25" s="1"/>
  <c r="CS51" i="25"/>
  <c r="CQ63" i="25"/>
  <c r="CT63" i="25" s="1"/>
  <c r="CU63" i="25" s="1"/>
  <c r="CS63" i="25"/>
  <c r="CQ46" i="25"/>
  <c r="CT46" i="25" s="1"/>
  <c r="CU46" i="25" s="1"/>
  <c r="CS46" i="25"/>
  <c r="CQ56" i="25"/>
  <c r="CT56" i="25" s="1"/>
  <c r="CU56" i="25" s="1"/>
  <c r="CS56" i="25"/>
  <c r="CK75" i="25"/>
  <c r="CN75" i="25" s="1"/>
  <c r="CO75" i="25" s="1"/>
  <c r="CM75" i="25"/>
  <c r="CK65" i="25"/>
  <c r="CN65" i="25" s="1"/>
  <c r="CO65" i="25" s="1"/>
  <c r="CM65" i="25"/>
  <c r="CK77" i="25"/>
  <c r="CN77" i="25" s="1"/>
  <c r="CO77" i="25" s="1"/>
  <c r="CM77" i="25"/>
  <c r="CK71" i="25"/>
  <c r="CN71" i="25" s="1"/>
  <c r="CO71" i="25" s="1"/>
  <c r="CM71" i="25"/>
  <c r="CK36" i="25"/>
  <c r="CN36" i="25" s="1"/>
  <c r="CO36" i="25" s="1"/>
  <c r="CM36" i="25"/>
  <c r="CK30" i="25"/>
  <c r="CN30" i="25" s="1"/>
  <c r="CO30" i="25" s="1"/>
  <c r="CM30" i="25"/>
  <c r="CK25" i="25"/>
  <c r="CN25" i="25" s="1"/>
  <c r="CO25" i="25" s="1"/>
  <c r="CM25" i="25"/>
  <c r="CK79" i="25"/>
  <c r="CN79" i="25" s="1"/>
  <c r="CO79" i="25" s="1"/>
  <c r="CM79" i="25"/>
  <c r="CK54" i="25"/>
  <c r="CN54" i="25" s="1"/>
  <c r="CO54" i="25" s="1"/>
  <c r="CM54" i="25"/>
  <c r="CQ50" i="25"/>
  <c r="CT50" i="25" s="1"/>
  <c r="CU50" i="25" s="1"/>
  <c r="CS50" i="25"/>
  <c r="CQ65" i="25"/>
  <c r="CT65" i="25" s="1"/>
  <c r="CU65" i="25" s="1"/>
  <c r="CS65" i="25"/>
  <c r="CQ49" i="25"/>
  <c r="CT49" i="25" s="1"/>
  <c r="CU49" i="25" s="1"/>
  <c r="CS49" i="25"/>
  <c r="CQ7" i="25"/>
  <c r="CS7" i="25"/>
  <c r="CQ8" i="25"/>
  <c r="CT8" i="25" s="1"/>
  <c r="CU8" i="25" s="1"/>
  <c r="CS8" i="25"/>
  <c r="CQ14" i="25"/>
  <c r="CT14" i="25" s="1"/>
  <c r="CU14" i="25" s="1"/>
  <c r="CS14" i="25"/>
  <c r="CQ21" i="25"/>
  <c r="CT21" i="25" s="1"/>
  <c r="CU21" i="25" s="1"/>
  <c r="CS21" i="25"/>
  <c r="CQ55" i="25"/>
  <c r="CT55" i="25" s="1"/>
  <c r="CU55" i="25" s="1"/>
  <c r="CS55" i="25"/>
  <c r="CK24" i="25"/>
  <c r="CN24" i="25" s="1"/>
  <c r="CO24" i="25" s="1"/>
  <c r="CM24" i="25"/>
  <c r="CK22" i="25"/>
  <c r="CN22" i="25" s="1"/>
  <c r="CO22" i="25" s="1"/>
  <c r="CM22" i="25"/>
  <c r="CK29" i="25"/>
  <c r="CN29" i="25" s="1"/>
  <c r="CO29" i="25" s="1"/>
  <c r="CM29" i="25"/>
  <c r="CK9" i="25"/>
  <c r="CN9" i="25" s="1"/>
  <c r="CO9" i="25" s="1"/>
  <c r="CM9" i="25"/>
  <c r="CK69" i="25"/>
  <c r="CN69" i="25" s="1"/>
  <c r="CO69" i="25" s="1"/>
  <c r="CM69" i="25"/>
  <c r="CK50" i="25"/>
  <c r="CN50" i="25" s="1"/>
  <c r="CO50" i="25" s="1"/>
  <c r="CM50" i="25"/>
  <c r="CK72" i="25"/>
  <c r="CN72" i="25" s="1"/>
  <c r="CO72" i="25" s="1"/>
  <c r="CM72" i="25"/>
  <c r="CK58" i="25"/>
  <c r="CN58" i="25" s="1"/>
  <c r="CO58" i="25" s="1"/>
  <c r="CM58" i="25"/>
  <c r="CK27" i="25"/>
  <c r="CN27" i="25" s="1"/>
  <c r="CO27" i="25" s="1"/>
  <c r="CM27" i="25"/>
  <c r="CQ18" i="25"/>
  <c r="CT18" i="25" s="1"/>
  <c r="CU18" i="25" s="1"/>
  <c r="CS18" i="25"/>
  <c r="CQ29" i="25"/>
  <c r="CT29" i="25" s="1"/>
  <c r="CU29" i="25" s="1"/>
  <c r="CS29" i="25"/>
  <c r="CQ19" i="25"/>
  <c r="CT19" i="25" s="1"/>
  <c r="CU19" i="25" s="1"/>
  <c r="CS19" i="25"/>
  <c r="CQ78" i="25"/>
  <c r="CT78" i="25" s="1"/>
  <c r="CU78" i="25" s="1"/>
  <c r="CS78" i="25"/>
  <c r="CP29" i="25" l="1"/>
  <c r="CP65" i="25"/>
  <c r="CP73" i="25"/>
  <c r="CP60" i="25"/>
  <c r="CP13" i="25"/>
  <c r="CP61" i="25"/>
  <c r="CP38" i="25"/>
  <c r="CP11" i="25"/>
  <c r="CP52" i="25"/>
  <c r="CP37" i="25"/>
  <c r="CP69" i="25"/>
  <c r="CP79" i="25"/>
  <c r="CP71" i="25"/>
  <c r="CP17" i="25"/>
  <c r="CP74" i="25"/>
  <c r="CP48" i="25"/>
  <c r="CP18" i="25"/>
  <c r="CP34" i="25"/>
  <c r="CP26" i="25"/>
  <c r="CP55" i="25"/>
  <c r="CV21" i="25"/>
  <c r="CV70" i="25"/>
  <c r="CV69" i="25"/>
  <c r="CV54" i="25"/>
  <c r="CV41" i="25"/>
  <c r="CV73" i="25"/>
  <c r="CV22" i="25"/>
  <c r="CV33" i="25"/>
  <c r="CV62" i="25"/>
  <c r="CV58" i="25"/>
  <c r="CV17" i="25"/>
  <c r="CV28" i="25"/>
  <c r="CV29" i="25"/>
  <c r="CV8" i="25"/>
  <c r="CV50" i="25"/>
  <c r="CV57" i="25"/>
  <c r="CV65" i="25"/>
  <c r="CV46" i="25"/>
  <c r="CV45" i="25"/>
  <c r="CV66" i="25"/>
  <c r="CV10" i="25"/>
  <c r="CV13" i="25"/>
  <c r="CV61" i="25"/>
  <c r="CP58" i="25"/>
  <c r="CP36" i="25"/>
  <c r="CP75" i="25"/>
  <c r="CP46" i="25"/>
  <c r="CP42" i="25"/>
  <c r="CP10" i="25"/>
  <c r="CP14" i="25"/>
  <c r="CP53" i="25"/>
  <c r="CP50" i="25"/>
  <c r="CP22" i="25"/>
  <c r="CP25" i="25"/>
  <c r="CP67" i="25"/>
  <c r="CP63" i="25"/>
  <c r="CP8" i="25"/>
  <c r="CP49" i="25"/>
  <c r="CP44" i="25"/>
  <c r="CP32" i="25"/>
  <c r="CP78" i="25"/>
  <c r="CP57" i="25"/>
  <c r="CP62" i="25"/>
  <c r="CP21" i="25"/>
  <c r="CP59" i="25"/>
  <c r="CP28" i="25"/>
  <c r="CP41" i="25"/>
  <c r="CT7" i="25"/>
  <c r="CU7" i="25" s="1"/>
  <c r="CV7" i="25" s="1"/>
  <c r="CV38" i="25"/>
  <c r="CV12" i="25"/>
  <c r="CV34" i="25"/>
  <c r="CV26" i="25"/>
  <c r="CV78" i="25"/>
  <c r="CV18" i="25"/>
  <c r="CP9" i="25"/>
  <c r="CV49" i="25"/>
  <c r="CP54" i="25"/>
  <c r="CP77" i="25"/>
  <c r="CV32" i="25"/>
  <c r="CP7" i="25"/>
  <c r="CP56" i="25"/>
  <c r="CV37" i="25"/>
  <c r="CV74" i="25"/>
  <c r="CP33" i="25"/>
  <c r="CP45" i="25"/>
  <c r="CP68" i="25"/>
  <c r="CP70" i="25"/>
  <c r="CP12" i="25"/>
  <c r="CV9" i="25"/>
  <c r="CV25" i="25"/>
  <c r="CV40" i="25"/>
  <c r="CP64" i="25"/>
  <c r="CP20" i="25"/>
  <c r="CP16" i="25"/>
  <c r="CV36" i="25"/>
  <c r="CV53" i="25"/>
  <c r="CV77" i="25"/>
  <c r="CV30" i="25"/>
  <c r="CP66" i="25"/>
  <c r="CV24" i="25"/>
  <c r="CP80" i="25"/>
  <c r="CP76" i="25"/>
  <c r="CV42" i="25"/>
  <c r="CP72" i="25"/>
  <c r="CP24" i="25"/>
  <c r="CV14" i="25"/>
  <c r="CP30" i="25"/>
  <c r="CV63" i="25"/>
  <c r="CP31" i="25"/>
  <c r="CV60" i="25"/>
  <c r="CV72" i="25"/>
  <c r="CV52" i="25"/>
  <c r="CP43" i="25"/>
  <c r="CV59" i="25"/>
  <c r="CV68" i="25"/>
  <c r="CV67" i="25"/>
  <c r="CV44" i="25"/>
  <c r="CP23" i="25"/>
  <c r="CP40" i="25"/>
  <c r="CV31" i="25"/>
  <c r="CV76" i="25"/>
  <c r="CV56" i="25"/>
  <c r="CV51" i="25"/>
  <c r="CV64" i="25"/>
  <c r="CP51" i="25"/>
  <c r="CV79" i="25"/>
  <c r="CV80" i="25"/>
  <c r="CV75" i="25"/>
  <c r="CV16" i="25"/>
  <c r="CP19" i="25"/>
  <c r="CV48" i="25"/>
  <c r="CP39" i="25"/>
  <c r="CP47" i="25"/>
  <c r="CV15" i="25"/>
  <c r="CP35" i="25"/>
  <c r="CV27" i="25"/>
  <c r="CV19" i="25"/>
  <c r="CP27" i="25"/>
  <c r="CV55" i="25"/>
  <c r="CV11" i="25"/>
  <c r="CV35" i="25"/>
  <c r="CV23" i="25"/>
  <c r="CP15" i="25"/>
  <c r="CV47" i="25"/>
  <c r="CV39" i="25"/>
  <c r="CV43" i="25"/>
  <c r="CV71" i="25"/>
  <c r="CV20" i="25"/>
  <c r="CQ45" i="41"/>
  <c r="CT45" i="41" s="1"/>
  <c r="CU45" i="41" s="1"/>
  <c r="CS45" i="41"/>
  <c r="CQ42" i="41"/>
  <c r="CT42" i="41" s="1"/>
  <c r="CU42" i="41" s="1"/>
  <c r="CS42" i="41"/>
  <c r="CQ50" i="41"/>
  <c r="CT50" i="41" s="1"/>
  <c r="CU50" i="41" s="1"/>
  <c r="CS50" i="41"/>
  <c r="CQ69" i="41"/>
  <c r="CT69" i="41" s="1"/>
  <c r="CU69" i="41" s="1"/>
  <c r="CS69" i="41"/>
  <c r="CQ49" i="41"/>
  <c r="CT49" i="41" s="1"/>
  <c r="CU49" i="41" s="1"/>
  <c r="CS49" i="41"/>
  <c r="CQ80" i="41"/>
  <c r="CT80" i="41" s="1"/>
  <c r="CU80" i="41" s="1"/>
  <c r="CS80" i="41"/>
  <c r="CQ58" i="41"/>
  <c r="CT58" i="41" s="1"/>
  <c r="CU58" i="41" s="1"/>
  <c r="CS58" i="41"/>
  <c r="CQ37" i="41"/>
  <c r="CT37" i="41" s="1"/>
  <c r="CU37" i="41" s="1"/>
  <c r="CS37" i="41"/>
  <c r="CQ46" i="41"/>
  <c r="CT46" i="41" s="1"/>
  <c r="CU46" i="41" s="1"/>
  <c r="CS46" i="41"/>
  <c r="CQ76" i="41"/>
  <c r="CT76" i="41" s="1"/>
  <c r="CU76" i="41" s="1"/>
  <c r="CS76" i="41"/>
  <c r="CK18" i="41"/>
  <c r="CN18" i="41" s="1"/>
  <c r="CO18" i="41" s="1"/>
  <c r="CM18" i="41"/>
  <c r="CK40" i="41"/>
  <c r="CN40" i="41" s="1"/>
  <c r="CO40" i="41" s="1"/>
  <c r="CM40" i="41"/>
  <c r="CK56" i="41"/>
  <c r="CN56" i="41" s="1"/>
  <c r="CO56" i="41" s="1"/>
  <c r="CM56" i="41"/>
  <c r="CK15" i="41"/>
  <c r="CN15" i="41" s="1"/>
  <c r="CO15" i="41" s="1"/>
  <c r="CM15" i="41"/>
  <c r="CK30" i="41"/>
  <c r="CN30" i="41" s="1"/>
  <c r="CO30" i="41" s="1"/>
  <c r="CM30" i="41"/>
  <c r="CK63" i="41"/>
  <c r="CN63" i="41" s="1"/>
  <c r="CO63" i="41" s="1"/>
  <c r="CM63" i="41"/>
  <c r="CK26" i="41"/>
  <c r="CN26" i="41" s="1"/>
  <c r="CO26" i="41" s="1"/>
  <c r="CM26" i="41"/>
  <c r="CK7" i="41"/>
  <c r="CN7" i="41" s="1"/>
  <c r="CO7" i="41" s="1"/>
  <c r="CM7" i="41"/>
  <c r="CK64" i="41"/>
  <c r="CN64" i="41" s="1"/>
  <c r="CO64" i="41" s="1"/>
  <c r="CM64" i="41"/>
  <c r="CQ51" i="41"/>
  <c r="CT51" i="41" s="1"/>
  <c r="CU51" i="41" s="1"/>
  <c r="CS51" i="41"/>
  <c r="CQ31" i="41"/>
  <c r="CT31" i="41" s="1"/>
  <c r="CU31" i="41" s="1"/>
  <c r="CS31" i="41"/>
  <c r="CQ74" i="41"/>
  <c r="CT74" i="41" s="1"/>
  <c r="CU74" i="41" s="1"/>
  <c r="CS74" i="41"/>
  <c r="CQ20" i="41"/>
  <c r="CT20" i="41" s="1"/>
  <c r="CU20" i="41" s="1"/>
  <c r="CS20" i="41"/>
  <c r="CQ15" i="41"/>
  <c r="CT15" i="41" s="1"/>
  <c r="CU15" i="41" s="1"/>
  <c r="CS15" i="41"/>
  <c r="CQ62" i="41"/>
  <c r="CT62" i="41" s="1"/>
  <c r="CU62" i="41" s="1"/>
  <c r="CS62" i="41"/>
  <c r="CQ7" i="41"/>
  <c r="CT7" i="41" s="1"/>
  <c r="CU7" i="41" s="1"/>
  <c r="CS7" i="41"/>
  <c r="CQ77" i="41"/>
  <c r="CT77" i="41" s="1"/>
  <c r="CU77" i="41" s="1"/>
  <c r="CS77" i="41"/>
  <c r="CQ44" i="41"/>
  <c r="CT44" i="41" s="1"/>
  <c r="CU44" i="41" s="1"/>
  <c r="CS44" i="41"/>
  <c r="CK25" i="41"/>
  <c r="CN25" i="41" s="1"/>
  <c r="CO25" i="41" s="1"/>
  <c r="CM25" i="41"/>
  <c r="CK69" i="41"/>
  <c r="CN69" i="41" s="1"/>
  <c r="CO69" i="41" s="1"/>
  <c r="CM69" i="41"/>
  <c r="CK46" i="41"/>
  <c r="CN46" i="41" s="1"/>
  <c r="CO46" i="41" s="1"/>
  <c r="CM46" i="41"/>
  <c r="CK39" i="41"/>
  <c r="CN39" i="41" s="1"/>
  <c r="CO39" i="41" s="1"/>
  <c r="CM39" i="41"/>
  <c r="CK42" i="41"/>
  <c r="CN42" i="41" s="1"/>
  <c r="CO42" i="41" s="1"/>
  <c r="CM42" i="41"/>
  <c r="CK79" i="41"/>
  <c r="CN79" i="41" s="1"/>
  <c r="CO79" i="41" s="1"/>
  <c r="CM79" i="41"/>
  <c r="CK23" i="41"/>
  <c r="CN23" i="41" s="1"/>
  <c r="CO23" i="41" s="1"/>
  <c r="CM23" i="41"/>
  <c r="CK78" i="41"/>
  <c r="CN78" i="41" s="1"/>
  <c r="CO78" i="41" s="1"/>
  <c r="CM78" i="41"/>
  <c r="CK43" i="41"/>
  <c r="CN43" i="41" s="1"/>
  <c r="CO43" i="41" s="1"/>
  <c r="CM43" i="41"/>
  <c r="CQ16" i="41"/>
  <c r="CT16" i="41" s="1"/>
  <c r="CU16" i="41" s="1"/>
  <c r="CS16" i="41"/>
  <c r="CQ35" i="41"/>
  <c r="CT35" i="41" s="1"/>
  <c r="CU35" i="41" s="1"/>
  <c r="CS35" i="41"/>
  <c r="CQ75" i="41"/>
  <c r="CT75" i="41" s="1"/>
  <c r="CU75" i="41" s="1"/>
  <c r="CS75" i="41"/>
  <c r="CQ55" i="41"/>
  <c r="CT55" i="41" s="1"/>
  <c r="CU55" i="41" s="1"/>
  <c r="CS55" i="41"/>
  <c r="CQ24" i="41"/>
  <c r="CT24" i="41" s="1"/>
  <c r="CU24" i="41" s="1"/>
  <c r="CS24" i="41"/>
  <c r="CQ73" i="41"/>
  <c r="CT73" i="41" s="1"/>
  <c r="CU73" i="41" s="1"/>
  <c r="CS73" i="41"/>
  <c r="CQ78" i="41"/>
  <c r="CT78" i="41" s="1"/>
  <c r="CU78" i="41" s="1"/>
  <c r="CS78" i="41"/>
  <c r="CQ32" i="41"/>
  <c r="CT32" i="41" s="1"/>
  <c r="CU32" i="41" s="1"/>
  <c r="CS32" i="41"/>
  <c r="CQ61" i="41"/>
  <c r="CT61" i="41" s="1"/>
  <c r="CU61" i="41" s="1"/>
  <c r="CS61" i="41"/>
  <c r="CQ27" i="41"/>
  <c r="CT27" i="41" s="1"/>
  <c r="CU27" i="41" s="1"/>
  <c r="CS27" i="41"/>
  <c r="CK67" i="41"/>
  <c r="CN67" i="41" s="1"/>
  <c r="CO67" i="41" s="1"/>
  <c r="CM67" i="41"/>
  <c r="CK58" i="41"/>
  <c r="CN58" i="41" s="1"/>
  <c r="CO58" i="41" s="1"/>
  <c r="CM58" i="41"/>
  <c r="CK11" i="41"/>
  <c r="CN11" i="41" s="1"/>
  <c r="CO11" i="41" s="1"/>
  <c r="CM11" i="41"/>
  <c r="CK24" i="41"/>
  <c r="CN24" i="41" s="1"/>
  <c r="CO24" i="41" s="1"/>
  <c r="CM24" i="41"/>
  <c r="CK54" i="41"/>
  <c r="CN54" i="41" s="1"/>
  <c r="CO54" i="41" s="1"/>
  <c r="CM54" i="41"/>
  <c r="CK71" i="41"/>
  <c r="CN71" i="41" s="1"/>
  <c r="CO71" i="41" s="1"/>
  <c r="CM71" i="41"/>
  <c r="CK45" i="41"/>
  <c r="CN45" i="41" s="1"/>
  <c r="CO45" i="41" s="1"/>
  <c r="CM45" i="41"/>
  <c r="CK76" i="41"/>
  <c r="CN76" i="41" s="1"/>
  <c r="CO76" i="41" s="1"/>
  <c r="CM76" i="41"/>
  <c r="CK52" i="41"/>
  <c r="CN52" i="41" s="1"/>
  <c r="CO52" i="41" s="1"/>
  <c r="CM52" i="41"/>
  <c r="CQ40" i="41"/>
  <c r="CT40" i="41" s="1"/>
  <c r="CU40" i="41" s="1"/>
  <c r="CS40" i="41"/>
  <c r="CQ59" i="41"/>
  <c r="CT59" i="41" s="1"/>
  <c r="CU59" i="41" s="1"/>
  <c r="CS59" i="41"/>
  <c r="CQ56" i="41"/>
  <c r="CT56" i="41" s="1"/>
  <c r="CU56" i="41" s="1"/>
  <c r="CS56" i="41"/>
  <c r="CQ79" i="41"/>
  <c r="CT79" i="41" s="1"/>
  <c r="CU79" i="41" s="1"/>
  <c r="CS79" i="41"/>
  <c r="CQ18" i="41"/>
  <c r="CT18" i="41" s="1"/>
  <c r="CU18" i="41" s="1"/>
  <c r="CS18" i="41"/>
  <c r="CQ39" i="41"/>
  <c r="CT39" i="41" s="1"/>
  <c r="CU39" i="41" s="1"/>
  <c r="CS39" i="41"/>
  <c r="CQ12" i="41"/>
  <c r="CT12" i="41" s="1"/>
  <c r="CU12" i="41" s="1"/>
  <c r="CS12" i="41"/>
  <c r="CQ30" i="41"/>
  <c r="CT30" i="41" s="1"/>
  <c r="CU30" i="41" s="1"/>
  <c r="CS30" i="41"/>
  <c r="CQ11" i="41"/>
  <c r="CT11" i="41" s="1"/>
  <c r="CU11" i="41" s="1"/>
  <c r="CS11" i="41"/>
  <c r="CK49" i="41"/>
  <c r="CN49" i="41" s="1"/>
  <c r="CO49" i="41" s="1"/>
  <c r="CM49" i="41"/>
  <c r="CK68" i="41"/>
  <c r="CN68" i="41" s="1"/>
  <c r="CO68" i="41" s="1"/>
  <c r="CM68" i="41"/>
  <c r="CK51" i="41"/>
  <c r="CN51" i="41" s="1"/>
  <c r="CO51" i="41" s="1"/>
  <c r="CM51" i="41"/>
  <c r="CK13" i="41"/>
  <c r="CN13" i="41" s="1"/>
  <c r="CO13" i="41" s="1"/>
  <c r="CM13" i="41"/>
  <c r="CK74" i="41"/>
  <c r="CN74" i="41" s="1"/>
  <c r="CO74" i="41" s="1"/>
  <c r="CM74" i="41"/>
  <c r="CK14" i="41"/>
  <c r="CN14" i="41" s="1"/>
  <c r="CO14" i="41" s="1"/>
  <c r="CM14" i="41"/>
  <c r="CK33" i="41"/>
  <c r="CN33" i="41" s="1"/>
  <c r="CO33" i="41" s="1"/>
  <c r="CM33" i="41"/>
  <c r="CK34" i="41"/>
  <c r="CN34" i="41" s="1"/>
  <c r="CO34" i="41" s="1"/>
  <c r="CM34" i="41"/>
  <c r="CK41" i="41"/>
  <c r="CN41" i="41" s="1"/>
  <c r="CO41" i="41" s="1"/>
  <c r="CM41" i="41"/>
  <c r="CQ60" i="41"/>
  <c r="CT60" i="41" s="1"/>
  <c r="CU60" i="41" s="1"/>
  <c r="CS60" i="41"/>
  <c r="CQ67" i="41"/>
  <c r="CT67" i="41" s="1"/>
  <c r="CU67" i="41" s="1"/>
  <c r="CS67" i="41"/>
  <c r="CQ22" i="41"/>
  <c r="CT22" i="41" s="1"/>
  <c r="CU22" i="41" s="1"/>
  <c r="CS22" i="41"/>
  <c r="CQ64" i="41"/>
  <c r="CT64" i="41" s="1"/>
  <c r="CU64" i="41" s="1"/>
  <c r="CS64" i="41"/>
  <c r="CQ9" i="41"/>
  <c r="CT9" i="41" s="1"/>
  <c r="CU9" i="41" s="1"/>
  <c r="CS9" i="41"/>
  <c r="CQ54" i="41"/>
  <c r="CT54" i="41" s="1"/>
  <c r="CU54" i="41" s="1"/>
  <c r="CS54" i="41"/>
  <c r="CQ48" i="41"/>
  <c r="CT48" i="41" s="1"/>
  <c r="CU48" i="41" s="1"/>
  <c r="CS48" i="41"/>
  <c r="CQ23" i="41"/>
  <c r="CT23" i="41" s="1"/>
  <c r="CU23" i="41" s="1"/>
  <c r="CS23" i="41"/>
  <c r="CQ19" i="41"/>
  <c r="CT19" i="41" s="1"/>
  <c r="CU19" i="41" s="1"/>
  <c r="CS19" i="41"/>
  <c r="CQ36" i="41"/>
  <c r="CT36" i="41" s="1"/>
  <c r="CU36" i="41" s="1"/>
  <c r="CS36" i="41"/>
  <c r="CK27" i="41"/>
  <c r="CN27" i="41" s="1"/>
  <c r="CO27" i="41" s="1"/>
  <c r="CM27" i="41"/>
  <c r="CK57" i="41"/>
  <c r="CN57" i="41" s="1"/>
  <c r="CO57" i="41" s="1"/>
  <c r="CM57" i="41"/>
  <c r="CK50" i="41"/>
  <c r="CN50" i="41" s="1"/>
  <c r="CO50" i="41" s="1"/>
  <c r="CM50" i="41"/>
  <c r="CK48" i="41"/>
  <c r="CN48" i="41" s="1"/>
  <c r="CO48" i="41" s="1"/>
  <c r="CM48" i="41"/>
  <c r="CK28" i="41"/>
  <c r="CN28" i="41" s="1"/>
  <c r="CO28" i="41" s="1"/>
  <c r="CM28" i="41"/>
  <c r="CK29" i="41"/>
  <c r="CN29" i="41" s="1"/>
  <c r="CO29" i="41" s="1"/>
  <c r="CM29" i="41"/>
  <c r="CK21" i="41"/>
  <c r="CN21" i="41" s="1"/>
  <c r="CO21" i="41" s="1"/>
  <c r="CM21" i="41"/>
  <c r="CK36" i="41"/>
  <c r="CN36" i="41" s="1"/>
  <c r="CO36" i="41" s="1"/>
  <c r="CM36" i="41"/>
  <c r="CK12" i="41"/>
  <c r="CN12" i="41" s="1"/>
  <c r="CO12" i="41" s="1"/>
  <c r="CM12" i="41"/>
  <c r="CK75" i="41"/>
  <c r="CN75" i="41" s="1"/>
  <c r="CO75" i="41" s="1"/>
  <c r="CM75" i="41"/>
  <c r="CQ68" i="41"/>
  <c r="CT68" i="41" s="1"/>
  <c r="CU68" i="41" s="1"/>
  <c r="CS68" i="41"/>
  <c r="CQ17" i="41"/>
  <c r="CT17" i="41" s="1"/>
  <c r="CU17" i="41" s="1"/>
  <c r="CS17" i="41"/>
  <c r="CQ14" i="41"/>
  <c r="CT14" i="41" s="1"/>
  <c r="CU14" i="41" s="1"/>
  <c r="CS14" i="41"/>
  <c r="CQ33" i="41"/>
  <c r="CT33" i="41" s="1"/>
  <c r="CU33" i="41" s="1"/>
  <c r="CS33" i="41"/>
  <c r="CQ29" i="41"/>
  <c r="CT29" i="41" s="1"/>
  <c r="CU29" i="41" s="1"/>
  <c r="CS29" i="41"/>
  <c r="CQ28" i="41"/>
  <c r="CT28" i="41" s="1"/>
  <c r="CU28" i="41" s="1"/>
  <c r="CS28" i="41"/>
  <c r="CQ63" i="41"/>
  <c r="CT63" i="41" s="1"/>
  <c r="CU63" i="41" s="1"/>
  <c r="CS63" i="41"/>
  <c r="CQ43" i="41"/>
  <c r="CT43" i="41" s="1"/>
  <c r="CU43" i="41" s="1"/>
  <c r="CS43" i="41"/>
  <c r="CK22" i="41"/>
  <c r="CN22" i="41" s="1"/>
  <c r="CO22" i="41" s="1"/>
  <c r="CM22" i="41"/>
  <c r="CK61" i="41"/>
  <c r="CN61" i="41" s="1"/>
  <c r="CO61" i="41" s="1"/>
  <c r="CM61" i="41"/>
  <c r="CK72" i="41"/>
  <c r="CN72" i="41" s="1"/>
  <c r="CO72" i="41" s="1"/>
  <c r="CM72" i="41"/>
  <c r="CK65" i="41"/>
  <c r="CN65" i="41" s="1"/>
  <c r="CO65" i="41" s="1"/>
  <c r="CM65" i="41"/>
  <c r="CK16" i="41"/>
  <c r="CN16" i="41" s="1"/>
  <c r="CO16" i="41" s="1"/>
  <c r="CM16" i="41"/>
  <c r="CK37" i="41"/>
  <c r="CN37" i="41" s="1"/>
  <c r="CO37" i="41" s="1"/>
  <c r="CM37" i="41"/>
  <c r="CK62" i="41"/>
  <c r="CN62" i="41" s="1"/>
  <c r="CO62" i="41" s="1"/>
  <c r="CM62" i="41"/>
  <c r="CK77" i="41"/>
  <c r="CN77" i="41" s="1"/>
  <c r="CO77" i="41" s="1"/>
  <c r="CM77" i="41"/>
  <c r="CK55" i="41"/>
  <c r="CN55" i="41" s="1"/>
  <c r="CO55" i="41" s="1"/>
  <c r="CM55" i="41"/>
  <c r="CK60" i="41"/>
  <c r="CN60" i="41" s="1"/>
  <c r="CO60" i="41" s="1"/>
  <c r="CM60" i="41"/>
  <c r="CQ34" i="41"/>
  <c r="CT34" i="41" s="1"/>
  <c r="CU34" i="41" s="1"/>
  <c r="CS34" i="41"/>
  <c r="CQ21" i="41"/>
  <c r="CT21" i="41" s="1"/>
  <c r="CU21" i="41" s="1"/>
  <c r="CS21" i="41"/>
  <c r="CQ66" i="41"/>
  <c r="CT66" i="41" s="1"/>
  <c r="CU66" i="41" s="1"/>
  <c r="CS66" i="41"/>
  <c r="CQ41" i="41"/>
  <c r="CT41" i="41" s="1"/>
  <c r="CU41" i="41" s="1"/>
  <c r="CS41" i="41"/>
  <c r="CQ8" i="41"/>
  <c r="CT8" i="41" s="1"/>
  <c r="CU8" i="41" s="1"/>
  <c r="CS8" i="41"/>
  <c r="CQ10" i="41"/>
  <c r="CT10" i="41" s="1"/>
  <c r="CU10" i="41" s="1"/>
  <c r="CS10" i="41"/>
  <c r="CQ13" i="41"/>
  <c r="CT13" i="41" s="1"/>
  <c r="CU13" i="41" s="1"/>
  <c r="CS13" i="41"/>
  <c r="CQ72" i="41"/>
  <c r="CT72" i="41" s="1"/>
  <c r="CU72" i="41" s="1"/>
  <c r="CS72" i="41"/>
  <c r="CQ47" i="41"/>
  <c r="CT47" i="41" s="1"/>
  <c r="CU47" i="41" s="1"/>
  <c r="CS47" i="41"/>
  <c r="CQ70" i="41"/>
  <c r="CT70" i="41" s="1"/>
  <c r="CU70" i="41" s="1"/>
  <c r="CS70" i="41"/>
  <c r="CK19" i="41"/>
  <c r="CN19" i="41" s="1"/>
  <c r="CO19" i="41" s="1"/>
  <c r="CM19" i="41"/>
  <c r="CK20" i="41"/>
  <c r="CN20" i="41" s="1"/>
  <c r="CO20" i="41" s="1"/>
  <c r="CM20" i="41"/>
  <c r="CK70" i="41"/>
  <c r="CN70" i="41" s="1"/>
  <c r="CO70" i="41" s="1"/>
  <c r="CM70" i="41"/>
  <c r="CK32" i="41"/>
  <c r="CN32" i="41" s="1"/>
  <c r="CO32" i="41" s="1"/>
  <c r="CM32" i="41"/>
  <c r="CK38" i="41"/>
  <c r="CN38" i="41" s="1"/>
  <c r="CO38" i="41" s="1"/>
  <c r="CM38" i="41"/>
  <c r="CK44" i="41"/>
  <c r="CN44" i="41" s="1"/>
  <c r="CO44" i="41" s="1"/>
  <c r="CM44" i="41"/>
  <c r="CK80" i="41"/>
  <c r="CN80" i="41" s="1"/>
  <c r="CO80" i="41" s="1"/>
  <c r="CM80" i="41"/>
  <c r="CK73" i="41"/>
  <c r="CN73" i="41" s="1"/>
  <c r="CO73" i="41" s="1"/>
  <c r="CM73" i="41"/>
  <c r="CK10" i="41"/>
  <c r="CN10" i="41" s="1"/>
  <c r="CO10" i="41" s="1"/>
  <c r="CM10" i="41"/>
  <c r="CQ26" i="41"/>
  <c r="CT26" i="41" s="1"/>
  <c r="CU26" i="41" s="1"/>
  <c r="CS26" i="41"/>
  <c r="CQ25" i="41"/>
  <c r="CT25" i="41" s="1"/>
  <c r="CU25" i="41" s="1"/>
  <c r="CS25" i="41"/>
  <c r="CQ65" i="41"/>
  <c r="CT65" i="41" s="1"/>
  <c r="CU65" i="41" s="1"/>
  <c r="CS65" i="41"/>
  <c r="CQ38" i="41"/>
  <c r="CT38" i="41" s="1"/>
  <c r="CU38" i="41" s="1"/>
  <c r="CS38" i="41"/>
  <c r="CQ57" i="41"/>
  <c r="CT57" i="41" s="1"/>
  <c r="CU57" i="41" s="1"/>
  <c r="CS57" i="41"/>
  <c r="CQ53" i="41"/>
  <c r="CT53" i="41" s="1"/>
  <c r="CU53" i="41" s="1"/>
  <c r="CS53" i="41"/>
  <c r="CQ52" i="41"/>
  <c r="CT52" i="41" s="1"/>
  <c r="CU52" i="41" s="1"/>
  <c r="CS52" i="41"/>
  <c r="CQ71" i="41"/>
  <c r="CT71" i="41" s="1"/>
  <c r="CU71" i="41" s="1"/>
  <c r="CS71" i="41"/>
  <c r="CK17" i="41"/>
  <c r="CN17" i="41" s="1"/>
  <c r="CO17" i="41" s="1"/>
  <c r="CM17" i="41"/>
  <c r="CK35" i="41"/>
  <c r="CN35" i="41" s="1"/>
  <c r="CO35" i="41" s="1"/>
  <c r="CM35" i="41"/>
  <c r="CK9" i="41"/>
  <c r="CN9" i="41" s="1"/>
  <c r="CO9" i="41" s="1"/>
  <c r="CM9" i="41"/>
  <c r="CK47" i="41"/>
  <c r="CN47" i="41" s="1"/>
  <c r="CO47" i="41" s="1"/>
  <c r="CM47" i="41"/>
  <c r="CK8" i="41"/>
  <c r="CN8" i="41" s="1"/>
  <c r="CO8" i="41" s="1"/>
  <c r="CM8" i="41"/>
  <c r="CK66" i="41"/>
  <c r="CN66" i="41" s="1"/>
  <c r="CO66" i="41" s="1"/>
  <c r="CM66" i="41"/>
  <c r="CK59" i="41"/>
  <c r="CN59" i="41" s="1"/>
  <c r="CO59" i="41" s="1"/>
  <c r="CM59" i="41"/>
  <c r="CK53" i="41"/>
  <c r="CN53" i="41" s="1"/>
  <c r="CO53" i="41" s="1"/>
  <c r="CM53" i="41"/>
  <c r="CK31" i="41"/>
  <c r="CN31" i="41" s="1"/>
  <c r="CO31" i="41" s="1"/>
  <c r="CM31" i="41"/>
  <c r="CV66" i="41" l="1"/>
  <c r="CV14" i="41"/>
  <c r="CV18" i="41"/>
  <c r="CV73" i="41"/>
  <c r="CV62" i="41"/>
  <c r="CV45" i="41"/>
  <c r="CV26" i="41"/>
  <c r="CV23" i="41"/>
  <c r="CV61" i="41"/>
  <c r="CV76" i="41"/>
  <c r="CV69" i="41"/>
  <c r="CV52" i="41"/>
  <c r="CV10" i="41"/>
  <c r="CV28" i="41"/>
  <c r="CV67" i="41"/>
  <c r="CV59" i="41"/>
  <c r="CV75" i="41"/>
  <c r="CV44" i="41"/>
  <c r="CP16" i="41"/>
  <c r="CP22" i="41"/>
  <c r="CP34" i="41"/>
  <c r="CP38" i="41"/>
  <c r="CP62" i="41"/>
  <c r="CP46" i="41"/>
  <c r="CP56" i="41"/>
  <c r="CP73" i="41"/>
  <c r="CP48" i="41"/>
  <c r="CP74" i="41"/>
  <c r="CP54" i="41"/>
  <c r="CP8" i="41"/>
  <c r="CP20" i="41"/>
  <c r="CP17" i="41"/>
  <c r="CV65" i="41"/>
  <c r="CV21" i="41"/>
  <c r="CV29" i="41"/>
  <c r="CP12" i="41"/>
  <c r="CV64" i="41"/>
  <c r="CP13" i="41"/>
  <c r="CP49" i="41"/>
  <c r="CV40" i="41"/>
  <c r="CP45" i="41"/>
  <c r="CP24" i="41"/>
  <c r="CV24" i="41"/>
  <c r="CV35" i="41"/>
  <c r="CP78" i="41"/>
  <c r="CP42" i="41"/>
  <c r="CV77" i="41"/>
  <c r="CV15" i="41"/>
  <c r="CV31" i="41"/>
  <c r="CP40" i="41"/>
  <c r="CV46" i="41"/>
  <c r="CV80" i="41"/>
  <c r="CV53" i="41"/>
  <c r="CP32" i="41"/>
  <c r="CV72" i="41"/>
  <c r="CP37" i="41"/>
  <c r="CV17" i="41"/>
  <c r="CP29" i="41"/>
  <c r="CV36" i="41"/>
  <c r="CV48" i="41"/>
  <c r="CV12" i="41"/>
  <c r="CP51" i="41"/>
  <c r="CP71" i="41"/>
  <c r="CP61" i="41"/>
  <c r="CP36" i="41"/>
  <c r="CP57" i="41"/>
  <c r="CV54" i="41"/>
  <c r="CP14" i="41"/>
  <c r="CV78" i="41"/>
  <c r="CV16" i="41"/>
  <c r="CV51" i="41"/>
  <c r="CP26" i="41"/>
  <c r="CV37" i="41"/>
  <c r="CV49" i="41"/>
  <c r="CV42" i="41"/>
  <c r="CP66" i="41"/>
  <c r="CP9" i="41"/>
  <c r="CV57" i="41"/>
  <c r="CV25" i="41"/>
  <c r="CP10" i="41"/>
  <c r="CP44" i="41"/>
  <c r="CV70" i="41"/>
  <c r="CV13" i="41"/>
  <c r="CV41" i="41"/>
  <c r="CV63" i="41"/>
  <c r="CV68" i="41"/>
  <c r="CP28" i="41"/>
  <c r="CV22" i="41"/>
  <c r="CP41" i="41"/>
  <c r="CV39" i="41"/>
  <c r="CV56" i="41"/>
  <c r="CP52" i="41"/>
  <c r="CV27" i="41"/>
  <c r="CP25" i="41"/>
  <c r="CV20" i="41"/>
  <c r="CP79" i="41"/>
  <c r="CP64" i="41"/>
  <c r="CP47" i="41"/>
  <c r="CP53" i="41"/>
  <c r="CV71" i="41"/>
  <c r="CP80" i="41"/>
  <c r="CV47" i="41"/>
  <c r="CV34" i="41"/>
  <c r="CP77" i="41"/>
  <c r="CV33" i="41"/>
  <c r="CP21" i="41"/>
  <c r="CP50" i="41"/>
  <c r="CV60" i="41"/>
  <c r="CV79" i="41"/>
  <c r="CP58" i="41"/>
  <c r="CV55" i="41"/>
  <c r="CV7" i="41"/>
  <c r="CV74" i="41"/>
  <c r="CP30" i="41"/>
  <c r="CP18" i="41"/>
  <c r="CV58" i="41"/>
  <c r="CV50" i="41"/>
  <c r="CV38" i="41"/>
  <c r="CP70" i="41"/>
  <c r="CV8" i="41"/>
  <c r="CP65" i="41"/>
  <c r="CV43" i="41"/>
  <c r="CV19" i="41"/>
  <c r="CV9" i="41"/>
  <c r="CP33" i="41"/>
  <c r="CV30" i="41"/>
  <c r="CV32" i="41"/>
  <c r="CP69" i="41"/>
  <c r="CP59" i="41"/>
  <c r="CP72" i="41"/>
  <c r="CP75" i="41"/>
  <c r="CP68" i="41"/>
  <c r="CP67" i="41"/>
  <c r="CP43" i="41"/>
  <c r="CP7" i="41"/>
  <c r="CP15" i="41"/>
  <c r="CP35" i="41"/>
  <c r="CP19" i="41"/>
  <c r="CP60" i="41"/>
  <c r="CP27" i="41"/>
  <c r="CP76" i="41"/>
  <c r="CP39" i="41"/>
  <c r="CP31" i="41"/>
  <c r="CP55" i="41"/>
  <c r="CV11" i="41"/>
  <c r="CP11" i="41"/>
  <c r="CP23" i="41"/>
  <c r="CP63" i="41"/>
  <c r="DA8" i="41" l="1"/>
  <c r="DC8" i="41" s="1"/>
  <c r="DA12" i="41"/>
  <c r="DC12" i="41" s="1"/>
  <c r="DA16" i="41"/>
  <c r="DC16" i="41" s="1"/>
  <c r="DA20" i="41"/>
  <c r="DC20" i="41" s="1"/>
  <c r="DA24" i="41"/>
  <c r="DC24" i="41" s="1"/>
  <c r="DA28" i="41"/>
  <c r="DC28" i="41" s="1"/>
  <c r="DA32" i="41"/>
  <c r="DC32" i="41" s="1"/>
  <c r="DA36" i="41"/>
  <c r="DC36" i="41" s="1"/>
  <c r="DA40" i="41"/>
  <c r="DC40" i="41" s="1"/>
  <c r="DA44" i="41"/>
  <c r="DC44" i="41" s="1"/>
  <c r="DA48" i="41"/>
  <c r="DC48" i="41" s="1"/>
  <c r="DA52" i="41"/>
  <c r="DC52" i="41" s="1"/>
  <c r="DA56" i="41"/>
  <c r="DC56" i="41" s="1"/>
  <c r="DA60" i="41"/>
  <c r="DC60" i="41" s="1"/>
  <c r="DA64" i="41"/>
  <c r="DC64" i="41" s="1"/>
  <c r="DA68" i="41"/>
  <c r="DC68" i="41" s="1"/>
  <c r="DA72" i="41"/>
  <c r="DC72" i="41" s="1"/>
  <c r="DA76" i="41"/>
  <c r="DC76" i="41" s="1"/>
  <c r="DA80" i="41"/>
  <c r="DC80" i="41" s="1"/>
  <c r="DA9" i="41"/>
  <c r="DC9" i="41" s="1"/>
  <c r="DA13" i="41"/>
  <c r="DC13" i="41" s="1"/>
  <c r="DA17" i="41"/>
  <c r="DC17" i="41" s="1"/>
  <c r="DA21" i="41"/>
  <c r="DC21" i="41" s="1"/>
  <c r="DA25" i="41"/>
  <c r="DC25" i="41" s="1"/>
  <c r="DA29" i="41"/>
  <c r="DC29" i="41" s="1"/>
  <c r="DA33" i="41"/>
  <c r="DC33" i="41" s="1"/>
  <c r="DA37" i="41"/>
  <c r="DC37" i="41" s="1"/>
  <c r="DA41" i="41"/>
  <c r="DC41" i="41" s="1"/>
  <c r="DA45" i="41"/>
  <c r="DC45" i="41" s="1"/>
  <c r="DA49" i="41"/>
  <c r="DC49" i="41" s="1"/>
  <c r="DA53" i="41"/>
  <c r="DC53" i="41" s="1"/>
  <c r="DA57" i="41"/>
  <c r="DC57" i="41" s="1"/>
  <c r="DA61" i="41"/>
  <c r="DC61" i="41" s="1"/>
  <c r="DA65" i="41"/>
  <c r="DC65" i="41" s="1"/>
  <c r="DA69" i="41"/>
  <c r="DC69" i="41" s="1"/>
  <c r="DA73" i="41"/>
  <c r="DC73" i="41" s="1"/>
  <c r="DA77" i="41"/>
  <c r="DC77" i="41" s="1"/>
  <c r="DA7" i="41"/>
  <c r="DC7" i="41" s="1"/>
  <c r="DA10" i="41"/>
  <c r="DC10" i="41" s="1"/>
  <c r="DA18" i="41"/>
  <c r="DC18" i="41" s="1"/>
  <c r="DA26" i="41"/>
  <c r="DC26" i="41" s="1"/>
  <c r="DA34" i="41"/>
  <c r="DC34" i="41" s="1"/>
  <c r="DA42" i="41"/>
  <c r="DC42" i="41" s="1"/>
  <c r="DA50" i="41"/>
  <c r="DC50" i="41" s="1"/>
  <c r="DA58" i="41"/>
  <c r="DC58" i="41" s="1"/>
  <c r="DA66" i="41"/>
  <c r="DC66" i="41" s="1"/>
  <c r="DA74" i="41"/>
  <c r="DC74" i="41" s="1"/>
  <c r="DA11" i="41"/>
  <c r="DC11" i="41" s="1"/>
  <c r="DA19" i="41"/>
  <c r="DC19" i="41" s="1"/>
  <c r="DA27" i="41"/>
  <c r="DC27" i="41" s="1"/>
  <c r="DA35" i="41"/>
  <c r="DC35" i="41" s="1"/>
  <c r="DA43" i="41"/>
  <c r="DC43" i="41" s="1"/>
  <c r="DA51" i="41"/>
  <c r="DC51" i="41" s="1"/>
  <c r="DA59" i="41"/>
  <c r="DC59" i="41" s="1"/>
  <c r="DA67" i="41"/>
  <c r="DC67" i="41" s="1"/>
  <c r="DA75" i="41"/>
  <c r="DC75" i="41" s="1"/>
  <c r="DA14" i="41"/>
  <c r="DC14" i="41" s="1"/>
  <c r="DA22" i="41"/>
  <c r="DC22" i="41" s="1"/>
  <c r="DA30" i="41"/>
  <c r="DC30" i="41" s="1"/>
  <c r="DA38" i="41"/>
  <c r="DC38" i="41" s="1"/>
  <c r="DA46" i="41"/>
  <c r="DC46" i="41" s="1"/>
  <c r="DA54" i="41"/>
  <c r="DC54" i="41" s="1"/>
  <c r="DA62" i="41"/>
  <c r="DC62" i="41" s="1"/>
  <c r="DA70" i="41"/>
  <c r="DC70" i="41" s="1"/>
  <c r="DA78" i="41"/>
  <c r="DC78" i="41" s="1"/>
  <c r="DA15" i="41"/>
  <c r="DC15" i="41" s="1"/>
  <c r="DA23" i="41"/>
  <c r="DC23" i="41" s="1"/>
  <c r="DA31" i="41"/>
  <c r="DC31" i="41" s="1"/>
  <c r="DA39" i="41"/>
  <c r="DC39" i="41" s="1"/>
  <c r="DA47" i="41"/>
  <c r="DC47" i="41" s="1"/>
  <c r="DA55" i="41"/>
  <c r="DC55" i="41" s="1"/>
  <c r="DA63" i="41"/>
  <c r="DC63" i="41" s="1"/>
  <c r="DA71" i="41"/>
  <c r="DC71" i="41" s="1"/>
  <c r="DA79" i="41"/>
  <c r="DC79" i="41" s="1"/>
  <c r="DA11" i="25" l="1"/>
  <c r="DC11" i="25" s="1"/>
  <c r="DA25" i="25"/>
  <c r="DC25" i="25" s="1"/>
  <c r="DA62" i="25"/>
  <c r="DC62" i="25" s="1"/>
  <c r="DA60" i="25"/>
  <c r="DC60" i="25" s="1"/>
  <c r="DA56" i="25"/>
  <c r="DC56" i="25" s="1"/>
  <c r="DA26" i="25"/>
  <c r="DC26" i="25" s="1"/>
  <c r="DA24" i="25"/>
  <c r="DC24" i="25" s="1"/>
  <c r="DA30" i="25"/>
  <c r="DC30" i="25" s="1"/>
  <c r="DA64" i="25"/>
  <c r="DC64" i="25" s="1"/>
  <c r="DA51" i="25"/>
  <c r="DC51" i="25" s="1"/>
  <c r="DA58" i="25"/>
  <c r="DC58" i="25" s="1"/>
  <c r="DA22" i="25"/>
  <c r="DC22" i="25" s="1"/>
  <c r="DA50" i="25"/>
  <c r="DC50" i="25" s="1"/>
  <c r="DA16" i="25"/>
  <c r="DC16" i="25" s="1"/>
  <c r="DA43" i="25"/>
  <c r="DC43" i="25" s="1"/>
  <c r="DA54" i="25"/>
  <c r="DC54" i="25" s="1"/>
  <c r="DA17" i="25"/>
  <c r="DC17" i="25" s="1"/>
  <c r="DA77" i="25"/>
  <c r="DC77" i="25" s="1"/>
  <c r="DA49" i="25"/>
  <c r="DC49" i="25" s="1"/>
  <c r="DA10" i="25"/>
  <c r="DC10" i="25" s="1"/>
  <c r="DA53" i="25"/>
  <c r="DC53" i="25" s="1"/>
  <c r="DA9" i="25"/>
  <c r="DC9" i="25" s="1"/>
  <c r="DA52" i="25"/>
  <c r="DC52" i="25" s="1"/>
  <c r="DA14" i="25"/>
  <c r="DC14" i="25" s="1"/>
  <c r="DA45" i="25"/>
  <c r="DC45" i="25" s="1"/>
  <c r="DA8" i="25"/>
  <c r="DC8" i="25" s="1"/>
  <c r="DA35" i="25"/>
  <c r="DC35" i="25" s="1"/>
  <c r="DA57" i="25"/>
  <c r="DC57" i="25" s="1"/>
  <c r="DA76" i="25"/>
  <c r="DC76" i="25" s="1"/>
  <c r="DA44" i="25"/>
  <c r="DC44" i="25" s="1"/>
  <c r="DA7" i="25"/>
  <c r="DC7" i="25" s="1"/>
  <c r="DA42" i="25"/>
  <c r="DC42" i="25" s="1"/>
  <c r="DA78" i="25"/>
  <c r="DC78" i="25" s="1"/>
  <c r="DA46" i="25"/>
  <c r="DC46" i="25" s="1"/>
  <c r="DA72" i="25"/>
  <c r="DC72" i="25" s="1"/>
  <c r="DA40" i="25"/>
  <c r="DC40" i="25" s="1"/>
  <c r="DA75" i="25"/>
  <c r="DC75" i="25" s="1"/>
  <c r="DA27" i="25"/>
  <c r="DC27" i="25" s="1"/>
  <c r="DA67" i="25"/>
  <c r="DC67" i="25" s="1"/>
  <c r="DA48" i="25"/>
  <c r="DC48" i="25" s="1"/>
  <c r="DA18" i="25"/>
  <c r="DC18" i="25" s="1"/>
  <c r="DA70" i="25"/>
  <c r="DC70" i="25" s="1"/>
  <c r="DA38" i="25"/>
  <c r="DC38" i="25" s="1"/>
  <c r="DA74" i="25"/>
  <c r="DC74" i="25" s="1"/>
  <c r="DA37" i="25"/>
  <c r="DC37" i="25" s="1"/>
  <c r="DA73" i="25"/>
  <c r="DC73" i="25" s="1"/>
  <c r="DA41" i="25"/>
  <c r="DC41" i="25" s="1"/>
  <c r="DA66" i="25"/>
  <c r="DC66" i="25" s="1"/>
  <c r="DA29" i="25"/>
  <c r="DC29" i="25" s="1"/>
  <c r="DA19" i="25"/>
  <c r="DC19" i="25" s="1"/>
  <c r="DA65" i="25"/>
  <c r="DC65" i="25" s="1"/>
  <c r="DA33" i="25"/>
  <c r="DC33" i="25" s="1"/>
  <c r="DA69" i="25"/>
  <c r="DC69" i="25" s="1"/>
  <c r="DA32" i="25"/>
  <c r="DC32" i="25" s="1"/>
  <c r="DA68" i="25"/>
  <c r="DC68" i="25" s="1"/>
  <c r="DA36" i="25"/>
  <c r="DC36" i="25" s="1"/>
  <c r="DA61" i="25"/>
  <c r="DC61" i="25" s="1"/>
  <c r="DA13" i="25"/>
  <c r="DC13" i="25" s="1"/>
  <c r="DA59" i="25"/>
  <c r="DC59" i="25" s="1"/>
  <c r="DA15" i="25"/>
  <c r="DC15" i="25" s="1"/>
  <c r="DA34" i="25"/>
  <c r="DC34" i="25" s="1"/>
  <c r="DA28" i="25"/>
  <c r="DC28" i="25" s="1"/>
  <c r="DA12" i="25"/>
  <c r="DC12" i="25" s="1"/>
  <c r="DA71" i="25"/>
  <c r="DC71" i="25" s="1"/>
  <c r="DA55" i="25"/>
  <c r="DC55" i="25" s="1"/>
  <c r="DA39" i="25"/>
  <c r="DC39" i="25" s="1"/>
  <c r="DA23" i="25"/>
  <c r="DC23" i="25" s="1"/>
  <c r="DA80" i="25"/>
  <c r="DC80" i="25" s="1"/>
  <c r="DA21" i="25"/>
  <c r="DC21" i="25" s="1"/>
  <c r="DA20" i="25"/>
  <c r="DC20" i="25" s="1"/>
  <c r="DA79" i="25"/>
  <c r="DC79" i="25" s="1"/>
  <c r="DA63" i="25"/>
  <c r="DC63" i="25" s="1"/>
  <c r="DA47" i="25"/>
  <c r="DC47" i="25" s="1"/>
  <c r="DA31" i="25"/>
  <c r="DC31" i="25" s="1"/>
  <c r="CX63" i="25" l="1"/>
  <c r="CZ63" i="25" s="1"/>
  <c r="CX80" i="25"/>
  <c r="CZ80" i="25" s="1"/>
  <c r="CX29" i="25"/>
  <c r="CZ29" i="25" s="1"/>
  <c r="CX32" i="25"/>
  <c r="CZ32" i="25" s="1"/>
  <c r="CX30" i="25"/>
  <c r="CZ30" i="25" s="1"/>
  <c r="CX35" i="25"/>
  <c r="CZ35" i="25" s="1"/>
  <c r="CX17" i="25"/>
  <c r="CZ17" i="25" s="1"/>
  <c r="CX22" i="25"/>
  <c r="CZ22" i="25" s="1"/>
  <c r="CX14" i="25"/>
  <c r="CZ14" i="25" s="1"/>
  <c r="CX16" i="25"/>
  <c r="CZ16" i="25" s="1"/>
  <c r="CX46" i="25"/>
  <c r="CZ46" i="25" s="1"/>
  <c r="CX79" i="25"/>
  <c r="CZ79" i="25" s="1"/>
  <c r="CX20" i="25"/>
  <c r="CZ20" i="25" s="1"/>
  <c r="CX66" i="25"/>
  <c r="CZ66" i="25" s="1"/>
  <c r="CX61" i="25"/>
  <c r="CZ61" i="25" s="1"/>
  <c r="CX44" i="25"/>
  <c r="CZ44" i="25" s="1"/>
  <c r="CX23" i="25"/>
  <c r="CZ23" i="25" s="1"/>
  <c r="CX71" i="25"/>
  <c r="CZ71" i="25" s="1"/>
  <c r="CX28" i="25"/>
  <c r="CZ28" i="25" s="1"/>
  <c r="CX7" i="25"/>
  <c r="CZ7" i="25" s="1"/>
  <c r="CX56" i="25"/>
  <c r="CZ56" i="25" s="1"/>
  <c r="CX78" i="25"/>
  <c r="CZ78" i="25" s="1"/>
  <c r="CX24" i="25"/>
  <c r="CZ24" i="25" s="1"/>
  <c r="CX42" i="25"/>
  <c r="CZ42" i="25" s="1"/>
  <c r="CX38" i="25"/>
  <c r="CZ38" i="25" s="1"/>
  <c r="CX51" i="25"/>
  <c r="CZ51" i="25" s="1"/>
  <c r="CX41" i="25"/>
  <c r="CZ41" i="25" s="1"/>
  <c r="CX77" i="25"/>
  <c r="CZ77" i="25" s="1"/>
  <c r="CX64" i="25"/>
  <c r="CZ64" i="25" s="1"/>
  <c r="CX59" i="25"/>
  <c r="CZ59" i="25" s="1"/>
  <c r="CX19" i="25"/>
  <c r="CZ19" i="25" s="1"/>
  <c r="CX43" i="25"/>
  <c r="CZ43" i="25" s="1"/>
  <c r="CX67" i="25"/>
  <c r="CZ67" i="25" s="1"/>
  <c r="CX57" i="25"/>
  <c r="CZ57" i="25" s="1"/>
  <c r="CX65" i="25"/>
  <c r="CZ65" i="25" s="1"/>
  <c r="CX55" i="25"/>
  <c r="CZ55" i="25" s="1"/>
  <c r="CX36" i="25"/>
  <c r="CZ36" i="25" s="1"/>
  <c r="CX33" i="25"/>
  <c r="CZ33" i="25" s="1"/>
  <c r="CX21" i="25"/>
  <c r="CZ21" i="25" s="1"/>
  <c r="CX27" i="25"/>
  <c r="CZ27" i="25" s="1"/>
  <c r="CX73" i="25"/>
  <c r="CZ73" i="25" s="1"/>
  <c r="CX49" i="25"/>
  <c r="CZ49" i="25" s="1"/>
  <c r="CX12" i="25"/>
  <c r="CZ12" i="25" s="1"/>
  <c r="CX48" i="25"/>
  <c r="CZ48" i="25" s="1"/>
  <c r="CX15" i="25"/>
  <c r="CZ15" i="25" s="1"/>
  <c r="CX53" i="25"/>
  <c r="CZ53" i="25" s="1"/>
  <c r="CX25" i="25"/>
  <c r="CZ25" i="25" s="1"/>
  <c r="CX72" i="25"/>
  <c r="CZ72" i="25" s="1"/>
  <c r="CX45" i="25"/>
  <c r="CZ45" i="25" s="1"/>
  <c r="CX75" i="25"/>
  <c r="CZ75" i="25" s="1"/>
  <c r="CX62" i="25"/>
  <c r="CZ62" i="25" s="1"/>
  <c r="CX76" i="25"/>
  <c r="CZ76" i="25" s="1"/>
  <c r="CX54" i="25"/>
  <c r="CZ54" i="25" s="1"/>
  <c r="CX18" i="25"/>
  <c r="CZ18" i="25" s="1"/>
  <c r="CX40" i="25"/>
  <c r="CZ40" i="25" s="1"/>
  <c r="CX69" i="25"/>
  <c r="CZ69" i="25" s="1"/>
  <c r="CX39" i="25"/>
  <c r="CZ39" i="25" s="1"/>
  <c r="CX50" i="25"/>
  <c r="CZ50" i="25" s="1"/>
  <c r="CX74" i="25"/>
  <c r="CZ74" i="25" s="1"/>
  <c r="CX8" i="25"/>
  <c r="CZ8" i="25" s="1"/>
  <c r="CX37" i="25"/>
  <c r="CZ37" i="25" s="1"/>
  <c r="CX11" i="25"/>
  <c r="CZ11" i="25" s="1"/>
  <c r="CX68" i="25"/>
  <c r="CZ68" i="25" s="1"/>
  <c r="CX34" i="25"/>
  <c r="CZ34" i="25" s="1"/>
  <c r="CX60" i="25"/>
  <c r="CZ60" i="25" s="1"/>
  <c r="CX52" i="25"/>
  <c r="CZ52" i="25" s="1"/>
  <c r="CX47" i="25"/>
  <c r="CZ47" i="25" s="1"/>
  <c r="CX31" i="25"/>
  <c r="CZ31" i="25" s="1"/>
  <c r="CX70" i="25"/>
  <c r="CZ70" i="25" s="1"/>
  <c r="CX10" i="25"/>
  <c r="CZ10" i="25" s="1"/>
  <c r="CX9" i="25"/>
  <c r="CZ9" i="25" s="1"/>
  <c r="CX58" i="25"/>
  <c r="CZ58" i="25" s="1"/>
  <c r="CX13" i="25"/>
  <c r="CZ13" i="25" s="1"/>
  <c r="CX26" i="25"/>
  <c r="CZ26" i="25" s="1"/>
  <c r="CX50" i="41"/>
  <c r="CZ50" i="41" s="1"/>
  <c r="CX70" i="41"/>
  <c r="CZ70" i="41" s="1"/>
  <c r="CX11" i="41"/>
  <c r="CZ11" i="41" s="1"/>
  <c r="CX61" i="41"/>
  <c r="CZ61" i="41" s="1"/>
  <c r="CX22" i="41"/>
  <c r="CZ22" i="41" s="1"/>
  <c r="CX26" i="41"/>
  <c r="CZ26" i="41" s="1"/>
  <c r="CX55" i="41"/>
  <c r="CZ55" i="41" s="1"/>
  <c r="CX24" i="41"/>
  <c r="CZ24" i="41" s="1"/>
  <c r="CX37" i="41"/>
  <c r="CZ37" i="41" s="1"/>
  <c r="CX31" i="41"/>
  <c r="CZ31" i="41" s="1"/>
  <c r="CX51" i="41"/>
  <c r="CZ51" i="41" s="1"/>
  <c r="CX43" i="41"/>
  <c r="CZ43" i="41" s="1"/>
  <c r="CX40" i="41"/>
  <c r="CZ40" i="41" s="1"/>
  <c r="CX54" i="41"/>
  <c r="CZ54" i="41" s="1"/>
  <c r="CX67" i="41"/>
  <c r="CZ67" i="41" s="1"/>
  <c r="CX66" i="41"/>
  <c r="CZ66" i="41" s="1"/>
  <c r="CX57" i="41"/>
  <c r="CZ57" i="41" s="1"/>
  <c r="CX74" i="41"/>
  <c r="CZ74" i="41" s="1"/>
  <c r="CX17" i="41"/>
  <c r="CZ17" i="41" s="1"/>
  <c r="CX9" i="41"/>
  <c r="CZ9" i="41" s="1"/>
  <c r="CX64" i="41"/>
  <c r="CZ64" i="41" s="1"/>
  <c r="CX10" i="41"/>
  <c r="CZ10" i="41" s="1"/>
  <c r="CX75" i="41"/>
  <c r="CZ75" i="41" s="1"/>
  <c r="CX44" i="41"/>
  <c r="CZ44" i="41" s="1"/>
  <c r="CX15" i="41"/>
  <c r="CZ15" i="41" s="1"/>
  <c r="CX19" i="41"/>
  <c r="CZ19" i="41" s="1"/>
  <c r="CX52" i="41"/>
  <c r="CZ52" i="41" s="1"/>
  <c r="CX73" i="41"/>
  <c r="CZ73" i="41" s="1"/>
  <c r="CX39" i="41"/>
  <c r="CZ39" i="41" s="1"/>
  <c r="CX32" i="41"/>
  <c r="CZ32" i="41" s="1"/>
  <c r="CX25" i="41"/>
  <c r="CZ25" i="41" s="1"/>
  <c r="CX56" i="41"/>
  <c r="CZ56" i="41" s="1"/>
  <c r="CX14" i="41"/>
  <c r="CZ14" i="41" s="1"/>
  <c r="CX47" i="41"/>
  <c r="CZ47" i="41" s="1"/>
  <c r="CX12" i="41"/>
  <c r="CZ12" i="41" s="1"/>
  <c r="CX59" i="41"/>
  <c r="CZ59" i="41" s="1"/>
  <c r="CX46" i="41"/>
  <c r="CZ46" i="41" s="1"/>
  <c r="CX76" i="41"/>
  <c r="CZ76" i="41" s="1"/>
  <c r="CX23" i="41"/>
  <c r="CZ23" i="41" s="1"/>
  <c r="CX71" i="41"/>
  <c r="CZ71" i="41" s="1"/>
  <c r="CX65" i="41"/>
  <c r="CZ65" i="41" s="1"/>
  <c r="CX29" i="41"/>
  <c r="CZ29" i="41" s="1"/>
  <c r="CX8" i="41"/>
  <c r="CZ8" i="41" s="1"/>
  <c r="CX41" i="41"/>
  <c r="CZ41" i="41" s="1"/>
  <c r="CX78" i="41"/>
  <c r="CZ78" i="41" s="1"/>
  <c r="CX79" i="41"/>
  <c r="CZ79" i="41" s="1"/>
  <c r="CX72" i="41"/>
  <c r="CZ72" i="41" s="1"/>
  <c r="CX34" i="41"/>
  <c r="CZ34" i="41" s="1"/>
  <c r="CX53" i="41"/>
  <c r="CZ53" i="41" s="1"/>
  <c r="CX20" i="41"/>
  <c r="CZ20" i="41" s="1"/>
  <c r="CX7" i="41"/>
  <c r="CZ7" i="41" s="1"/>
  <c r="CX30" i="41"/>
  <c r="CZ30" i="41" s="1"/>
  <c r="CX28" i="41"/>
  <c r="CZ28" i="41" s="1"/>
  <c r="CX68" i="41"/>
  <c r="CZ68" i="41" s="1"/>
  <c r="CX62" i="41"/>
  <c r="CZ62" i="41" s="1"/>
  <c r="CX77" i="41"/>
  <c r="CZ77" i="41" s="1"/>
  <c r="CX48" i="41"/>
  <c r="CZ48" i="41" s="1"/>
  <c r="CX18" i="41"/>
  <c r="CZ18" i="41" s="1"/>
  <c r="CX21" i="41"/>
  <c r="CZ21" i="41" s="1"/>
  <c r="CX33" i="41"/>
  <c r="CZ33" i="41" s="1"/>
  <c r="CX49" i="41"/>
  <c r="CZ49" i="41" s="1"/>
  <c r="CX69" i="41"/>
  <c r="CZ69" i="41" s="1"/>
  <c r="CX27" i="41"/>
  <c r="CZ27" i="41" s="1"/>
  <c r="CX35" i="41"/>
  <c r="CZ35" i="41" s="1"/>
  <c r="CX38" i="41"/>
  <c r="CZ38" i="41" s="1"/>
  <c r="CX42" i="41"/>
  <c r="CZ42" i="41" s="1"/>
  <c r="CX16" i="41"/>
  <c r="CZ16" i="41" s="1"/>
  <c r="CX36" i="41"/>
  <c r="CZ36" i="41" s="1"/>
  <c r="CX13" i="41"/>
  <c r="CZ13" i="41" s="1"/>
  <c r="CX58" i="41"/>
  <c r="CZ58" i="41" s="1"/>
  <c r="CX80" i="41"/>
  <c r="CZ80" i="41" s="1"/>
  <c r="CX60" i="41"/>
  <c r="CZ60" i="41" s="1"/>
  <c r="CX63" i="41"/>
  <c r="CZ63" i="41" s="1"/>
  <c r="CX45" i="41"/>
  <c r="CZ45" i="41" s="1"/>
</calcChain>
</file>

<file path=xl/sharedStrings.xml><?xml version="1.0" encoding="utf-8"?>
<sst xmlns="http://schemas.openxmlformats.org/spreadsheetml/2006/main" count="4404" uniqueCount="294">
  <si>
    <t>市区町村</t>
    <phoneticPr fontId="3"/>
  </si>
  <si>
    <t>広域連合全体</t>
  </si>
  <si>
    <t>豊中市</t>
  </si>
  <si>
    <t>池田市</t>
  </si>
  <si>
    <t>吹田市</t>
  </si>
  <si>
    <t>箕面市</t>
  </si>
  <si>
    <t>豊能町</t>
  </si>
  <si>
    <t>能勢町</t>
  </si>
  <si>
    <t>高槻市</t>
  </si>
  <si>
    <t>茨木市</t>
  </si>
  <si>
    <t>摂津市</t>
  </si>
  <si>
    <t>島本町</t>
  </si>
  <si>
    <t>守口市</t>
  </si>
  <si>
    <t>枚方市</t>
  </si>
  <si>
    <t>寝屋川市</t>
  </si>
  <si>
    <t>大東市</t>
  </si>
  <si>
    <t>門真市</t>
  </si>
  <si>
    <t>四條畷市</t>
  </si>
  <si>
    <t>交野市</t>
  </si>
  <si>
    <t>八尾市</t>
  </si>
  <si>
    <t>柏原市</t>
  </si>
  <si>
    <t>東大阪市</t>
  </si>
  <si>
    <t>富田林市</t>
  </si>
  <si>
    <t>河内長野市</t>
  </si>
  <si>
    <t>松原市</t>
  </si>
  <si>
    <t>羽曳野市</t>
  </si>
  <si>
    <t>藤井寺市</t>
  </si>
  <si>
    <t>大阪狭山市</t>
  </si>
  <si>
    <t>太子町</t>
  </si>
  <si>
    <t>河南町</t>
  </si>
  <si>
    <t>千早赤阪村</t>
  </si>
  <si>
    <t>堺市</t>
  </si>
  <si>
    <t>堺市堺区</t>
  </si>
  <si>
    <t>堺市中区</t>
  </si>
  <si>
    <t>堺市東区</t>
  </si>
  <si>
    <t>堺市西区</t>
  </si>
  <si>
    <t>堺市南区</t>
  </si>
  <si>
    <t>堺市北区</t>
  </si>
  <si>
    <t>堺市美原区</t>
  </si>
  <si>
    <t>岸和田市</t>
  </si>
  <si>
    <t>泉大津市</t>
  </si>
  <si>
    <t>貝塚市</t>
  </si>
  <si>
    <t>泉佐野市</t>
  </si>
  <si>
    <t>和泉市</t>
  </si>
  <si>
    <t>高石市</t>
  </si>
  <si>
    <t>泉南市</t>
  </si>
  <si>
    <t>阪南市</t>
  </si>
  <si>
    <t>忠岡町</t>
  </si>
  <si>
    <t>熊取町</t>
  </si>
  <si>
    <t>田尻町</t>
  </si>
  <si>
    <t>岬町</t>
  </si>
  <si>
    <t>大阪市</t>
  </si>
  <si>
    <t>天王寺区</t>
  </si>
  <si>
    <t>西淀川区</t>
  </si>
  <si>
    <t>東淀川区</t>
  </si>
  <si>
    <t>阿倍野区</t>
  </si>
  <si>
    <t>東住吉区</t>
  </si>
  <si>
    <t>住之江区</t>
  </si>
  <si>
    <t>65歳～69歳</t>
    <rPh sb="2" eb="3">
      <t>サイ</t>
    </rPh>
    <rPh sb="6" eb="7">
      <t>サイ</t>
    </rPh>
    <phoneticPr fontId="3"/>
  </si>
  <si>
    <t>70歳～74歳</t>
    <rPh sb="2" eb="3">
      <t>サイ</t>
    </rPh>
    <rPh sb="6" eb="7">
      <t>サイ</t>
    </rPh>
    <phoneticPr fontId="3"/>
  </si>
  <si>
    <t>75歳～79歳</t>
    <rPh sb="2" eb="3">
      <t>サイ</t>
    </rPh>
    <rPh sb="6" eb="7">
      <t>サイ</t>
    </rPh>
    <phoneticPr fontId="3"/>
  </si>
  <si>
    <t>80歳～84歳</t>
    <rPh sb="2" eb="3">
      <t>サイ</t>
    </rPh>
    <rPh sb="6" eb="7">
      <t>サイ</t>
    </rPh>
    <phoneticPr fontId="3"/>
  </si>
  <si>
    <t>85歳～89歳</t>
    <rPh sb="2" eb="3">
      <t>サイ</t>
    </rPh>
    <rPh sb="6" eb="7">
      <t>サイ</t>
    </rPh>
    <phoneticPr fontId="3"/>
  </si>
  <si>
    <t>90歳～94歳</t>
    <rPh sb="2" eb="3">
      <t>サイ</t>
    </rPh>
    <rPh sb="6" eb="7">
      <t>サイ</t>
    </rPh>
    <phoneticPr fontId="3"/>
  </si>
  <si>
    <t>95歳～</t>
    <rPh sb="2" eb="3">
      <t>サイ</t>
    </rPh>
    <phoneticPr fontId="3"/>
  </si>
  <si>
    <t>合計</t>
    <rPh sb="0" eb="2">
      <t>ゴウケイ</t>
    </rPh>
    <phoneticPr fontId="3"/>
  </si>
  <si>
    <t>70歳～74歳</t>
  </si>
  <si>
    <t>80歳～84歳</t>
  </si>
  <si>
    <t>85歳～89歳</t>
  </si>
  <si>
    <t>90歳～94歳</t>
  </si>
  <si>
    <t>95歳～</t>
  </si>
  <si>
    <t>65歳～69歳</t>
  </si>
  <si>
    <t>75歳～79歳</t>
  </si>
  <si>
    <t>順位</t>
    <rPh sb="0" eb="2">
      <t>ジュンイ</t>
    </rPh>
    <phoneticPr fontId="3"/>
  </si>
  <si>
    <t>被保険者数(人)</t>
    <rPh sb="0" eb="4">
      <t>ヒホケンシャ</t>
    </rPh>
    <rPh sb="4" eb="5">
      <t>スウ</t>
    </rPh>
    <rPh sb="6" eb="7">
      <t>ニン</t>
    </rPh>
    <phoneticPr fontId="3"/>
  </si>
  <si>
    <t>疾病分類(中分類)</t>
  </si>
  <si>
    <t>患者数(人)</t>
    <rPh sb="0" eb="3">
      <t>カンジャスウ</t>
    </rPh>
    <phoneticPr fontId="3"/>
  </si>
  <si>
    <t>市区町村</t>
    <rPh sb="0" eb="2">
      <t>シク</t>
    </rPh>
    <rPh sb="2" eb="3">
      <t>マチ</t>
    </rPh>
    <rPh sb="3" eb="4">
      <t>ムラ</t>
    </rPh>
    <phoneticPr fontId="3"/>
  </si>
  <si>
    <t>患者数(人)</t>
    <rPh sb="0" eb="3">
      <t>カンジャスウ</t>
    </rPh>
    <rPh sb="4" eb="5">
      <t>ニン</t>
    </rPh>
    <phoneticPr fontId="3"/>
  </si>
  <si>
    <t>医療費(円)</t>
    <rPh sb="0" eb="2">
      <t>イリョウ</t>
    </rPh>
    <rPh sb="2" eb="3">
      <t>ヒ</t>
    </rPh>
    <rPh sb="4" eb="5">
      <t>エン</t>
    </rPh>
    <phoneticPr fontId="3"/>
  </si>
  <si>
    <t>大阪市</t>
    <phoneticPr fontId="3"/>
  </si>
  <si>
    <t>都島区</t>
  </si>
  <si>
    <t>福島区</t>
  </si>
  <si>
    <t>此花区</t>
  </si>
  <si>
    <t>西区</t>
  </si>
  <si>
    <t>港区</t>
  </si>
  <si>
    <t>大正区</t>
  </si>
  <si>
    <t>浪速区</t>
  </si>
  <si>
    <t>東成区</t>
  </si>
  <si>
    <t>生野区</t>
  </si>
  <si>
    <t>旭区</t>
  </si>
  <si>
    <t>城東区</t>
  </si>
  <si>
    <t>住吉区</t>
  </si>
  <si>
    <t>西成区</t>
  </si>
  <si>
    <t>淀川区</t>
  </si>
  <si>
    <t>鶴見区</t>
  </si>
  <si>
    <t>平野区</t>
  </si>
  <si>
    <t>北区</t>
  </si>
  <si>
    <t>中央区</t>
  </si>
  <si>
    <t>歯科医療費(円)</t>
    <rPh sb="0" eb="2">
      <t>シカ</t>
    </rPh>
    <rPh sb="2" eb="4">
      <t>イリョウ</t>
    </rPh>
    <rPh sb="4" eb="5">
      <t>ヒ</t>
    </rPh>
    <rPh sb="6" eb="7">
      <t>エン</t>
    </rPh>
    <phoneticPr fontId="3"/>
  </si>
  <si>
    <t>市区町村</t>
    <rPh sb="0" eb="2">
      <t>シク</t>
    </rPh>
    <rPh sb="2" eb="4">
      <t>チョウソン</t>
    </rPh>
    <phoneticPr fontId="3"/>
  </si>
  <si>
    <t>広域連合全体</t>
    <rPh sb="0" eb="2">
      <t>コウイキ</t>
    </rPh>
    <rPh sb="2" eb="4">
      <t>レンゴウ</t>
    </rPh>
    <rPh sb="4" eb="6">
      <t>ゼンタイ</t>
    </rPh>
    <phoneticPr fontId="3"/>
  </si>
  <si>
    <t>【グラフ用】</t>
    <rPh sb="4" eb="5">
      <t>ヨウ</t>
    </rPh>
    <phoneticPr fontId="3"/>
  </si>
  <si>
    <t>うち訪問
診療</t>
    <rPh sb="2" eb="4">
      <t>ホウモン</t>
    </rPh>
    <rPh sb="5" eb="7">
      <t>シンリョウ</t>
    </rPh>
    <phoneticPr fontId="3"/>
  </si>
  <si>
    <t>-</t>
    <phoneticPr fontId="3"/>
  </si>
  <si>
    <t>その他</t>
    <rPh sb="2" eb="3">
      <t>タ</t>
    </rPh>
    <phoneticPr fontId="3"/>
  </si>
  <si>
    <t>在宅合計</t>
    <rPh sb="0" eb="2">
      <t>ザイタク</t>
    </rPh>
    <rPh sb="2" eb="4">
      <t>ゴウケイ</t>
    </rPh>
    <phoneticPr fontId="3"/>
  </si>
  <si>
    <t>年齢階層</t>
    <rPh sb="0" eb="2">
      <t>ネンレイ</t>
    </rPh>
    <rPh sb="2" eb="4">
      <t>カイソウ</t>
    </rPh>
    <phoneticPr fontId="36"/>
  </si>
  <si>
    <t>患者割合(%)
(被保険者数に占める
割合)</t>
    <rPh sb="0" eb="2">
      <t>カンジャ</t>
    </rPh>
    <rPh sb="2" eb="4">
      <t>ワリアイ</t>
    </rPh>
    <rPh sb="9" eb="13">
      <t>ヒホケンシャ</t>
    </rPh>
    <rPh sb="13" eb="14">
      <t>スウ</t>
    </rPh>
    <rPh sb="15" eb="16">
      <t>シ</t>
    </rPh>
    <rPh sb="19" eb="21">
      <t>ワリアイ</t>
    </rPh>
    <phoneticPr fontId="3"/>
  </si>
  <si>
    <t>患者一人当たりの
歯科医療費(円)</t>
    <rPh sb="0" eb="2">
      <t>カンジャ</t>
    </rPh>
    <rPh sb="2" eb="4">
      <t>ヒトリ</t>
    </rPh>
    <rPh sb="4" eb="5">
      <t>ア</t>
    </rPh>
    <rPh sb="9" eb="11">
      <t>シカ</t>
    </rPh>
    <rPh sb="11" eb="13">
      <t>イリョウ</t>
    </rPh>
    <rPh sb="13" eb="14">
      <t>ヒ</t>
    </rPh>
    <phoneticPr fontId="3"/>
  </si>
  <si>
    <t>患者一人当たりの
医療費(円)</t>
    <rPh sb="0" eb="2">
      <t>カンジャ</t>
    </rPh>
    <rPh sb="2" eb="4">
      <t>ヒトリ</t>
    </rPh>
    <rPh sb="4" eb="5">
      <t>ア</t>
    </rPh>
    <rPh sb="9" eb="11">
      <t>イリョウ</t>
    </rPh>
    <rPh sb="11" eb="12">
      <t>ヒ</t>
    </rPh>
    <phoneticPr fontId="3"/>
  </si>
  <si>
    <t>訪問診療患者割合(医科)</t>
    <rPh sb="0" eb="2">
      <t>ホウモン</t>
    </rPh>
    <rPh sb="2" eb="4">
      <t>シンリョウ</t>
    </rPh>
    <rPh sb="4" eb="6">
      <t>カンジャ</t>
    </rPh>
    <rPh sb="6" eb="8">
      <t>ワリアイ</t>
    </rPh>
    <rPh sb="9" eb="11">
      <t>イカ</t>
    </rPh>
    <phoneticPr fontId="3"/>
  </si>
  <si>
    <t>訪問診療患者割合(歯科)</t>
    <rPh sb="0" eb="2">
      <t>ホウモン</t>
    </rPh>
    <rPh sb="2" eb="4">
      <t>シンリョウ</t>
    </rPh>
    <rPh sb="4" eb="6">
      <t>カンジャ</t>
    </rPh>
    <rPh sb="6" eb="8">
      <t>ワリアイ</t>
    </rPh>
    <rPh sb="9" eb="11">
      <t>シカ</t>
    </rPh>
    <phoneticPr fontId="3"/>
  </si>
  <si>
    <t>患者一人当たりの在宅医療費(円)</t>
    <rPh sb="0" eb="2">
      <t>カンジャ</t>
    </rPh>
    <rPh sb="2" eb="4">
      <t>ヒトリ</t>
    </rPh>
    <rPh sb="4" eb="5">
      <t>ア</t>
    </rPh>
    <rPh sb="8" eb="10">
      <t>ザイタク</t>
    </rPh>
    <rPh sb="10" eb="13">
      <t>イリョウヒ</t>
    </rPh>
    <phoneticPr fontId="3"/>
  </si>
  <si>
    <t>在宅医療費(円)</t>
    <rPh sb="0" eb="2">
      <t>ザイタク</t>
    </rPh>
    <phoneticPr fontId="3"/>
  </si>
  <si>
    <t>在宅医療</t>
    <rPh sb="0" eb="2">
      <t>ザイタク</t>
    </rPh>
    <rPh sb="2" eb="4">
      <t>イリョウ</t>
    </rPh>
    <phoneticPr fontId="3"/>
  </si>
  <si>
    <t>在宅医療患者割合(医科)</t>
    <rPh sb="0" eb="2">
      <t>ザイタク</t>
    </rPh>
    <rPh sb="2" eb="4">
      <t>イリョウ</t>
    </rPh>
    <rPh sb="4" eb="6">
      <t>カンジャ</t>
    </rPh>
    <rPh sb="6" eb="8">
      <t>ワリアイ</t>
    </rPh>
    <rPh sb="9" eb="11">
      <t>イカ</t>
    </rPh>
    <phoneticPr fontId="3"/>
  </si>
  <si>
    <t>在宅医療患者割合(歯科)</t>
    <rPh sb="0" eb="2">
      <t>ザイタク</t>
    </rPh>
    <rPh sb="2" eb="4">
      <t>イリョウ</t>
    </rPh>
    <rPh sb="4" eb="6">
      <t>カンジャ</t>
    </rPh>
    <rPh sb="6" eb="8">
      <t>ワリアイ</t>
    </rPh>
    <rPh sb="9" eb="11">
      <t>シカ</t>
    </rPh>
    <phoneticPr fontId="3"/>
  </si>
  <si>
    <t>介護支援連携
指導料を
算定している
医療機関(件)</t>
    <rPh sb="0" eb="2">
      <t>カイゴ</t>
    </rPh>
    <rPh sb="2" eb="4">
      <t>シエン</t>
    </rPh>
    <rPh sb="4" eb="6">
      <t>レンケイ</t>
    </rPh>
    <rPh sb="7" eb="9">
      <t>シドウ</t>
    </rPh>
    <rPh sb="9" eb="10">
      <t>リョウ</t>
    </rPh>
    <rPh sb="12" eb="14">
      <t>サンテイ</t>
    </rPh>
    <rPh sb="19" eb="21">
      <t>イリョウ</t>
    </rPh>
    <rPh sb="21" eb="23">
      <t>キカン</t>
    </rPh>
    <phoneticPr fontId="3"/>
  </si>
  <si>
    <t>退院支援加算を
算定している
医療機関(件)</t>
    <rPh sb="0" eb="2">
      <t>タイイン</t>
    </rPh>
    <rPh sb="2" eb="4">
      <t>シエン</t>
    </rPh>
    <rPh sb="4" eb="6">
      <t>カサン</t>
    </rPh>
    <rPh sb="8" eb="10">
      <t>サンテイ</t>
    </rPh>
    <rPh sb="15" eb="17">
      <t>イリョウ</t>
    </rPh>
    <rPh sb="17" eb="19">
      <t>キカン</t>
    </rPh>
    <phoneticPr fontId="3"/>
  </si>
  <si>
    <t>在宅医療(歯科)を
実施している
医療機関(件)</t>
    <rPh sb="0" eb="2">
      <t>ザイタク</t>
    </rPh>
    <rPh sb="2" eb="4">
      <t>イリョウ</t>
    </rPh>
    <rPh sb="5" eb="7">
      <t>シカ</t>
    </rPh>
    <rPh sb="10" eb="12">
      <t>ジッシ</t>
    </rPh>
    <rPh sb="17" eb="19">
      <t>イリョウ</t>
    </rPh>
    <rPh sb="19" eb="21">
      <t>キカン</t>
    </rPh>
    <rPh sb="22" eb="23">
      <t>ケン</t>
    </rPh>
    <phoneticPr fontId="3"/>
  </si>
  <si>
    <t>在宅医療(医科)を
実施している
医療機関(件)</t>
    <rPh sb="0" eb="2">
      <t>ザイタク</t>
    </rPh>
    <rPh sb="2" eb="4">
      <t>イリョウ</t>
    </rPh>
    <rPh sb="5" eb="7">
      <t>イカ</t>
    </rPh>
    <rPh sb="10" eb="12">
      <t>ジッシ</t>
    </rPh>
    <rPh sb="17" eb="19">
      <t>イリョウ</t>
    </rPh>
    <rPh sb="19" eb="21">
      <t>キカン</t>
    </rPh>
    <rPh sb="22" eb="23">
      <t>ケン</t>
    </rPh>
    <phoneticPr fontId="3"/>
  </si>
  <si>
    <t>※在宅とみなされる診療行為(医科)を一度でも算定された者を集計対象とする。</t>
    <rPh sb="1" eb="3">
      <t>ザイタク</t>
    </rPh>
    <rPh sb="9" eb="11">
      <t>シンリョウ</t>
    </rPh>
    <rPh sb="11" eb="13">
      <t>コウイ</t>
    </rPh>
    <rPh sb="14" eb="16">
      <t>イカ</t>
    </rPh>
    <rPh sb="18" eb="20">
      <t>イチド</t>
    </rPh>
    <rPh sb="22" eb="24">
      <t>サンテイ</t>
    </rPh>
    <rPh sb="27" eb="28">
      <t>モノ</t>
    </rPh>
    <rPh sb="29" eb="31">
      <t>シュウケイ</t>
    </rPh>
    <rPh sb="31" eb="33">
      <t>タイショウ</t>
    </rPh>
    <phoneticPr fontId="3"/>
  </si>
  <si>
    <t>患者割合(%)
(被保険者数に占める割合)</t>
    <rPh sb="0" eb="2">
      <t>カンジャ</t>
    </rPh>
    <rPh sb="2" eb="4">
      <t>ワリアイ</t>
    </rPh>
    <rPh sb="9" eb="13">
      <t>ヒホケンシャ</t>
    </rPh>
    <rPh sb="13" eb="14">
      <t>スウ</t>
    </rPh>
    <rPh sb="15" eb="16">
      <t>シ</t>
    </rPh>
    <rPh sb="18" eb="20">
      <t>ワリアイ</t>
    </rPh>
    <phoneticPr fontId="3"/>
  </si>
  <si>
    <t>被保険者数
(人)</t>
    <phoneticPr fontId="3"/>
  </si>
  <si>
    <t>【表作成用】</t>
    <rPh sb="1" eb="2">
      <t>ヒョウ</t>
    </rPh>
    <rPh sb="2" eb="5">
      <t>サクセイヨウ</t>
    </rPh>
    <phoneticPr fontId="3"/>
  </si>
  <si>
    <t>被保険者数
(人)</t>
    <rPh sb="0" eb="4">
      <t>ヒホケンシャ</t>
    </rPh>
    <rPh sb="4" eb="5">
      <t>スウ</t>
    </rPh>
    <rPh sb="7" eb="8">
      <t>ニン</t>
    </rPh>
    <phoneticPr fontId="3"/>
  </si>
  <si>
    <t>広域連合全体</t>
    <phoneticPr fontId="3"/>
  </si>
  <si>
    <t>株式会社データホライゾン　医療費分解技術を用いて疾病毎に点数をグルーピングし算出。</t>
  </si>
  <si>
    <t>対象レセプト…1日でも資格がある者のレセプトを集計対象とする。</t>
    <rPh sb="0" eb="2">
      <t>タイショウ</t>
    </rPh>
    <rPh sb="16" eb="17">
      <t>モノ</t>
    </rPh>
    <rPh sb="23" eb="25">
      <t>シュウケイ</t>
    </rPh>
    <rPh sb="25" eb="27">
      <t>タイショウ</t>
    </rPh>
    <phoneticPr fontId="4"/>
  </si>
  <si>
    <t>在宅医療患者の在宅医療費上位5位疾病(医科)</t>
    <rPh sb="0" eb="2">
      <t>ザイタク</t>
    </rPh>
    <rPh sb="2" eb="4">
      <t>イリョウ</t>
    </rPh>
    <rPh sb="4" eb="6">
      <t>カンジャ</t>
    </rPh>
    <rPh sb="7" eb="9">
      <t>ザイタク</t>
    </rPh>
    <rPh sb="9" eb="11">
      <t>イリョウ</t>
    </rPh>
    <rPh sb="11" eb="12">
      <t>ヒ</t>
    </rPh>
    <rPh sb="12" eb="14">
      <t>ジョウイ</t>
    </rPh>
    <rPh sb="15" eb="16">
      <t>イ</t>
    </rPh>
    <rPh sb="16" eb="18">
      <t>シッペイ</t>
    </rPh>
    <rPh sb="19" eb="21">
      <t>イカ</t>
    </rPh>
    <phoneticPr fontId="3"/>
  </si>
  <si>
    <t>市区町村別</t>
    <rPh sb="0" eb="2">
      <t>シク</t>
    </rPh>
    <rPh sb="2" eb="3">
      <t>マチ</t>
    </rPh>
    <rPh sb="3" eb="4">
      <t>ムラ</t>
    </rPh>
    <rPh sb="4" eb="5">
      <t>ベツ</t>
    </rPh>
    <phoneticPr fontId="3"/>
  </si>
  <si>
    <t>在宅医療患者の患者数上位5位疾病(医科)</t>
    <rPh sb="0" eb="2">
      <t>ザイタク</t>
    </rPh>
    <rPh sb="2" eb="4">
      <t>イリョウ</t>
    </rPh>
    <rPh sb="4" eb="6">
      <t>カンジャ</t>
    </rPh>
    <rPh sb="7" eb="10">
      <t>カンジャスウ</t>
    </rPh>
    <rPh sb="10" eb="12">
      <t>ジョウイ</t>
    </rPh>
    <rPh sb="13" eb="14">
      <t>イ</t>
    </rPh>
    <rPh sb="14" eb="16">
      <t>シッペイ</t>
    </rPh>
    <rPh sb="17" eb="19">
      <t>イカ</t>
    </rPh>
    <phoneticPr fontId="3"/>
  </si>
  <si>
    <t>在宅医療患者数(医科)</t>
    <rPh sb="0" eb="2">
      <t>ザイタク</t>
    </rPh>
    <rPh sb="2" eb="4">
      <t>イリョウ</t>
    </rPh>
    <rPh sb="4" eb="6">
      <t>カンジャ</t>
    </rPh>
    <rPh sb="6" eb="7">
      <t>スウ</t>
    </rPh>
    <rPh sb="8" eb="10">
      <t>イカ</t>
    </rPh>
    <phoneticPr fontId="3"/>
  </si>
  <si>
    <t>市区町村別</t>
    <rPh sb="0" eb="2">
      <t>シク</t>
    </rPh>
    <rPh sb="2" eb="4">
      <t>マチムラ</t>
    </rPh>
    <rPh sb="4" eb="5">
      <t>ベツ</t>
    </rPh>
    <phoneticPr fontId="3"/>
  </si>
  <si>
    <t>在宅医療患者数(歯科)</t>
    <rPh sb="0" eb="2">
      <t>ザイタク</t>
    </rPh>
    <rPh sb="2" eb="4">
      <t>イリョウ</t>
    </rPh>
    <rPh sb="4" eb="6">
      <t>カンジャ</t>
    </rPh>
    <rPh sb="6" eb="7">
      <t>スウ</t>
    </rPh>
    <rPh sb="8" eb="10">
      <t>シカ</t>
    </rPh>
    <phoneticPr fontId="3"/>
  </si>
  <si>
    <t>市区町村別</t>
    <phoneticPr fontId="3"/>
  </si>
  <si>
    <t>在宅医療…在宅医療診療行為を算定している者。ただし、新型コロナウイルスに伴う臨時的な対応として告示された在宅医療に関連する診療行為を除く。</t>
    <rPh sb="0" eb="2">
      <t>ザイタク</t>
    </rPh>
    <rPh sb="2" eb="4">
      <t>イリョウ</t>
    </rPh>
    <rPh sb="7" eb="9">
      <t>イリョウ</t>
    </rPh>
    <rPh sb="9" eb="11">
      <t>シンリョウ</t>
    </rPh>
    <rPh sb="11" eb="13">
      <t>コウイ</t>
    </rPh>
    <rPh sb="14" eb="16">
      <t>サンテイ</t>
    </rPh>
    <rPh sb="20" eb="21">
      <t>モノ</t>
    </rPh>
    <rPh sb="66" eb="67">
      <t>ノゾ</t>
    </rPh>
    <phoneticPr fontId="36"/>
  </si>
  <si>
    <t>割合(%)
(在宅医療患者
合計に占める
割合)</t>
    <rPh sb="0" eb="2">
      <t>ワリアイ</t>
    </rPh>
    <rPh sb="7" eb="9">
      <t>ザイタク</t>
    </rPh>
    <rPh sb="9" eb="11">
      <t>イリョウ</t>
    </rPh>
    <rPh sb="11" eb="13">
      <t>カンジャ</t>
    </rPh>
    <rPh sb="14" eb="16">
      <t>ゴウケイ</t>
    </rPh>
    <rPh sb="17" eb="18">
      <t>シ</t>
    </rPh>
    <rPh sb="21" eb="23">
      <t>ワリアイ</t>
    </rPh>
    <phoneticPr fontId="3"/>
  </si>
  <si>
    <t>-</t>
  </si>
  <si>
    <t>疾病分類(中分類)</t>
    <phoneticPr fontId="3"/>
  </si>
  <si>
    <t>在宅医療…在宅医療診療行為(歯科)を算定している者。ただし、新型コロナウイルスに伴う臨時的な対応として告示された在宅医療(歯科)に</t>
    <rPh sb="0" eb="2">
      <t>ザイタク</t>
    </rPh>
    <rPh sb="2" eb="4">
      <t>イリョウ</t>
    </rPh>
    <rPh sb="7" eb="9">
      <t>イリョウ</t>
    </rPh>
    <rPh sb="9" eb="11">
      <t>シンリョウ</t>
    </rPh>
    <rPh sb="11" eb="13">
      <t>コウイ</t>
    </rPh>
    <rPh sb="14" eb="16">
      <t>シカ</t>
    </rPh>
    <rPh sb="18" eb="20">
      <t>サンテイ</t>
    </rPh>
    <rPh sb="24" eb="25">
      <t>モノ</t>
    </rPh>
    <rPh sb="61" eb="63">
      <t>シカ</t>
    </rPh>
    <phoneticPr fontId="36"/>
  </si>
  <si>
    <t>訪問診療…歯科訪問診療料を算定している者。ただし、新型コロナウイルスに伴う臨時的な対応として告示された歯科訪問診療に</t>
    <rPh sb="0" eb="2">
      <t>ホウモン</t>
    </rPh>
    <rPh sb="2" eb="4">
      <t>シンリョウ</t>
    </rPh>
    <rPh sb="5" eb="7">
      <t>シカ</t>
    </rPh>
    <rPh sb="13" eb="15">
      <t>サンテイ</t>
    </rPh>
    <rPh sb="19" eb="20">
      <t>モノ</t>
    </rPh>
    <rPh sb="51" eb="53">
      <t>シカ</t>
    </rPh>
    <phoneticPr fontId="36"/>
  </si>
  <si>
    <t>　　　　　関連する診療行為を除く。</t>
    <phoneticPr fontId="3"/>
  </si>
  <si>
    <t>在宅医療…在宅医療診療行為を算定している者。ただし、新型コロナウイルスに伴う臨時的な対応として告示された在宅医療に</t>
    <rPh sb="0" eb="2">
      <t>ザイタク</t>
    </rPh>
    <rPh sb="2" eb="4">
      <t>イリョウ</t>
    </rPh>
    <rPh sb="7" eb="9">
      <t>イリョウ</t>
    </rPh>
    <rPh sb="9" eb="11">
      <t>シンリョウ</t>
    </rPh>
    <rPh sb="11" eb="13">
      <t>コウイ</t>
    </rPh>
    <rPh sb="14" eb="16">
      <t>サンテイ</t>
    </rPh>
    <rPh sb="20" eb="21">
      <t>モノ</t>
    </rPh>
    <phoneticPr fontId="36"/>
  </si>
  <si>
    <t>訪問診療…在宅患者訪問診療料を算定している者。ただし、新型コロナウイルスに伴う臨時的な対応として告示された訪問診療に</t>
    <rPh sb="0" eb="2">
      <t>ホウモン</t>
    </rPh>
    <rPh sb="2" eb="4">
      <t>シンリョウ</t>
    </rPh>
    <rPh sb="15" eb="17">
      <t>サンテイ</t>
    </rPh>
    <rPh sb="21" eb="22">
      <t>モノ</t>
    </rPh>
    <rPh sb="53" eb="57">
      <t>ホウモンシンリョウ</t>
    </rPh>
    <phoneticPr fontId="36"/>
  </si>
  <si>
    <t>在宅合計</t>
    <phoneticPr fontId="3"/>
  </si>
  <si>
    <t>全年齢</t>
    <rPh sb="0" eb="3">
      <t>ゼンネンレイ</t>
    </rPh>
    <phoneticPr fontId="36"/>
  </si>
  <si>
    <t>前年度との差分(在宅医療患者割合(医科))</t>
    <rPh sb="0" eb="3">
      <t>ゼンネンド</t>
    </rPh>
    <rPh sb="5" eb="7">
      <t>サブン</t>
    </rPh>
    <phoneticPr fontId="3"/>
  </si>
  <si>
    <t>前年度との差分(訪問診療患者割合(医科))</t>
    <rPh sb="0" eb="3">
      <t>ゼンネンド</t>
    </rPh>
    <rPh sb="5" eb="7">
      <t>サブン</t>
    </rPh>
    <phoneticPr fontId="3"/>
  </si>
  <si>
    <t>前年度との差分(在宅医療患者割合(歯科))</t>
    <rPh sb="0" eb="3">
      <t>ゼンネンド</t>
    </rPh>
    <rPh sb="5" eb="7">
      <t>サブン</t>
    </rPh>
    <phoneticPr fontId="3"/>
  </si>
  <si>
    <t>前年度との差分</t>
    <rPh sb="0" eb="3">
      <t>ゼンネンド</t>
    </rPh>
    <rPh sb="5" eb="7">
      <t>サブン</t>
    </rPh>
    <phoneticPr fontId="3"/>
  </si>
  <si>
    <t>前年度との差分(訪問診療患者割合(歯科))</t>
    <rPh sb="0" eb="3">
      <t>ゼンネンド</t>
    </rPh>
    <rPh sb="5" eb="7">
      <t>サブン</t>
    </rPh>
    <phoneticPr fontId="3"/>
  </si>
  <si>
    <t>性別</t>
    <rPh sb="0" eb="2">
      <t>セ</t>
    </rPh>
    <phoneticPr fontId="36"/>
  </si>
  <si>
    <t>男性</t>
    <rPh sb="0" eb="2">
      <t>ダンセイ</t>
    </rPh>
    <phoneticPr fontId="3"/>
  </si>
  <si>
    <t>女性</t>
    <rPh sb="0" eb="2">
      <t>ジ</t>
    </rPh>
    <phoneticPr fontId="3"/>
  </si>
  <si>
    <t>男女計</t>
    <rPh sb="0" eb="3">
      <t>ダ</t>
    </rPh>
    <phoneticPr fontId="36"/>
  </si>
  <si>
    <t>在宅医療費(円)</t>
    <rPh sb="0" eb="2">
      <t>ザイタク</t>
    </rPh>
    <rPh sb="4" eb="5">
      <t>ヒ</t>
    </rPh>
    <phoneticPr fontId="3"/>
  </si>
  <si>
    <t>割合(%)
(在宅医療費
合計に占める
割合)</t>
    <rPh sb="0" eb="2">
      <t>ワリアイ</t>
    </rPh>
    <rPh sb="7" eb="9">
      <t>ザイタク</t>
    </rPh>
    <rPh sb="9" eb="11">
      <t>イリョウ</t>
    </rPh>
    <rPh sb="11" eb="12">
      <t>ヒ</t>
    </rPh>
    <rPh sb="13" eb="15">
      <t>ゴウケイ</t>
    </rPh>
    <rPh sb="16" eb="17">
      <t>シ</t>
    </rPh>
    <rPh sb="20" eb="22">
      <t>ワリアイ</t>
    </rPh>
    <phoneticPr fontId="3"/>
  </si>
  <si>
    <t>非該当</t>
    <rPh sb="0" eb="3">
      <t>ヒガイトウ</t>
    </rPh>
    <phoneticPr fontId="3"/>
  </si>
  <si>
    <t>要支援1</t>
    <rPh sb="0" eb="3">
      <t>ヨウシエン</t>
    </rPh>
    <phoneticPr fontId="4"/>
  </si>
  <si>
    <t>要支援2</t>
    <rPh sb="0" eb="3">
      <t>ヨウシエン</t>
    </rPh>
    <phoneticPr fontId="4"/>
  </si>
  <si>
    <t>要介護1</t>
    <rPh sb="0" eb="3">
      <t>ヨウカイゴ</t>
    </rPh>
    <phoneticPr fontId="4"/>
  </si>
  <si>
    <t>要介護2</t>
    <rPh sb="0" eb="3">
      <t>ヨウカイゴ</t>
    </rPh>
    <phoneticPr fontId="4"/>
  </si>
  <si>
    <t>要介護3</t>
    <rPh sb="0" eb="3">
      <t>ヨウカイゴ</t>
    </rPh>
    <phoneticPr fontId="4"/>
  </si>
  <si>
    <t>要介護4</t>
    <rPh sb="0" eb="3">
      <t>ヨウカイゴ</t>
    </rPh>
    <phoneticPr fontId="4"/>
  </si>
  <si>
    <t>要介護5</t>
    <rPh sb="0" eb="3">
      <t>ヨウカイゴ</t>
    </rPh>
    <phoneticPr fontId="4"/>
  </si>
  <si>
    <t>【グラフラベル用】</t>
    <rPh sb="7" eb="8">
      <t>ヨウ</t>
    </rPh>
    <phoneticPr fontId="3"/>
  </si>
  <si>
    <t>在宅医療患者数(医科)</t>
    <rPh sb="0" eb="2">
      <t>ザイタク</t>
    </rPh>
    <rPh sb="1" eb="2">
      <t>タク</t>
    </rPh>
    <rPh sb="2" eb="4">
      <t>イリョウ</t>
    </rPh>
    <rPh sb="4" eb="6">
      <t>カンジャ</t>
    </rPh>
    <rPh sb="6" eb="7">
      <t>スウ</t>
    </rPh>
    <rPh sb="8" eb="10">
      <t>イカ</t>
    </rPh>
    <phoneticPr fontId="3"/>
  </si>
  <si>
    <t>広域連合全体(年齢階層別)</t>
    <rPh sb="0" eb="2">
      <t>コウイキ</t>
    </rPh>
    <rPh sb="2" eb="4">
      <t>レンゴウ</t>
    </rPh>
    <rPh sb="4" eb="6">
      <t>ゼンタイ</t>
    </rPh>
    <phoneticPr fontId="36"/>
  </si>
  <si>
    <t>広域連合全体(年齢階層別)</t>
    <rPh sb="0" eb="2">
      <t>コウイキ</t>
    </rPh>
    <rPh sb="2" eb="4">
      <t>レンゴウ</t>
    </rPh>
    <rPh sb="4" eb="6">
      <t>ゼンタイ</t>
    </rPh>
    <rPh sb="6" eb="13">
      <t>ネ</t>
    </rPh>
    <phoneticPr fontId="36"/>
  </si>
  <si>
    <t>広域連合全体(男女別)</t>
    <rPh sb="0" eb="2">
      <t>コウイキ</t>
    </rPh>
    <rPh sb="2" eb="4">
      <t>レンゴウ</t>
    </rPh>
    <rPh sb="4" eb="6">
      <t>ゼンタイ</t>
    </rPh>
    <rPh sb="6" eb="11">
      <t>ダ</t>
    </rPh>
    <phoneticPr fontId="36"/>
  </si>
  <si>
    <t>前年度との差分(在宅医療患者割合(医科))</t>
    <phoneticPr fontId="3"/>
  </si>
  <si>
    <t>市区町村別</t>
    <phoneticPr fontId="3"/>
  </si>
  <si>
    <t>在宅医療患者割合(医科)</t>
    <rPh sb="0" eb="2">
      <t>ザイタク</t>
    </rPh>
    <rPh sb="2" eb="4">
      <t>イリョウ</t>
    </rPh>
    <phoneticPr fontId="3"/>
  </si>
  <si>
    <t>前年度との差分(訪問診療患者割合(医科))</t>
    <phoneticPr fontId="3"/>
  </si>
  <si>
    <t>在宅医療患者割合(歯科)</t>
    <rPh sb="2" eb="4">
      <t>イリョウ</t>
    </rPh>
    <phoneticPr fontId="3"/>
  </si>
  <si>
    <t>在宅医療患者割合(歯科)</t>
    <rPh sb="0" eb="2">
      <t>ザイタク</t>
    </rPh>
    <rPh sb="2" eb="4">
      <t>イリョウ</t>
    </rPh>
    <rPh sb="4" eb="6">
      <t>カンジャ</t>
    </rPh>
    <rPh sb="6" eb="8">
      <t>ワリアイ</t>
    </rPh>
    <phoneticPr fontId="3"/>
  </si>
  <si>
    <t>前年度との差分(在宅医療患者割合(歯科))</t>
    <phoneticPr fontId="3"/>
  </si>
  <si>
    <t>訪問診療患者割合(歯科)</t>
    <rPh sb="0" eb="2">
      <t>ホウモン</t>
    </rPh>
    <rPh sb="2" eb="4">
      <t>シンリョウ</t>
    </rPh>
    <rPh sb="4" eb="6">
      <t>カンジャ</t>
    </rPh>
    <rPh sb="6" eb="8">
      <t>ワリアイ</t>
    </rPh>
    <phoneticPr fontId="3"/>
  </si>
  <si>
    <t>前年度との差分(訪問診療患者割合(歯科))</t>
    <phoneticPr fontId="3"/>
  </si>
  <si>
    <t>在宅医療患者の患者一人当たりの在宅医療費上位5位疾病(医科)</t>
    <rPh sb="0" eb="2">
      <t>ザイタク</t>
    </rPh>
    <rPh sb="2" eb="4">
      <t>イリョウ</t>
    </rPh>
    <rPh sb="4" eb="6">
      <t>カンジャ</t>
    </rPh>
    <rPh sb="7" eb="9">
      <t>カンジャ</t>
    </rPh>
    <rPh sb="9" eb="11">
      <t>ヒトリ</t>
    </rPh>
    <rPh sb="11" eb="12">
      <t>ア</t>
    </rPh>
    <rPh sb="15" eb="17">
      <t>ザイタク</t>
    </rPh>
    <rPh sb="17" eb="19">
      <t>イリョウ</t>
    </rPh>
    <rPh sb="19" eb="20">
      <t>ヒ</t>
    </rPh>
    <rPh sb="20" eb="22">
      <t>ジョウイ</t>
    </rPh>
    <rPh sb="23" eb="24">
      <t>イ</t>
    </rPh>
    <rPh sb="24" eb="26">
      <t>シッペイ</t>
    </rPh>
    <rPh sb="27" eb="29">
      <t>イカ</t>
    </rPh>
    <phoneticPr fontId="3"/>
  </si>
  <si>
    <t>医療機関数</t>
    <rPh sb="0" eb="2">
      <t>イリョウ</t>
    </rPh>
    <rPh sb="2" eb="4">
      <t>キカン</t>
    </rPh>
    <rPh sb="4" eb="5">
      <t>スウ</t>
    </rPh>
    <phoneticPr fontId="3"/>
  </si>
  <si>
    <t>市区町村</t>
    <rPh sb="0" eb="2">
      <t>シク</t>
    </rPh>
    <rPh sb="2" eb="4">
      <t>チョウソン</t>
    </rPh>
    <phoneticPr fontId="3"/>
  </si>
  <si>
    <t>市区町村</t>
    <rPh sb="0" eb="4">
      <t>シクチョウソン</t>
    </rPh>
    <phoneticPr fontId="3"/>
  </si>
  <si>
    <t>広域連合全体(要介護度別)</t>
    <rPh sb="0" eb="2">
      <t>コウイキ</t>
    </rPh>
    <rPh sb="2" eb="4">
      <t>レンゴウ</t>
    </rPh>
    <rPh sb="4" eb="6">
      <t>ゼンタイ</t>
    </rPh>
    <phoneticPr fontId="36"/>
  </si>
  <si>
    <t>要介護度</t>
    <phoneticPr fontId="36"/>
  </si>
  <si>
    <t>広域連合全体</t>
    <rPh sb="0" eb="2">
      <t>コウイキ</t>
    </rPh>
    <rPh sb="2" eb="4">
      <t>レンゴウ</t>
    </rPh>
    <rPh sb="4" eb="6">
      <t>ゼンタイ</t>
    </rPh>
    <phoneticPr fontId="36"/>
  </si>
  <si>
    <t>広域連合全体</t>
    <rPh sb="0" eb="6">
      <t>コウイキレンゴウゼンタイ</t>
    </rPh>
    <phoneticPr fontId="36"/>
  </si>
  <si>
    <t>広域連合全体(要介護度別)</t>
    <rPh sb="0" eb="2">
      <t>コウイキ</t>
    </rPh>
    <rPh sb="2" eb="4">
      <t>レンゴウ</t>
    </rPh>
    <rPh sb="4" eb="6">
      <t>ゼンタイ</t>
    </rPh>
    <rPh sb="7" eb="8">
      <t>ヨウ</t>
    </rPh>
    <phoneticPr fontId="36"/>
  </si>
  <si>
    <t>以上</t>
    <rPh sb="0" eb="2">
      <t>イジョウ</t>
    </rPh>
    <phoneticPr fontId="4"/>
  </si>
  <si>
    <t>大阪府内の医療機関で市区町村別に区分できなかった医療機関は｢その他｣に集計している。府外の医療機関は集計対象外とする。</t>
    <phoneticPr fontId="3"/>
  </si>
  <si>
    <t>-</t>
    <phoneticPr fontId="3"/>
  </si>
  <si>
    <t>-</t>
    <phoneticPr fontId="3"/>
  </si>
  <si>
    <t>R5年度</t>
  </si>
  <si>
    <t>R5年度</t>
    <phoneticPr fontId="3"/>
  </si>
  <si>
    <t>広域連合全体</t>
    <phoneticPr fontId="3"/>
  </si>
  <si>
    <t>以下</t>
    <rPh sb="0" eb="2">
      <t>イカ</t>
    </rPh>
    <phoneticPr fontId="4"/>
  </si>
  <si>
    <t>未満</t>
    <rPh sb="0" eb="2">
      <t>ミマン</t>
    </rPh>
    <phoneticPr fontId="4"/>
  </si>
  <si>
    <t>年齢基準日…令和7年3月31日時点。</t>
    <phoneticPr fontId="3"/>
  </si>
  <si>
    <t>データ化範囲(分析対象)…要介護(支援)者突合状況データおよび大阪市提供の介護データ。対象利用年月は令和6年4月～令和7年3月利用分(12カ月分)。</t>
    <phoneticPr fontId="3"/>
  </si>
  <si>
    <t>R5年度市区町村別数値</t>
    <phoneticPr fontId="3"/>
  </si>
  <si>
    <t>R6年度</t>
  </si>
  <si>
    <t>R6年度</t>
    <phoneticPr fontId="3"/>
  </si>
  <si>
    <t>R6年度</t>
    <phoneticPr fontId="3"/>
  </si>
  <si>
    <t>R5年度</t>
    <phoneticPr fontId="3"/>
  </si>
  <si>
    <t>年齢基準日…令和7年3月31日時点。</t>
    <phoneticPr fontId="3"/>
  </si>
  <si>
    <t>データ化範囲(分析対象)…入院(DPCを含む)、入院外、調剤の電子レセプト。対象診療年月は令和6年4月～令和7年3月診療分(12カ月分)。</t>
    <phoneticPr fontId="3"/>
  </si>
  <si>
    <t>資格確認日…1日でも資格があれば分析対象としている。</t>
    <phoneticPr fontId="36"/>
  </si>
  <si>
    <t>データ化範囲(分析対象)…医科(入院外)の電子レセプト。対象診療年月は令和6年4月～令和7年3月診療分(12カ月分)。</t>
  </si>
  <si>
    <t>データ化範囲(分析対象)…歯科の電子レセプト。対象診療年月は令和6年4月～令和7年3月診療分(12カ月分)。</t>
  </si>
  <si>
    <t>大阪市</t>
    <rPh sb="0" eb="3">
      <t>オオサカシ</t>
    </rPh>
    <phoneticPr fontId="3"/>
  </si>
  <si>
    <t>堺市</t>
    <rPh sb="0" eb="2">
      <t>サカイシ</t>
    </rPh>
    <phoneticPr fontId="3"/>
  </si>
  <si>
    <t>在宅患者調剤加算・
在宅薬学総合体制
加算を算定している
レセプトのある薬局(件)</t>
    <rPh sb="0" eb="2">
      <t>ザイタク</t>
    </rPh>
    <rPh sb="2" eb="4">
      <t>カンジャ</t>
    </rPh>
    <rPh sb="4" eb="6">
      <t>チョウザイ</t>
    </rPh>
    <rPh sb="6" eb="8">
      <t>カサン</t>
    </rPh>
    <rPh sb="22" eb="24">
      <t>サンテイ</t>
    </rPh>
    <rPh sb="36" eb="38">
      <t>ヤッキョク</t>
    </rPh>
    <phoneticPr fontId="3"/>
  </si>
  <si>
    <t>0903</t>
  </si>
  <si>
    <t>その他の心疾患</t>
  </si>
  <si>
    <t>1113</t>
  </si>
  <si>
    <t>その他の消化器系の疾患</t>
  </si>
  <si>
    <t>0901</t>
  </si>
  <si>
    <t>高血圧性疾患</t>
  </si>
  <si>
    <t>0606</t>
  </si>
  <si>
    <t>その他の神経系の疾患</t>
  </si>
  <si>
    <t>0402</t>
  </si>
  <si>
    <t>糖尿病</t>
  </si>
  <si>
    <t>1011</t>
  </si>
  <si>
    <t>その他の呼吸器系の疾患</t>
  </si>
  <si>
    <t>1309</t>
  </si>
  <si>
    <t>骨の密度及び構造の障害</t>
  </si>
  <si>
    <t>0302</t>
  </si>
  <si>
    <t>その他の血液及び造血器の疾患並びに免疫機構の障害</t>
  </si>
  <si>
    <t>0210</t>
  </si>
  <si>
    <t>その他の悪性新生物＜腫瘍＞</t>
  </si>
  <si>
    <t>1402</t>
  </si>
  <si>
    <t>腎不全</t>
  </si>
  <si>
    <t>1800</t>
  </si>
  <si>
    <t>症状，徴候及び異常臨床所見・異常検査所見で他に分類されないもの</t>
  </si>
  <si>
    <t>0601</t>
  </si>
  <si>
    <t>パーキンソン病</t>
  </si>
  <si>
    <t>1009</t>
  </si>
  <si>
    <t>慢性閉塞性肺疾患</t>
  </si>
  <si>
    <t>1202</t>
  </si>
  <si>
    <t>皮膚炎及び湿疹</t>
  </si>
  <si>
    <t>1203</t>
  </si>
  <si>
    <t>その他の皮膚及び皮下組織の疾患</t>
  </si>
  <si>
    <t>0209</t>
  </si>
  <si>
    <t>白血病</t>
  </si>
  <si>
    <t>0208</t>
  </si>
  <si>
    <t>悪性リンパ腫</t>
  </si>
  <si>
    <t>0106</t>
  </si>
  <si>
    <t>その他のウイルス性疾患</t>
  </si>
  <si>
    <t>1107</t>
  </si>
  <si>
    <t>アルコール性肝疾患</t>
  </si>
  <si>
    <t>0206</t>
  </si>
  <si>
    <t>乳房の悪性新生物＜腫瘍＞</t>
  </si>
  <si>
    <t>0205</t>
  </si>
  <si>
    <t>気管，気管支及び肺の悪性新生物＜腫瘍＞</t>
  </si>
  <si>
    <t>1010</t>
  </si>
  <si>
    <t>喘息</t>
  </si>
  <si>
    <t>0108</t>
  </si>
  <si>
    <t>感染症及び寄生虫症の続発・後遺症</t>
  </si>
  <si>
    <t>0502</t>
  </si>
  <si>
    <t>精神作用物質使用による精神及び行動の障害</t>
  </si>
  <si>
    <t>0603</t>
  </si>
  <si>
    <t>てんかん</t>
  </si>
  <si>
    <t>1301</t>
  </si>
  <si>
    <t>炎症性多発性関節障害</t>
  </si>
  <si>
    <t>0211</t>
  </si>
  <si>
    <t>良性新生物＜腫瘍＞及びその他の新生物＜腫瘍＞</t>
  </si>
  <si>
    <t>0203</t>
  </si>
  <si>
    <t>直腸S状結腸移行部及び直腸の悪性新生物＜腫瘍＞</t>
  </si>
  <si>
    <t>0202</t>
  </si>
  <si>
    <t>結腸の悪性新生物＜腫瘍＞</t>
  </si>
  <si>
    <t>0201</t>
  </si>
  <si>
    <t>胃の悪性新生物＜腫瘍＞</t>
  </si>
  <si>
    <t>0207</t>
  </si>
  <si>
    <t>子宮の悪性新生物＜腫瘍＞</t>
  </si>
  <si>
    <t>0204</t>
  </si>
  <si>
    <t>肝及び肝内胆管の悪性新生物＜腫瘍＞</t>
  </si>
  <si>
    <t>0904</t>
  </si>
  <si>
    <t>くも膜下出血</t>
  </si>
  <si>
    <t>0506</t>
  </si>
  <si>
    <t>知的障害＜精神遅滞＞</t>
  </si>
  <si>
    <t>1407</t>
  </si>
  <si>
    <t>月経障害及び閉経周辺期障害</t>
  </si>
  <si>
    <t>0605</t>
  </si>
  <si>
    <t>自律神経系の障害</t>
  </si>
  <si>
    <t>1111</t>
  </si>
  <si>
    <t>胆石症及び胆のう炎</t>
  </si>
  <si>
    <t>1109</t>
  </si>
  <si>
    <t>肝硬変（アルコール性のものを除く）</t>
  </si>
  <si>
    <t>0911</t>
  </si>
  <si>
    <t>低血圧（症）</t>
  </si>
  <si>
    <t>0805</t>
  </si>
  <si>
    <t>メニエール病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</si>
</sst>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0%"/>
    <numFmt numFmtId="179" formatCode="#,##0_ ;[Red]\-#,##0\ "/>
    <numFmt numFmtId="180" formatCode="0.0_ ;[Red]\-0.0\ "/>
  </numFmts>
  <fonts count="61">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3"/>
      <charset val="128"/>
      <scheme val="minor"/>
    </font>
    <font>
      <sz val="11"/>
      <color theme="1"/>
      <name val="ＭＳ 明朝"/>
      <family val="2"/>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theme="3"/>
      <name val="ＭＳ ゴシック"/>
      <family val="2"/>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9"/>
      <color theme="1"/>
      <name val="ＭＳ ゴシック"/>
      <family val="2"/>
      <charset val="128"/>
    </font>
    <font>
      <sz val="11"/>
      <color indexed="62"/>
      <name val="ＭＳ Ｐゴシック"/>
      <family val="3"/>
      <charset val="128"/>
    </font>
    <font>
      <sz val="11"/>
      <color theme="1"/>
      <name val="ＦＡ 明朝"/>
      <family val="2"/>
      <charset val="128"/>
    </font>
    <font>
      <sz val="11"/>
      <color indexed="17"/>
      <name val="ＭＳ Ｐゴシック"/>
      <family val="3"/>
      <charset val="128"/>
    </font>
    <font>
      <sz val="11"/>
      <color rgb="FF006100"/>
      <name val="ＭＳ Ｐゴシック"/>
      <family val="3"/>
      <charset val="128"/>
      <scheme val="minor"/>
    </font>
    <font>
      <sz val="10"/>
      <color theme="1"/>
      <name val="ＭＳ Ｐ明朝"/>
      <family val="1"/>
      <charset val="128"/>
    </font>
    <font>
      <sz val="11"/>
      <color theme="1"/>
      <name val="ＭＳ Ｐ明朝"/>
      <family val="2"/>
      <charset val="128"/>
    </font>
    <font>
      <u/>
      <sz val="11"/>
      <color theme="10"/>
      <name val="ＭＳ Ｐゴシック"/>
      <family val="2"/>
      <charset val="128"/>
      <scheme val="minor"/>
    </font>
    <font>
      <sz val="14"/>
      <name val="ＭＳ 明朝"/>
      <family val="1"/>
      <charset val="128"/>
    </font>
    <font>
      <sz val="9"/>
      <color theme="1"/>
      <name val="ＭＳ 明朝"/>
      <family val="1"/>
      <charset val="128"/>
    </font>
    <font>
      <sz val="10"/>
      <color theme="1"/>
      <name val="ＭＳ 明朝"/>
      <family val="1"/>
      <charset val="128"/>
    </font>
    <font>
      <sz val="6"/>
      <name val="ＭＳ Ｐゴシック"/>
      <family val="3"/>
      <charset val="128"/>
      <scheme val="minor"/>
    </font>
    <font>
      <sz val="8"/>
      <color theme="1"/>
      <name val="ＭＳ 明朝"/>
      <family val="1"/>
      <charset val="128"/>
    </font>
    <font>
      <sz val="8"/>
      <name val="ＭＳ 明朝"/>
      <family val="1"/>
      <charset val="128"/>
    </font>
    <font>
      <sz val="11"/>
      <color theme="1"/>
      <name val="ＭＳ ゴシック"/>
      <family val="3"/>
      <charset val="128"/>
    </font>
    <font>
      <sz val="11"/>
      <color theme="1"/>
      <name val="ＭＳ 明朝"/>
      <family val="1"/>
      <charset val="128"/>
    </font>
    <font>
      <sz val="9"/>
      <name val="ＭＳ 明朝"/>
      <family val="1"/>
      <charset val="128"/>
    </font>
    <font>
      <b/>
      <sz val="9"/>
      <color theme="1"/>
      <name val="ＭＳ 明朝"/>
      <family val="1"/>
      <charset val="128"/>
    </font>
    <font>
      <b/>
      <sz val="9"/>
      <name val="ＭＳ 明朝"/>
      <family val="1"/>
      <charset val="128"/>
    </font>
    <font>
      <sz val="9"/>
      <color rgb="FF000000"/>
      <name val="ＭＳ 明朝"/>
      <family val="1"/>
      <charset val="128"/>
    </font>
    <font>
      <sz val="11"/>
      <color rgb="FFFF0000"/>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9C0006"/>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rgb="FF9C6500"/>
      <name val="ＭＳ Ｐゴシック"/>
      <family val="2"/>
      <charset val="128"/>
      <scheme val="minor"/>
    </font>
    <font>
      <sz val="10"/>
      <name val="ＭＳ 明朝"/>
      <family val="1"/>
      <charset val="128"/>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rgb="FFFAA0A0"/>
        <bgColor indexed="64"/>
      </patternFill>
    </fill>
    <fill>
      <patternFill patternType="solid">
        <fgColor rgb="FFFAD2AA"/>
        <bgColor indexed="64"/>
      </patternFill>
    </fill>
    <fill>
      <patternFill patternType="solid">
        <fgColor rgb="FFFFFFC0"/>
        <bgColor indexed="64"/>
      </patternFill>
    </fill>
    <fill>
      <patternFill patternType="solid">
        <fgColor rgb="FFC8FAC8"/>
        <bgColor indexed="64"/>
      </patternFill>
    </fill>
    <fill>
      <patternFill patternType="solid">
        <fgColor rgb="FFC8C8FA"/>
        <bgColor indexed="64"/>
      </patternFill>
    </fill>
    <fill>
      <patternFill patternType="solid">
        <fgColor rgb="FFCBE0C7"/>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EFFF"/>
        <bgColor indexed="64"/>
      </patternFill>
    </fill>
    <fill>
      <patternFill patternType="solid">
        <fgColor rgb="FFE1F4FF"/>
        <bgColor indexed="64"/>
      </patternFill>
    </fill>
  </fills>
  <borders count="74">
    <border>
      <left/>
      <right/>
      <top/>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auto="1"/>
      </left>
      <right style="thin">
        <color theme="0" tint="-0.499984740745262"/>
      </right>
      <top style="thin">
        <color auto="1"/>
      </top>
      <bottom/>
      <diagonal/>
    </border>
    <border>
      <left style="thin">
        <color indexed="64"/>
      </left>
      <right style="thin">
        <color indexed="64"/>
      </right>
      <top style="thin">
        <color auto="1"/>
      </top>
      <bottom/>
      <diagonal/>
    </border>
    <border>
      <left style="thin">
        <color indexed="64"/>
      </left>
      <right/>
      <top style="thin">
        <color auto="1"/>
      </top>
      <bottom/>
      <diagonal/>
    </border>
    <border>
      <left/>
      <right style="thin">
        <color indexed="64"/>
      </right>
      <top style="thin">
        <color auto="1"/>
      </top>
      <bottom/>
      <diagonal/>
    </border>
    <border>
      <left style="thin">
        <color auto="1"/>
      </left>
      <right style="thin">
        <color theme="0" tint="-0.499984740745262"/>
      </right>
      <top/>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double">
        <color auto="1"/>
      </top>
      <bottom style="thin">
        <color auto="1"/>
      </bottom>
      <diagonal/>
    </border>
    <border>
      <left style="thin">
        <color auto="1"/>
      </left>
      <right/>
      <top style="hair">
        <color auto="1"/>
      </top>
      <bottom/>
      <diagonal/>
    </border>
    <border>
      <left style="thin">
        <color auto="1"/>
      </left>
      <right style="thin">
        <color auto="1"/>
      </right>
      <top style="hair">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style="thin">
        <color auto="1"/>
      </right>
      <top style="thin">
        <color auto="1"/>
      </top>
      <bottom style="thin">
        <color indexed="64"/>
      </bottom>
      <diagonal/>
    </border>
    <border>
      <left/>
      <right/>
      <top style="thin">
        <color indexed="64"/>
      </top>
      <bottom/>
      <diagonal/>
    </border>
    <border>
      <left style="thin">
        <color auto="1"/>
      </left>
      <right style="thin">
        <color auto="1"/>
      </right>
      <top style="double">
        <color auto="1"/>
      </top>
      <bottom style="thin">
        <color auto="1"/>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auto="1"/>
      </bottom>
      <diagonal/>
    </border>
    <border>
      <left style="thin">
        <color indexed="64"/>
      </left>
      <right style="thin">
        <color auto="1"/>
      </right>
      <top style="double">
        <color auto="1"/>
      </top>
      <bottom style="thin">
        <color indexed="64"/>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top/>
      <bottom style="thin">
        <color indexed="64"/>
      </bottom>
      <diagonal/>
    </border>
    <border>
      <left/>
      <right/>
      <top style="double">
        <color indexed="64"/>
      </top>
      <bottom/>
      <diagonal/>
    </border>
    <border>
      <left/>
      <right style="thin">
        <color indexed="64"/>
      </right>
      <top style="double">
        <color indexed="64"/>
      </top>
      <bottom style="hair">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style="hair">
        <color indexed="64"/>
      </bottom>
      <diagonal/>
    </border>
    <border>
      <left style="thin">
        <color auto="1"/>
      </left>
      <right style="thin">
        <color indexed="64"/>
      </right>
      <top style="hair">
        <color auto="1"/>
      </top>
      <bottom style="double">
        <color auto="1"/>
      </bottom>
      <diagonal/>
    </border>
    <border>
      <left/>
      <right style="thin">
        <color indexed="64"/>
      </right>
      <top style="thin">
        <color indexed="64"/>
      </top>
      <bottom style="hair">
        <color indexed="64"/>
      </bottom>
      <diagonal/>
    </border>
  </borders>
  <cellStyleXfs count="1787">
    <xf numFmtId="0" fontId="0" fillId="0" borderId="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9" fontId="10"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1" fillId="0" borderId="0" applyFont="0" applyFill="0" applyBorder="0" applyAlignment="0" applyProtection="0">
      <alignment vertical="center"/>
    </xf>
    <xf numFmtId="9" fontId="12" fillId="0" borderId="0" applyFont="0" applyFill="0" applyBorder="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4" borderId="2"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76" fontId="4" fillId="0" borderId="0" applyFont="0" applyFill="0" applyBorder="0" applyAlignment="0" applyProtection="0">
      <alignment vertical="center"/>
    </xf>
    <xf numFmtId="176" fontId="1" fillId="0" borderId="0" applyFont="0" applyFill="0" applyBorder="0" applyAlignment="0" applyProtection="0">
      <alignment vertical="center"/>
    </xf>
    <xf numFmtId="176" fontId="25" fillId="0" borderId="0" applyFont="0" applyFill="0" applyBorder="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7" fillId="0" borderId="0">
      <alignment vertical="center"/>
    </xf>
    <xf numFmtId="0" fontId="4"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4" fillId="0" borderId="0">
      <alignment vertical="center"/>
    </xf>
    <xf numFmtId="0" fontId="1"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2" borderId="0" applyNumberFormat="0" applyBorder="0" applyAlignment="0" applyProtection="0">
      <alignment vertical="center"/>
    </xf>
    <xf numFmtId="0" fontId="2"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15" fillId="3" borderId="0" applyNumberFormat="0" applyBorder="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38" fontId="3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xf numFmtId="0" fontId="12"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 fillId="0" borderId="0" applyFont="0" applyFill="0" applyBorder="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33" fillId="0" borderId="0"/>
    <xf numFmtId="0" fontId="28" fillId="7" borderId="0" applyNumberFormat="0" applyBorder="0" applyAlignment="0" applyProtection="0">
      <alignment vertical="center"/>
    </xf>
    <xf numFmtId="0" fontId="31" fillId="0" borderId="0">
      <alignment vertical="center"/>
    </xf>
    <xf numFmtId="0" fontId="1" fillId="0" borderId="0">
      <alignment vertical="center"/>
    </xf>
    <xf numFmtId="0" fontId="31" fillId="0" borderId="0">
      <alignment vertical="center"/>
    </xf>
    <xf numFmtId="0" fontId="39" fillId="0" borderId="0">
      <alignment vertical="center"/>
    </xf>
    <xf numFmtId="38" fontId="39"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4" fillId="25" borderId="42" applyNumberFormat="0" applyFon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0" fontId="16" fillId="26" borderId="43"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2" fillId="0" borderId="44" applyNumberFormat="0" applyFill="0" applyAlignment="0" applyProtection="0">
      <alignment vertical="center"/>
    </xf>
    <xf numFmtId="0" fontId="23" fillId="26" borderId="45" applyNumberFormat="0" applyAlignment="0" applyProtection="0">
      <alignment vertical="center"/>
    </xf>
    <xf numFmtId="0" fontId="23" fillId="26" borderId="45" applyNumberFormat="0" applyAlignment="0" applyProtection="0">
      <alignment vertical="center"/>
    </xf>
    <xf numFmtId="0" fontId="23" fillId="26" borderId="45" applyNumberFormat="0" applyAlignment="0" applyProtection="0">
      <alignment vertical="center"/>
    </xf>
    <xf numFmtId="0" fontId="23" fillId="26" borderId="45" applyNumberFormat="0" applyAlignment="0" applyProtection="0">
      <alignment vertical="center"/>
    </xf>
    <xf numFmtId="0" fontId="23" fillId="26" borderId="45" applyNumberFormat="0" applyAlignment="0" applyProtection="0">
      <alignment vertical="center"/>
    </xf>
    <xf numFmtId="0" fontId="23" fillId="26" borderId="45" applyNumberFormat="0" applyAlignment="0" applyProtection="0">
      <alignment vertical="center"/>
    </xf>
    <xf numFmtId="0" fontId="23" fillId="26" borderId="45" applyNumberFormat="0" applyAlignment="0" applyProtection="0">
      <alignment vertical="center"/>
    </xf>
    <xf numFmtId="0" fontId="23" fillId="26" borderId="45" applyNumberFormat="0" applyAlignment="0" applyProtection="0">
      <alignment vertical="center"/>
    </xf>
    <xf numFmtId="0" fontId="23" fillId="26" borderId="45" applyNumberFormat="0" applyAlignment="0" applyProtection="0">
      <alignment vertical="center"/>
    </xf>
    <xf numFmtId="0" fontId="23" fillId="26" borderId="45" applyNumberFormat="0" applyAlignment="0" applyProtection="0">
      <alignment vertical="center"/>
    </xf>
    <xf numFmtId="0" fontId="23" fillId="26" borderId="45" applyNumberFormat="0" applyAlignment="0" applyProtection="0">
      <alignment vertical="center"/>
    </xf>
    <xf numFmtId="0" fontId="23" fillId="26" borderId="45"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26" fillId="10" borderId="43"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7" fillId="0" borderId="64" applyNumberFormat="0" applyFill="0" applyAlignment="0" applyProtection="0">
      <alignment vertical="center"/>
    </xf>
    <xf numFmtId="0" fontId="48" fillId="0" borderId="65" applyNumberFormat="0" applyFill="0" applyAlignment="0" applyProtection="0">
      <alignment vertical="center"/>
    </xf>
    <xf numFmtId="0" fontId="49" fillId="0" borderId="1" applyNumberFormat="0" applyFill="0" applyAlignment="0" applyProtection="0">
      <alignment vertical="center"/>
    </xf>
    <xf numFmtId="0" fontId="49" fillId="0" borderId="0" applyNumberFormat="0" applyFill="0" applyBorder="0" applyAlignment="0" applyProtection="0">
      <alignment vertical="center"/>
    </xf>
    <xf numFmtId="0" fontId="2" fillId="2" borderId="0" applyNumberFormat="0" applyBorder="0" applyAlignment="0" applyProtection="0">
      <alignment vertical="center"/>
    </xf>
    <xf numFmtId="0" fontId="50" fillId="3" borderId="0" applyNumberFormat="0" applyBorder="0" applyAlignment="0" applyProtection="0">
      <alignment vertical="center"/>
    </xf>
    <xf numFmtId="0" fontId="51" fillId="35" borderId="66" applyNumberFormat="0" applyAlignment="0" applyProtection="0">
      <alignment vertical="center"/>
    </xf>
    <xf numFmtId="0" fontId="52" fillId="36" borderId="67" applyNumberFormat="0" applyAlignment="0" applyProtection="0">
      <alignment vertical="center"/>
    </xf>
    <xf numFmtId="0" fontId="53" fillId="36" borderId="66" applyNumberFormat="0" applyAlignment="0" applyProtection="0">
      <alignment vertical="center"/>
    </xf>
    <xf numFmtId="0" fontId="54" fillId="0" borderId="68" applyNumberFormat="0" applyFill="0" applyAlignment="0" applyProtection="0">
      <alignment vertical="center"/>
    </xf>
    <xf numFmtId="0" fontId="55" fillId="37" borderId="69" applyNumberFormat="0" applyAlignment="0" applyProtection="0">
      <alignment vertical="center"/>
    </xf>
    <xf numFmtId="0" fontId="45" fillId="0" borderId="0" applyNumberFormat="0" applyFill="0" applyBorder="0" applyAlignment="0" applyProtection="0">
      <alignment vertical="center"/>
    </xf>
    <xf numFmtId="0" fontId="1" fillId="4" borderId="2" applyNumberFormat="0" applyFont="0" applyAlignment="0" applyProtection="0">
      <alignment vertical="center"/>
    </xf>
    <xf numFmtId="0" fontId="56" fillId="0" borderId="0" applyNumberFormat="0" applyFill="0" applyBorder="0" applyAlignment="0" applyProtection="0">
      <alignment vertical="center"/>
    </xf>
    <xf numFmtId="0" fontId="57" fillId="0" borderId="70" applyNumberFormat="0" applyFill="0" applyAlignment="0" applyProtection="0">
      <alignment vertical="center"/>
    </xf>
    <xf numFmtId="0" fontId="58" fillId="38"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58" fillId="42"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58" fillId="46"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58" fillId="50"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0" fontId="58" fillId="54" borderId="0" applyNumberFormat="0" applyBorder="0" applyAlignment="0" applyProtection="0">
      <alignment vertical="center"/>
    </xf>
    <xf numFmtId="0" fontId="1" fillId="55" borderId="0" applyNumberFormat="0" applyBorder="0" applyAlignment="0" applyProtection="0">
      <alignment vertical="center"/>
    </xf>
    <xf numFmtId="0" fontId="1" fillId="56" borderId="0" applyNumberFormat="0" applyBorder="0" applyAlignment="0" applyProtection="0">
      <alignment vertical="center"/>
    </xf>
    <xf numFmtId="0" fontId="58" fillId="58" borderId="0" applyNumberFormat="0" applyBorder="0" applyAlignment="0" applyProtection="0">
      <alignment vertical="center"/>
    </xf>
    <xf numFmtId="0" fontId="1" fillId="59" borderId="0" applyNumberFormat="0" applyBorder="0" applyAlignment="0" applyProtection="0">
      <alignment vertical="center"/>
    </xf>
    <xf numFmtId="0" fontId="1" fillId="60"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59" fillId="34" borderId="0" applyNumberFormat="0" applyBorder="0" applyAlignment="0" applyProtection="0">
      <alignment vertical="center"/>
    </xf>
    <xf numFmtId="0" fontId="58" fillId="41" borderId="0" applyNumberFormat="0" applyBorder="0" applyAlignment="0" applyProtection="0">
      <alignment vertical="center"/>
    </xf>
    <xf numFmtId="0" fontId="58" fillId="45" borderId="0" applyNumberFormat="0" applyBorder="0" applyAlignment="0" applyProtection="0">
      <alignment vertical="center"/>
    </xf>
    <xf numFmtId="0" fontId="58" fillId="49" borderId="0" applyNumberFormat="0" applyBorder="0" applyAlignment="0" applyProtection="0">
      <alignment vertical="center"/>
    </xf>
    <xf numFmtId="0" fontId="58" fillId="53" borderId="0" applyNumberFormat="0" applyBorder="0" applyAlignment="0" applyProtection="0">
      <alignment vertical="center"/>
    </xf>
    <xf numFmtId="0" fontId="58" fillId="57" borderId="0" applyNumberFormat="0" applyBorder="0" applyAlignment="0" applyProtection="0">
      <alignment vertical="center"/>
    </xf>
    <xf numFmtId="0" fontId="58" fillId="61" borderId="0" applyNumberFormat="0" applyBorder="0" applyAlignment="0" applyProtection="0">
      <alignment vertical="center"/>
    </xf>
  </cellStyleXfs>
  <cellXfs count="306">
    <xf numFmtId="0" fontId="0" fillId="0" borderId="0" xfId="0">
      <alignment vertical="center"/>
    </xf>
    <xf numFmtId="0" fontId="35" fillId="0" borderId="0" xfId="1549" applyFont="1" applyBorder="1" applyAlignment="1">
      <alignment vertical="center"/>
    </xf>
    <xf numFmtId="0" fontId="35" fillId="0" borderId="0" xfId="1549" applyFont="1" applyAlignment="1">
      <alignment vertical="center"/>
    </xf>
    <xf numFmtId="0" fontId="37" fillId="0" borderId="0" xfId="1549" applyFont="1" applyAlignment="1">
      <alignment horizontal="right" vertical="center"/>
    </xf>
    <xf numFmtId="0" fontId="38" fillId="0" borderId="0" xfId="1202" applyNumberFormat="1" applyFont="1" applyFill="1" applyBorder="1" applyAlignment="1">
      <alignment vertical="center"/>
    </xf>
    <xf numFmtId="177" fontId="34" fillId="0" borderId="0" xfId="1549" applyNumberFormat="1" applyFont="1" applyFill="1" applyBorder="1" applyAlignment="1">
      <alignment horizontal="right" vertical="center"/>
    </xf>
    <xf numFmtId="0" fontId="35" fillId="0" borderId="0" xfId="1549" applyFont="1" applyFill="1" applyBorder="1" applyAlignment="1">
      <alignment vertical="center"/>
    </xf>
    <xf numFmtId="0" fontId="35" fillId="0" borderId="0" xfId="0" applyFont="1">
      <alignment vertical="center"/>
    </xf>
    <xf numFmtId="0" fontId="40" fillId="0" borderId="0" xfId="1549" applyFont="1" applyAlignment="1">
      <alignment vertical="center"/>
    </xf>
    <xf numFmtId="0" fontId="35" fillId="0" borderId="5" xfId="1549" applyFont="1" applyBorder="1" applyAlignment="1">
      <alignment horizontal="center" vertical="center"/>
    </xf>
    <xf numFmtId="0" fontId="40" fillId="0" borderId="0" xfId="0" applyFont="1" applyAlignment="1">
      <alignment vertical="center"/>
    </xf>
    <xf numFmtId="0" fontId="40" fillId="0" borderId="0" xfId="0" applyFont="1">
      <alignment vertical="center"/>
    </xf>
    <xf numFmtId="0" fontId="35" fillId="27" borderId="3" xfId="0" applyFont="1" applyFill="1" applyBorder="1" applyAlignment="1">
      <alignment horizontal="center" vertical="center"/>
    </xf>
    <xf numFmtId="0" fontId="35" fillId="27" borderId="3" xfId="1576" applyFont="1" applyFill="1" applyBorder="1" applyAlignment="1">
      <alignment horizontal="center" vertical="center" wrapText="1"/>
    </xf>
    <xf numFmtId="0" fontId="35" fillId="27" borderId="3" xfId="1576" applyFont="1" applyFill="1" applyBorder="1" applyAlignment="1">
      <alignment horizontal="center" vertical="center"/>
    </xf>
    <xf numFmtId="0" fontId="35" fillId="0" borderId="0" xfId="0" applyFont="1" applyFill="1">
      <alignment vertical="center"/>
    </xf>
    <xf numFmtId="0" fontId="40" fillId="0" borderId="0" xfId="1576" applyFont="1">
      <alignment vertical="center"/>
    </xf>
    <xf numFmtId="0" fontId="35" fillId="27" borderId="22" xfId="0" applyFont="1" applyFill="1" applyBorder="1" applyAlignment="1">
      <alignment horizontal="center" vertical="center"/>
    </xf>
    <xf numFmtId="0" fontId="35" fillId="27" borderId="23" xfId="0" applyFont="1" applyFill="1" applyBorder="1" applyAlignment="1">
      <alignment horizontal="center" vertical="center"/>
    </xf>
    <xf numFmtId="0" fontId="35" fillId="27" borderId="17" xfId="0" applyFont="1" applyFill="1" applyBorder="1" applyAlignment="1">
      <alignment horizontal="center" vertical="center" wrapText="1"/>
    </xf>
    <xf numFmtId="0" fontId="35" fillId="27" borderId="3" xfId="0" applyFont="1" applyFill="1" applyBorder="1" applyAlignment="1">
      <alignment horizontal="center" vertical="center" wrapText="1"/>
    </xf>
    <xf numFmtId="0" fontId="35" fillId="27" borderId="3" xfId="0" applyFont="1" applyFill="1" applyBorder="1" applyAlignment="1">
      <alignment horizontal="center" vertical="center" shrinkToFit="1"/>
    </xf>
    <xf numFmtId="177" fontId="40" fillId="0" borderId="0" xfId="0" applyNumberFormat="1" applyFont="1">
      <alignment vertical="center"/>
    </xf>
    <xf numFmtId="0" fontId="35" fillId="0" borderId="3" xfId="1386" applyFont="1" applyFill="1" applyBorder="1">
      <alignment vertical="center"/>
    </xf>
    <xf numFmtId="178" fontId="35" fillId="0" borderId="32" xfId="0" applyNumberFormat="1" applyFont="1" applyFill="1" applyBorder="1" applyAlignment="1">
      <alignment horizontal="right" vertical="center" shrinkToFit="1"/>
    </xf>
    <xf numFmtId="178" fontId="35" fillId="0" borderId="26" xfId="0" applyNumberFormat="1" applyFont="1" applyFill="1" applyBorder="1" applyAlignment="1">
      <alignment horizontal="right" vertical="center" shrinkToFit="1"/>
    </xf>
    <xf numFmtId="178" fontId="35" fillId="0" borderId="3" xfId="0" applyNumberFormat="1" applyFont="1" applyFill="1" applyBorder="1" applyAlignment="1">
      <alignment horizontal="right" vertical="center" shrinkToFit="1"/>
    </xf>
    <xf numFmtId="178" fontId="35" fillId="0" borderId="21" xfId="0" applyNumberFormat="1" applyFont="1" applyFill="1" applyBorder="1" applyAlignment="1">
      <alignment horizontal="right" vertical="center" shrinkToFit="1"/>
    </xf>
    <xf numFmtId="0" fontId="35" fillId="0" borderId="33" xfId="1573" applyNumberFormat="1" applyFont="1" applyFill="1" applyBorder="1" applyAlignment="1">
      <alignment horizontal="left" vertical="center" wrapText="1"/>
    </xf>
    <xf numFmtId="0" fontId="35" fillId="0" borderId="26" xfId="1573" applyNumberFormat="1" applyFont="1" applyFill="1" applyBorder="1" applyAlignment="1">
      <alignment horizontal="left" vertical="center" wrapText="1"/>
    </xf>
    <xf numFmtId="0" fontId="35" fillId="0" borderId="29" xfId="1573" applyNumberFormat="1" applyFont="1" applyFill="1" applyBorder="1" applyAlignment="1">
      <alignment horizontal="left" vertical="center" wrapText="1"/>
    </xf>
    <xf numFmtId="0" fontId="35" fillId="0" borderId="30" xfId="0" applyFont="1" applyFill="1" applyBorder="1" applyAlignment="1">
      <alignment horizontal="centerContinuous" vertical="center"/>
    </xf>
    <xf numFmtId="0" fontId="35" fillId="0" borderId="31" xfId="0" applyFont="1" applyFill="1" applyBorder="1" applyAlignment="1">
      <alignment horizontal="centerContinuous" vertical="center"/>
    </xf>
    <xf numFmtId="0" fontId="35" fillId="0" borderId="0" xfId="0" applyFont="1" applyBorder="1">
      <alignment vertical="center"/>
    </xf>
    <xf numFmtId="0" fontId="35" fillId="0" borderId="0" xfId="0" applyFont="1" applyFill="1" applyBorder="1" applyAlignment="1">
      <alignment horizontal="center" vertical="center" wrapText="1"/>
    </xf>
    <xf numFmtId="0" fontId="42" fillId="0" borderId="0" xfId="1549" applyFont="1" applyFill="1" applyBorder="1" applyAlignment="1">
      <alignment vertical="center"/>
    </xf>
    <xf numFmtId="0" fontId="43" fillId="0" borderId="0" xfId="1202" applyNumberFormat="1" applyFont="1" applyFill="1" applyBorder="1" applyAlignment="1">
      <alignment vertical="center"/>
    </xf>
    <xf numFmtId="0" fontId="41" fillId="0" borderId="0" xfId="1202" applyNumberFormat="1" applyFont="1" applyFill="1" applyBorder="1" applyAlignment="1">
      <alignment vertical="center"/>
    </xf>
    <xf numFmtId="0" fontId="40" fillId="0" borderId="0" xfId="0" applyFont="1" applyBorder="1">
      <alignment vertical="center"/>
    </xf>
    <xf numFmtId="0" fontId="34" fillId="27" borderId="23" xfId="0" applyFont="1" applyFill="1" applyBorder="1" applyAlignment="1">
      <alignment horizontal="center" vertical="center" wrapText="1"/>
    </xf>
    <xf numFmtId="178" fontId="35" fillId="0" borderId="50" xfId="0" applyNumberFormat="1" applyFont="1" applyFill="1" applyBorder="1" applyAlignment="1">
      <alignment horizontal="right" vertical="center" shrinkToFit="1"/>
    </xf>
    <xf numFmtId="0" fontId="40" fillId="0" borderId="0" xfId="0" applyFont="1" applyFill="1">
      <alignment vertical="center"/>
    </xf>
    <xf numFmtId="0" fontId="35" fillId="0" borderId="3" xfId="0" applyFont="1" applyFill="1" applyBorder="1">
      <alignment vertical="center"/>
    </xf>
    <xf numFmtId="178" fontId="35" fillId="0" borderId="0" xfId="0" applyNumberFormat="1" applyFont="1" applyFill="1" applyBorder="1">
      <alignment vertical="center"/>
    </xf>
    <xf numFmtId="0" fontId="40" fillId="0" borderId="0" xfId="0" applyFont="1" applyFill="1" applyBorder="1">
      <alignment vertical="center"/>
    </xf>
    <xf numFmtId="0" fontId="35" fillId="27" borderId="22" xfId="0" applyFont="1" applyFill="1" applyBorder="1" applyAlignment="1">
      <alignment horizontal="center" vertical="center"/>
    </xf>
    <xf numFmtId="0" fontId="35" fillId="27" borderId="23" xfId="0" applyFont="1" applyFill="1" applyBorder="1" applyAlignment="1">
      <alignment horizontal="center" vertical="center"/>
    </xf>
    <xf numFmtId="0" fontId="35" fillId="27" borderId="21" xfId="0" applyFont="1" applyFill="1" applyBorder="1" applyAlignment="1">
      <alignment horizontal="center" vertical="center" wrapText="1"/>
    </xf>
    <xf numFmtId="0" fontId="35" fillId="27" borderId="17" xfId="0" applyFont="1" applyFill="1" applyBorder="1" applyAlignment="1">
      <alignment horizontal="center" vertical="center" wrapText="1"/>
    </xf>
    <xf numFmtId="0" fontId="35" fillId="27" borderId="3" xfId="0" applyFont="1" applyFill="1" applyBorder="1" applyAlignment="1">
      <alignment horizontal="center" vertical="center" wrapText="1"/>
    </xf>
    <xf numFmtId="0" fontId="34" fillId="27" borderId="3" xfId="0" applyFont="1" applyFill="1" applyBorder="1" applyAlignment="1">
      <alignment horizontal="center" vertical="center" wrapText="1"/>
    </xf>
    <xf numFmtId="0" fontId="34" fillId="27" borderId="21" xfId="0" applyFont="1" applyFill="1" applyBorder="1" applyAlignment="1">
      <alignment horizontal="center" vertical="center" wrapText="1"/>
    </xf>
    <xf numFmtId="0" fontId="35" fillId="0" borderId="4" xfId="0" applyFont="1" applyFill="1" applyBorder="1" applyAlignment="1">
      <alignment horizontal="center" vertical="center" shrinkToFit="1"/>
    </xf>
    <xf numFmtId="178" fontId="35" fillId="0" borderId="4" xfId="0" applyNumberFormat="1" applyFont="1" applyFill="1" applyBorder="1" applyAlignment="1">
      <alignment horizontal="right" vertical="center" shrinkToFit="1"/>
    </xf>
    <xf numFmtId="0" fontId="0" fillId="0" borderId="0" xfId="0" applyFill="1">
      <alignment vertical="center"/>
    </xf>
    <xf numFmtId="0" fontId="35" fillId="27" borderId="17" xfId="0" applyFont="1" applyFill="1" applyBorder="1" applyAlignment="1">
      <alignment horizontal="center" vertical="center" wrapText="1"/>
    </xf>
    <xf numFmtId="0" fontId="40" fillId="0" borderId="53" xfId="0" applyFont="1" applyBorder="1">
      <alignment vertical="center"/>
    </xf>
    <xf numFmtId="0" fontId="40" fillId="0" borderId="54" xfId="0" applyFont="1" applyBorder="1">
      <alignment vertical="center"/>
    </xf>
    <xf numFmtId="0" fontId="40" fillId="0" borderId="55" xfId="0" applyFont="1" applyBorder="1">
      <alignment vertical="center"/>
    </xf>
    <xf numFmtId="0" fontId="40" fillId="0" borderId="56" xfId="0" applyFont="1" applyBorder="1">
      <alignment vertical="center"/>
    </xf>
    <xf numFmtId="0" fontId="40" fillId="28" borderId="3" xfId="0" applyFont="1" applyFill="1" applyBorder="1">
      <alignment vertical="center"/>
    </xf>
    <xf numFmtId="178" fontId="40" fillId="0" borderId="0" xfId="1743" applyNumberFormat="1" applyFont="1" applyBorder="1">
      <alignment vertical="center"/>
    </xf>
    <xf numFmtId="0" fontId="40" fillId="0" borderId="0" xfId="0" applyFont="1" applyBorder="1" applyAlignment="1">
      <alignment vertical="center"/>
    </xf>
    <xf numFmtId="178" fontId="40" fillId="0" borderId="0" xfId="1743" applyNumberFormat="1" applyFont="1" applyBorder="1" applyAlignment="1">
      <alignment vertical="center"/>
    </xf>
    <xf numFmtId="0" fontId="40" fillId="0" borderId="57" xfId="0" applyFont="1" applyBorder="1" applyAlignment="1">
      <alignment vertical="center"/>
    </xf>
    <xf numFmtId="0" fontId="40" fillId="29" borderId="3" xfId="0" applyFont="1" applyFill="1" applyBorder="1">
      <alignment vertical="center"/>
    </xf>
    <xf numFmtId="0" fontId="40" fillId="30" borderId="3" xfId="0" applyFont="1" applyFill="1" applyBorder="1">
      <alignment vertical="center"/>
    </xf>
    <xf numFmtId="0" fontId="40" fillId="31" borderId="3" xfId="0" applyFont="1" applyFill="1" applyBorder="1">
      <alignment vertical="center"/>
    </xf>
    <xf numFmtId="0" fontId="40" fillId="32" borderId="3" xfId="0" applyFont="1" applyFill="1" applyBorder="1">
      <alignment vertical="center"/>
    </xf>
    <xf numFmtId="0" fontId="40" fillId="0" borderId="58" xfId="0" applyFont="1" applyBorder="1">
      <alignment vertical="center"/>
    </xf>
    <xf numFmtId="0" fontId="40" fillId="0" borderId="59" xfId="0" applyFont="1" applyBorder="1">
      <alignment vertical="center"/>
    </xf>
    <xf numFmtId="0" fontId="40" fillId="0" borderId="60" xfId="0" applyFont="1" applyBorder="1" applyAlignment="1">
      <alignment vertical="center"/>
    </xf>
    <xf numFmtId="0" fontId="35" fillId="27" borderId="3" xfId="0" applyFont="1" applyFill="1" applyBorder="1" applyAlignment="1">
      <alignment horizontal="center" vertical="center"/>
    </xf>
    <xf numFmtId="0" fontId="35" fillId="0" borderId="0" xfId="1576" applyFont="1">
      <alignment vertical="center"/>
    </xf>
    <xf numFmtId="178" fontId="35" fillId="0" borderId="26" xfId="1549" applyNumberFormat="1" applyFont="1" applyFill="1" applyBorder="1" applyAlignment="1">
      <alignment horizontal="right" vertical="center" shrinkToFit="1"/>
    </xf>
    <xf numFmtId="178" fontId="35" fillId="0" borderId="29" xfId="1549" applyNumberFormat="1" applyFont="1" applyFill="1" applyBorder="1" applyAlignment="1">
      <alignment horizontal="right" vertical="center" shrinkToFit="1"/>
    </xf>
    <xf numFmtId="0" fontId="34" fillId="0" borderId="3" xfId="0" applyFont="1" applyBorder="1">
      <alignment vertical="center"/>
    </xf>
    <xf numFmtId="179" fontId="35" fillId="0" borderId="4" xfId="0" applyNumberFormat="1" applyFont="1" applyFill="1" applyBorder="1" applyAlignment="1">
      <alignment horizontal="right" vertical="center" shrinkToFit="1"/>
    </xf>
    <xf numFmtId="0" fontId="35" fillId="0" borderId="3" xfId="0" applyFont="1" applyBorder="1" applyAlignment="1">
      <alignment horizontal="center" vertical="center"/>
    </xf>
    <xf numFmtId="0" fontId="35" fillId="0" borderId="3" xfId="0" applyFont="1" applyBorder="1" applyAlignment="1">
      <alignment horizontal="center" vertical="center"/>
    </xf>
    <xf numFmtId="178" fontId="35" fillId="0" borderId="32" xfId="1743" applyNumberFormat="1" applyFont="1" applyFill="1" applyBorder="1" applyAlignment="1">
      <alignment horizontal="right" vertical="center" shrinkToFit="1"/>
    </xf>
    <xf numFmtId="178" fontId="35" fillId="0" borderId="26" xfId="1743" applyNumberFormat="1" applyFont="1" applyFill="1" applyBorder="1" applyAlignment="1">
      <alignment horizontal="right" vertical="center" shrinkToFit="1"/>
    </xf>
    <xf numFmtId="178" fontId="35" fillId="0" borderId="29" xfId="1743" applyNumberFormat="1" applyFont="1" applyFill="1" applyBorder="1" applyAlignment="1">
      <alignment horizontal="right" vertical="center" shrinkToFit="1"/>
    </xf>
    <xf numFmtId="178" fontId="35" fillId="0" borderId="3" xfId="1743" applyNumberFormat="1" applyFont="1" applyFill="1" applyBorder="1" applyAlignment="1">
      <alignment horizontal="right" vertical="center" shrinkToFit="1"/>
    </xf>
    <xf numFmtId="178" fontId="35" fillId="0" borderId="21" xfId="1743" applyNumberFormat="1" applyFont="1" applyFill="1" applyBorder="1" applyAlignment="1">
      <alignment horizontal="right" vertical="center" shrinkToFit="1"/>
    </xf>
    <xf numFmtId="0" fontId="35" fillId="0" borderId="3" xfId="0" applyFont="1" applyBorder="1" applyAlignment="1">
      <alignment horizontal="center" vertical="center" wrapText="1"/>
    </xf>
    <xf numFmtId="178" fontId="35" fillId="0" borderId="3" xfId="0" applyNumberFormat="1" applyFont="1" applyFill="1" applyBorder="1" applyAlignment="1">
      <alignment horizontal="right" vertical="center"/>
    </xf>
    <xf numFmtId="0" fontId="35" fillId="0" borderId="0" xfId="1549" applyFont="1" applyFill="1" applyAlignment="1">
      <alignment vertical="center"/>
    </xf>
    <xf numFmtId="0" fontId="37" fillId="0" borderId="0" xfId="0" applyFont="1" applyFill="1">
      <alignment vertical="center"/>
    </xf>
    <xf numFmtId="0" fontId="40" fillId="0" borderId="3" xfId="0" applyFont="1" applyFill="1" applyBorder="1">
      <alignment vertical="center"/>
    </xf>
    <xf numFmtId="0" fontId="35" fillId="0" borderId="21" xfId="0" applyFont="1" applyFill="1" applyBorder="1" applyAlignment="1">
      <alignment horizontal="center" vertical="center" shrinkToFit="1"/>
    </xf>
    <xf numFmtId="0" fontId="42" fillId="0" borderId="0" xfId="1576" applyFont="1" applyFill="1">
      <alignment vertical="center"/>
    </xf>
    <xf numFmtId="0" fontId="35" fillId="0" borderId="21" xfId="0" applyFont="1" applyFill="1" applyBorder="1" applyAlignment="1">
      <alignment vertical="center"/>
    </xf>
    <xf numFmtId="178" fontId="35" fillId="0" borderId="33" xfId="0" applyNumberFormat="1" applyFont="1" applyFill="1" applyBorder="1" applyAlignment="1">
      <alignment horizontal="right" vertical="center" shrinkToFit="1"/>
    </xf>
    <xf numFmtId="0" fontId="41" fillId="0" borderId="0" xfId="0" applyFont="1" applyAlignment="1">
      <alignment vertical="center"/>
    </xf>
    <xf numFmtId="0" fontId="34" fillId="0" borderId="0" xfId="0" applyFont="1" applyFill="1">
      <alignment vertical="center"/>
    </xf>
    <xf numFmtId="0" fontId="35" fillId="0" borderId="17" xfId="0" applyFont="1" applyFill="1" applyBorder="1">
      <alignment vertical="center"/>
    </xf>
    <xf numFmtId="178" fontId="35" fillId="0" borderId="17" xfId="0" applyNumberFormat="1" applyFont="1" applyFill="1" applyBorder="1" applyAlignment="1">
      <alignment horizontal="right" vertical="center"/>
    </xf>
    <xf numFmtId="0" fontId="35" fillId="0" borderId="0" xfId="0" applyFont="1" applyAlignment="1">
      <alignment vertical="center"/>
    </xf>
    <xf numFmtId="0" fontId="35" fillId="0" borderId="3" xfId="0" applyFont="1" applyFill="1" applyBorder="1" applyAlignment="1">
      <alignment horizontal="right" vertical="center"/>
    </xf>
    <xf numFmtId="179" fontId="35" fillId="0" borderId="3" xfId="1744" applyNumberFormat="1" applyFont="1" applyFill="1" applyBorder="1" applyAlignment="1">
      <alignment horizontal="right" vertical="center"/>
    </xf>
    <xf numFmtId="179" fontId="35" fillId="0" borderId="25" xfId="0" applyNumberFormat="1" applyFont="1" applyFill="1" applyBorder="1" applyAlignment="1">
      <alignment horizontal="right" vertical="center" shrinkToFit="1"/>
    </xf>
    <xf numFmtId="179" fontId="35" fillId="0" borderId="26" xfId="1549" applyNumberFormat="1" applyFont="1" applyFill="1" applyBorder="1" applyAlignment="1">
      <alignment horizontal="right" vertical="center" shrinkToFit="1"/>
    </xf>
    <xf numFmtId="179" fontId="35" fillId="0" borderId="28" xfId="0" applyNumberFormat="1" applyFont="1" applyFill="1" applyBorder="1" applyAlignment="1">
      <alignment horizontal="right" vertical="center" shrinkToFit="1"/>
    </xf>
    <xf numFmtId="179" fontId="35" fillId="0" borderId="29" xfId="1549" applyNumberFormat="1" applyFont="1" applyFill="1" applyBorder="1" applyAlignment="1">
      <alignment horizontal="right" vertical="center" shrinkToFit="1"/>
    </xf>
    <xf numFmtId="0" fontId="35" fillId="0" borderId="32" xfId="1573" applyNumberFormat="1" applyFont="1" applyFill="1" applyBorder="1" applyAlignment="1">
      <alignment horizontal="center" vertical="center"/>
    </xf>
    <xf numFmtId="0" fontId="35" fillId="0" borderId="26" xfId="1573" applyNumberFormat="1" applyFont="1" applyFill="1" applyBorder="1" applyAlignment="1">
      <alignment horizontal="center" vertical="center"/>
    </xf>
    <xf numFmtId="0" fontId="35" fillId="0" borderId="29" xfId="1573" applyNumberFormat="1" applyFont="1" applyFill="1" applyBorder="1" applyAlignment="1">
      <alignment horizontal="center" vertical="center"/>
    </xf>
    <xf numFmtId="49" fontId="35" fillId="0" borderId="32" xfId="0" applyNumberFormat="1" applyFont="1" applyFill="1" applyBorder="1" applyAlignment="1">
      <alignment horizontal="center" vertical="center"/>
    </xf>
    <xf numFmtId="49" fontId="35" fillId="0" borderId="26" xfId="0" applyNumberFormat="1" applyFont="1" applyFill="1" applyBorder="1" applyAlignment="1">
      <alignment horizontal="center" vertical="center"/>
    </xf>
    <xf numFmtId="49" fontId="35" fillId="0" borderId="29" xfId="0" applyNumberFormat="1" applyFont="1" applyFill="1" applyBorder="1" applyAlignment="1">
      <alignment horizontal="center" vertical="center"/>
    </xf>
    <xf numFmtId="0" fontId="35" fillId="0" borderId="32" xfId="1573" applyNumberFormat="1" applyFont="1" applyFill="1" applyBorder="1" applyAlignment="1">
      <alignment horizontal="left" vertical="center" wrapText="1"/>
    </xf>
    <xf numFmtId="179" fontId="35" fillId="0" borderId="32" xfId="0" applyNumberFormat="1" applyFont="1" applyFill="1" applyBorder="1" applyAlignment="1">
      <alignment horizontal="right" vertical="center" shrinkToFit="1"/>
    </xf>
    <xf numFmtId="179" fontId="35" fillId="0" borderId="26" xfId="0" applyNumberFormat="1" applyFont="1" applyFill="1" applyBorder="1" applyAlignment="1">
      <alignment horizontal="right" vertical="center" shrinkToFit="1"/>
    </xf>
    <xf numFmtId="179" fontId="35" fillId="0" borderId="29" xfId="0" applyNumberFormat="1" applyFont="1" applyFill="1" applyBorder="1" applyAlignment="1">
      <alignment horizontal="right" vertical="center" shrinkToFit="1"/>
    </xf>
    <xf numFmtId="0" fontId="35" fillId="0" borderId="19" xfId="0" applyNumberFormat="1" applyFont="1" applyFill="1" applyBorder="1" applyAlignment="1">
      <alignment horizontal="centerContinuous" vertical="center"/>
    </xf>
    <xf numFmtId="0" fontId="35" fillId="0" borderId="22" xfId="0" applyNumberFormat="1" applyFont="1" applyFill="1" applyBorder="1" applyAlignment="1">
      <alignment horizontal="centerContinuous" vertical="center"/>
    </xf>
    <xf numFmtId="0" fontId="35" fillId="0" borderId="41" xfId="1573" applyNumberFormat="1" applyFont="1" applyFill="1" applyBorder="1" applyAlignment="1">
      <alignment horizontal="center" vertical="center"/>
    </xf>
    <xf numFmtId="49" fontId="35" fillId="0" borderId="30" xfId="0" applyNumberFormat="1" applyFont="1" applyFill="1" applyBorder="1" applyAlignment="1">
      <alignment horizontal="centerContinuous" vertical="center"/>
    </xf>
    <xf numFmtId="49" fontId="35" fillId="0" borderId="48" xfId="0" applyNumberFormat="1" applyFont="1" applyFill="1" applyBorder="1" applyAlignment="1">
      <alignment horizontal="centerContinuous" vertical="center"/>
    </xf>
    <xf numFmtId="0" fontId="35" fillId="0" borderId="31" xfId="0" applyNumberFormat="1" applyFont="1" applyFill="1" applyBorder="1" applyAlignment="1">
      <alignment horizontal="centerContinuous" vertical="center"/>
    </xf>
    <xf numFmtId="0" fontId="35" fillId="0" borderId="23" xfId="0" applyNumberFormat="1" applyFont="1" applyFill="1" applyBorder="1" applyAlignment="1">
      <alignment horizontal="centerContinuous" vertical="center"/>
    </xf>
    <xf numFmtId="0" fontId="35" fillId="0" borderId="63" xfId="1573" applyNumberFormat="1" applyFont="1" applyFill="1" applyBorder="1" applyAlignment="1">
      <alignment horizontal="center" vertical="center"/>
    </xf>
    <xf numFmtId="0" fontId="35" fillId="0" borderId="34" xfId="1573" applyNumberFormat="1" applyFont="1" applyFill="1" applyBorder="1" applyAlignment="1">
      <alignment horizontal="center" vertical="center"/>
    </xf>
    <xf numFmtId="0" fontId="35" fillId="0" borderId="38" xfId="1573" applyNumberFormat="1" applyFont="1" applyFill="1" applyBorder="1" applyAlignment="1">
      <alignment horizontal="center" vertical="center"/>
    </xf>
    <xf numFmtId="0" fontId="35" fillId="0" borderId="51" xfId="0" applyNumberFormat="1" applyFont="1" applyFill="1" applyBorder="1" applyAlignment="1">
      <alignment horizontal="centerContinuous" vertical="center"/>
    </xf>
    <xf numFmtId="179" fontId="35" fillId="0" borderId="71" xfId="0" applyNumberFormat="1" applyFont="1" applyFill="1" applyBorder="1" applyAlignment="1">
      <alignment horizontal="right" vertical="center" shrinkToFit="1"/>
    </xf>
    <xf numFmtId="179" fontId="35" fillId="0" borderId="49" xfId="0" applyNumberFormat="1" applyFont="1" applyFill="1" applyBorder="1" applyAlignment="1">
      <alignment horizontal="right" vertical="center" shrinkToFit="1"/>
    </xf>
    <xf numFmtId="178" fontId="35" fillId="0" borderId="25" xfId="0" applyNumberFormat="1" applyFont="1" applyFill="1" applyBorder="1" applyAlignment="1">
      <alignment horizontal="right" vertical="center" shrinkToFit="1"/>
    </xf>
    <xf numFmtId="178" fontId="35" fillId="0" borderId="28" xfId="0" applyNumberFormat="1" applyFont="1" applyFill="1" applyBorder="1" applyAlignment="1">
      <alignment horizontal="right" vertical="center" shrinkToFit="1"/>
    </xf>
    <xf numFmtId="179" fontId="35" fillId="0" borderId="72" xfId="0" applyNumberFormat="1" applyFont="1" applyFill="1" applyBorder="1" applyAlignment="1">
      <alignment horizontal="right" vertical="center" shrinkToFit="1"/>
    </xf>
    <xf numFmtId="0" fontId="35" fillId="0" borderId="5" xfId="1549" applyFont="1" applyFill="1" applyBorder="1" applyAlignment="1">
      <alignment horizontal="center" vertical="center"/>
    </xf>
    <xf numFmtId="0" fontId="35" fillId="0" borderId="0" xfId="0" applyFont="1" applyFill="1" applyBorder="1">
      <alignment vertical="center"/>
    </xf>
    <xf numFmtId="179" fontId="35" fillId="0" borderId="21" xfId="0" applyNumberFormat="1" applyFont="1" applyFill="1" applyBorder="1" applyAlignment="1">
      <alignment horizontal="right" vertical="center" shrinkToFit="1"/>
    </xf>
    <xf numFmtId="0" fontId="35" fillId="0" borderId="3" xfId="0" applyFont="1" applyFill="1" applyBorder="1" applyAlignment="1">
      <alignment horizontal="center" vertical="center" wrapText="1"/>
    </xf>
    <xf numFmtId="180" fontId="35" fillId="0" borderId="17" xfId="0" applyNumberFormat="1" applyFont="1" applyFill="1" applyBorder="1" applyAlignment="1">
      <alignment horizontal="right" vertical="center"/>
    </xf>
    <xf numFmtId="180" fontId="35" fillId="0" borderId="3" xfId="0" applyNumberFormat="1" applyFont="1" applyFill="1" applyBorder="1" applyAlignment="1">
      <alignment horizontal="right" vertical="center"/>
    </xf>
    <xf numFmtId="0" fontId="35" fillId="0" borderId="3"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22" xfId="0" applyFont="1" applyFill="1" applyBorder="1" applyAlignment="1">
      <alignment horizontal="center" vertical="center"/>
    </xf>
    <xf numFmtId="0" fontId="35" fillId="27" borderId="22" xfId="0" applyFont="1" applyFill="1" applyBorder="1" applyAlignment="1">
      <alignment horizontal="center" vertical="center"/>
    </xf>
    <xf numFmtId="0" fontId="35" fillId="27" borderId="23" xfId="0" applyFont="1" applyFill="1" applyBorder="1" applyAlignment="1">
      <alignment horizontal="center" vertical="center"/>
    </xf>
    <xf numFmtId="179" fontId="35" fillId="0" borderId="3" xfId="0" applyNumberFormat="1" applyFont="1" applyFill="1" applyBorder="1" applyAlignment="1">
      <alignment horizontal="right" vertical="center" shrinkToFit="1"/>
    </xf>
    <xf numFmtId="0" fontId="35" fillId="27" borderId="4" xfId="0" applyFont="1" applyFill="1" applyBorder="1" applyAlignment="1">
      <alignment horizontal="center" vertical="center" wrapText="1"/>
    </xf>
    <xf numFmtId="0" fontId="35" fillId="0" borderId="51" xfId="0" applyFont="1" applyBorder="1" applyAlignment="1">
      <alignment horizontal="centerContinuous" vertical="center"/>
    </xf>
    <xf numFmtId="0" fontId="35" fillId="27" borderId="22" xfId="0" applyFont="1" applyFill="1" applyBorder="1" applyAlignment="1">
      <alignment horizontal="center" vertical="center"/>
    </xf>
    <xf numFmtId="0" fontId="35" fillId="27" borderId="23" xfId="0" applyFont="1" applyFill="1" applyBorder="1" applyAlignment="1">
      <alignment horizontal="center" vertical="center"/>
    </xf>
    <xf numFmtId="179" fontId="40" fillId="0" borderId="0" xfId="0" applyNumberFormat="1" applyFont="1">
      <alignment vertical="center"/>
    </xf>
    <xf numFmtId="0" fontId="35" fillId="0" borderId="3" xfId="0" applyFont="1" applyFill="1" applyBorder="1" applyAlignment="1">
      <alignment horizontal="center" vertical="center" wrapText="1"/>
    </xf>
    <xf numFmtId="179" fontId="35" fillId="0" borderId="3" xfId="0" applyNumberFormat="1" applyFont="1" applyFill="1" applyBorder="1" applyAlignment="1">
      <alignment horizontal="right" vertical="center"/>
    </xf>
    <xf numFmtId="0" fontId="44" fillId="0" borderId="0" xfId="0" applyFont="1" applyFill="1" applyAlignment="1">
      <alignment vertical="center"/>
    </xf>
    <xf numFmtId="0" fontId="35" fillId="0" borderId="35" xfId="1549" applyFont="1" applyBorder="1" applyAlignment="1">
      <alignment horizontal="center" vertical="center"/>
    </xf>
    <xf numFmtId="0" fontId="35" fillId="0" borderId="29" xfId="1549" applyFont="1" applyBorder="1" applyAlignment="1">
      <alignment horizontal="center" vertical="center"/>
    </xf>
    <xf numFmtId="0" fontId="35" fillId="0" borderId="72" xfId="1549" applyFont="1" applyBorder="1" applyAlignment="1">
      <alignment horizontal="center" vertical="center"/>
    </xf>
    <xf numFmtId="0" fontId="35" fillId="0" borderId="52" xfId="1549" applyFont="1" applyBorder="1" applyAlignment="1">
      <alignment horizontal="center" vertical="center"/>
    </xf>
    <xf numFmtId="0" fontId="35" fillId="0" borderId="26" xfId="1549" applyFont="1" applyBorder="1" applyAlignment="1">
      <alignment horizontal="center" vertical="center"/>
    </xf>
    <xf numFmtId="0" fontId="35" fillId="0" borderId="4" xfId="1549" applyFont="1" applyFill="1" applyBorder="1" applyAlignment="1">
      <alignment horizontal="center" vertical="center"/>
    </xf>
    <xf numFmtId="0" fontId="35" fillId="0" borderId="26" xfId="1549" applyFont="1" applyFill="1" applyBorder="1" applyAlignment="1">
      <alignment horizontal="center" vertical="center"/>
    </xf>
    <xf numFmtId="0" fontId="35" fillId="0" borderId="35" xfId="1549" applyFont="1" applyFill="1" applyBorder="1" applyAlignment="1">
      <alignment horizontal="center" vertical="center"/>
    </xf>
    <xf numFmtId="0" fontId="35" fillId="0" borderId="72" xfId="1549" applyFont="1" applyFill="1" applyBorder="1" applyAlignment="1">
      <alignment horizontal="center" vertical="center"/>
    </xf>
    <xf numFmtId="0" fontId="35" fillId="0" borderId="32" xfId="1549" applyFont="1" applyFill="1" applyBorder="1" applyAlignment="1">
      <alignment horizontal="center" vertical="center"/>
    </xf>
    <xf numFmtId="0" fontId="35" fillId="0" borderId="52" xfId="1549" applyFont="1" applyFill="1" applyBorder="1" applyAlignment="1">
      <alignment horizontal="center" vertical="center"/>
    </xf>
    <xf numFmtId="0" fontId="35" fillId="0" borderId="29" xfId="1549" applyFont="1" applyFill="1" applyBorder="1" applyAlignment="1">
      <alignment horizontal="center" vertical="center"/>
    </xf>
    <xf numFmtId="0" fontId="35" fillId="0" borderId="3" xfId="0" applyFont="1" applyFill="1" applyBorder="1" applyAlignment="1">
      <alignment horizontal="center" vertical="center" wrapText="1"/>
    </xf>
    <xf numFmtId="0" fontId="35" fillId="0" borderId="23" xfId="0" applyFont="1" applyFill="1" applyBorder="1" applyAlignment="1">
      <alignment horizontal="center" vertical="center"/>
    </xf>
    <xf numFmtId="179" fontId="35" fillId="0" borderId="17" xfId="0" applyNumberFormat="1" applyFont="1" applyFill="1" applyBorder="1" applyAlignment="1">
      <alignment horizontal="right" vertical="center" shrinkToFit="1"/>
    </xf>
    <xf numFmtId="178" fontId="35" fillId="0" borderId="17" xfId="0" applyNumberFormat="1" applyFont="1" applyFill="1" applyBorder="1" applyAlignment="1">
      <alignment horizontal="right" vertical="center" shrinkToFit="1"/>
    </xf>
    <xf numFmtId="0" fontId="35" fillId="0" borderId="3" xfId="0" applyFont="1" applyFill="1" applyBorder="1" applyAlignment="1">
      <alignment horizontal="center" vertical="center" shrinkToFit="1"/>
    </xf>
    <xf numFmtId="0" fontId="35" fillId="0" borderId="3" xfId="1386" applyFont="1" applyFill="1" applyBorder="1" applyAlignment="1">
      <alignment vertical="center"/>
    </xf>
    <xf numFmtId="0" fontId="60" fillId="0" borderId="3" xfId="1147" applyFont="1" applyFill="1" applyBorder="1" applyAlignment="1" applyProtection="1">
      <alignment vertical="center"/>
      <protection locked="0"/>
    </xf>
    <xf numFmtId="0" fontId="60" fillId="0" borderId="4" xfId="1147" applyFont="1" applyFill="1" applyBorder="1" applyAlignment="1" applyProtection="1">
      <alignment vertical="center"/>
      <protection locked="0"/>
    </xf>
    <xf numFmtId="0" fontId="43" fillId="0" borderId="0" xfId="0" applyFont="1" applyFill="1" applyBorder="1">
      <alignment vertical="center"/>
    </xf>
    <xf numFmtId="179" fontId="35" fillId="0" borderId="27" xfId="0" applyNumberFormat="1" applyFont="1" applyFill="1" applyBorder="1" applyAlignment="1">
      <alignment horizontal="right" vertical="center" shrinkToFit="1"/>
    </xf>
    <xf numFmtId="178" fontId="35" fillId="0" borderId="27" xfId="0" applyNumberFormat="1" applyFont="1" applyFill="1" applyBorder="1" applyAlignment="1">
      <alignment horizontal="right" vertical="center" shrinkToFit="1"/>
    </xf>
    <xf numFmtId="179" fontId="35" fillId="0" borderId="32" xfId="1573" applyNumberFormat="1" applyFont="1" applyFill="1" applyBorder="1" applyAlignment="1">
      <alignment horizontal="right" vertical="center"/>
    </xf>
    <xf numFmtId="179" fontId="35" fillId="0" borderId="26" xfId="1573" applyNumberFormat="1" applyFont="1" applyFill="1" applyBorder="1" applyAlignment="1">
      <alignment horizontal="right" vertical="center"/>
    </xf>
    <xf numFmtId="179" fontId="35" fillId="0" borderId="29" xfId="1573" applyNumberFormat="1" applyFont="1" applyFill="1" applyBorder="1" applyAlignment="1">
      <alignment horizontal="right" vertical="center"/>
    </xf>
    <xf numFmtId="179" fontId="35" fillId="0" borderId="3" xfId="1573" applyNumberFormat="1" applyFont="1" applyFill="1" applyBorder="1" applyAlignment="1">
      <alignment horizontal="right" vertical="center"/>
    </xf>
    <xf numFmtId="179" fontId="35" fillId="0" borderId="21" xfId="1573" applyNumberFormat="1" applyFont="1" applyFill="1" applyBorder="1" applyAlignment="1">
      <alignment horizontal="right" vertical="center"/>
    </xf>
    <xf numFmtId="178" fontId="35" fillId="0" borderId="3" xfId="1573" applyNumberFormat="1" applyFont="1" applyFill="1" applyBorder="1" applyAlignment="1">
      <alignment horizontal="right" vertical="center"/>
    </xf>
    <xf numFmtId="0" fontId="40" fillId="0" borderId="53" xfId="0" applyFont="1" applyFill="1" applyBorder="1">
      <alignment vertical="center"/>
    </xf>
    <xf numFmtId="0" fontId="40" fillId="0" borderId="54" xfId="0" applyFont="1" applyFill="1" applyBorder="1">
      <alignment vertical="center"/>
    </xf>
    <xf numFmtId="0" fontId="40" fillId="0" borderId="56" xfId="0" applyFont="1" applyFill="1" applyBorder="1">
      <alignment vertical="center"/>
    </xf>
    <xf numFmtId="0" fontId="40" fillId="62" borderId="3" xfId="0" applyFont="1" applyFill="1" applyBorder="1">
      <alignment vertical="center"/>
    </xf>
    <xf numFmtId="0" fontId="40" fillId="0" borderId="57" xfId="0" applyFont="1" applyBorder="1">
      <alignment vertical="center"/>
    </xf>
    <xf numFmtId="0" fontId="40" fillId="63" borderId="3" xfId="0" applyFont="1" applyFill="1" applyBorder="1">
      <alignment vertical="center"/>
    </xf>
    <xf numFmtId="0" fontId="40" fillId="0" borderId="60" xfId="0" applyFont="1" applyBorder="1">
      <alignment vertical="center"/>
    </xf>
    <xf numFmtId="179" fontId="35" fillId="0" borderId="3" xfId="0" applyNumberFormat="1" applyFont="1" applyFill="1" applyBorder="1" applyAlignment="1">
      <alignment horizontal="right" vertical="center"/>
    </xf>
    <xf numFmtId="179" fontId="35" fillId="0" borderId="5" xfId="0" applyNumberFormat="1" applyFont="1" applyFill="1" applyBorder="1" applyAlignment="1">
      <alignment horizontal="right" vertical="center" shrinkToFit="1"/>
    </xf>
    <xf numFmtId="179" fontId="35" fillId="0" borderId="27" xfId="1549" applyNumberFormat="1" applyFont="1" applyFill="1" applyBorder="1" applyAlignment="1">
      <alignment horizontal="right" vertical="center" shrinkToFit="1"/>
    </xf>
    <xf numFmtId="178" fontId="35" fillId="0" borderId="27" xfId="1549" applyNumberFormat="1" applyFont="1" applyFill="1" applyBorder="1" applyAlignment="1">
      <alignment horizontal="right" vertical="center" shrinkToFit="1"/>
    </xf>
    <xf numFmtId="179" fontId="35" fillId="0" borderId="52" xfId="1549" applyNumberFormat="1" applyFont="1" applyFill="1" applyBorder="1" applyAlignment="1">
      <alignment horizontal="right" vertical="center" shrinkToFit="1"/>
    </xf>
    <xf numFmtId="178" fontId="35" fillId="0" borderId="52" xfId="1549" applyNumberFormat="1" applyFont="1" applyFill="1" applyBorder="1" applyAlignment="1">
      <alignment horizontal="right" vertical="center" shrinkToFit="1"/>
    </xf>
    <xf numFmtId="179" fontId="35" fillId="0" borderId="52" xfId="0" applyNumberFormat="1" applyFont="1" applyFill="1" applyBorder="1" applyAlignment="1">
      <alignment horizontal="right" vertical="center" shrinkToFit="1"/>
    </xf>
    <xf numFmtId="178" fontId="35" fillId="0" borderId="52" xfId="0" applyNumberFormat="1" applyFont="1" applyFill="1" applyBorder="1" applyAlignment="1">
      <alignment horizontal="right" vertical="center" shrinkToFit="1"/>
    </xf>
    <xf numFmtId="179" fontId="35" fillId="0" borderId="32" xfId="1573" applyNumberFormat="1" applyFont="1" applyFill="1" applyBorder="1" applyAlignment="1">
      <alignment horizontal="right" vertical="center" shrinkToFit="1"/>
    </xf>
    <xf numFmtId="179" fontId="35" fillId="0" borderId="73" xfId="0" applyNumberFormat="1" applyFont="1" applyFill="1" applyBorder="1" applyAlignment="1">
      <alignment horizontal="right" vertical="center" shrinkToFit="1"/>
    </xf>
    <xf numFmtId="178" fontId="35" fillId="0" borderId="73" xfId="1743" applyNumberFormat="1" applyFont="1" applyFill="1" applyBorder="1" applyAlignment="1">
      <alignment horizontal="right" vertical="center" shrinkToFit="1"/>
    </xf>
    <xf numFmtId="179" fontId="35" fillId="0" borderId="26" xfId="1573" applyNumberFormat="1" applyFont="1" applyFill="1" applyBorder="1" applyAlignment="1">
      <alignment horizontal="right" vertical="center" shrinkToFit="1"/>
    </xf>
    <xf numFmtId="179" fontId="35" fillId="0" borderId="34" xfId="0" applyNumberFormat="1" applyFont="1" applyFill="1" applyBorder="1" applyAlignment="1">
      <alignment horizontal="right" vertical="center" shrinkToFit="1"/>
    </xf>
    <xf numFmtId="178" fontId="35" fillId="0" borderId="34" xfId="1743" applyNumberFormat="1" applyFont="1" applyFill="1" applyBorder="1" applyAlignment="1">
      <alignment horizontal="right" vertical="center" shrinkToFit="1"/>
    </xf>
    <xf numFmtId="179" fontId="35" fillId="0" borderId="29" xfId="1573" applyNumberFormat="1" applyFont="1" applyFill="1" applyBorder="1" applyAlignment="1">
      <alignment horizontal="right" vertical="center" shrinkToFit="1"/>
    </xf>
    <xf numFmtId="178" fontId="35" fillId="0" borderId="29" xfId="0" applyNumberFormat="1" applyFont="1" applyFill="1" applyBorder="1" applyAlignment="1">
      <alignment horizontal="right" vertical="center" shrinkToFit="1"/>
    </xf>
    <xf numFmtId="179" fontId="35" fillId="0" borderId="38" xfId="0" applyNumberFormat="1" applyFont="1" applyFill="1" applyBorder="1" applyAlignment="1">
      <alignment horizontal="right" vertical="center" shrinkToFit="1"/>
    </xf>
    <xf numFmtId="178" fontId="35" fillId="0" borderId="38" xfId="1743" applyNumberFormat="1" applyFont="1" applyFill="1" applyBorder="1" applyAlignment="1">
      <alignment horizontal="right" vertical="center" shrinkToFit="1"/>
    </xf>
    <xf numFmtId="179" fontId="35" fillId="0" borderId="3" xfId="1573" applyNumberFormat="1" applyFont="1" applyFill="1" applyBorder="1" applyAlignment="1">
      <alignment horizontal="right" vertical="center" shrinkToFit="1"/>
    </xf>
    <xf numFmtId="179" fontId="35" fillId="0" borderId="31" xfId="0" applyNumberFormat="1" applyFont="1" applyFill="1" applyBorder="1" applyAlignment="1">
      <alignment horizontal="right" vertical="center" shrinkToFit="1"/>
    </xf>
    <xf numFmtId="178" fontId="35" fillId="0" borderId="31" xfId="1743" applyNumberFormat="1" applyFont="1" applyFill="1" applyBorder="1" applyAlignment="1">
      <alignment horizontal="right" vertical="center" shrinkToFit="1"/>
    </xf>
    <xf numFmtId="49" fontId="35" fillId="0" borderId="41" xfId="0" applyNumberFormat="1" applyFont="1" applyFill="1" applyBorder="1" applyAlignment="1">
      <alignment horizontal="center" vertical="center"/>
    </xf>
    <xf numFmtId="0" fontId="35" fillId="0" borderId="41" xfId="1573" applyNumberFormat="1" applyFont="1" applyFill="1" applyBorder="1" applyAlignment="1">
      <alignment horizontal="left" vertical="center" wrapText="1"/>
    </xf>
    <xf numFmtId="179" fontId="35" fillId="0" borderId="41" xfId="1573" applyNumberFormat="1" applyFont="1" applyFill="1" applyBorder="1" applyAlignment="1">
      <alignment horizontal="right" vertical="center"/>
    </xf>
    <xf numFmtId="178" fontId="35" fillId="0" borderId="41" xfId="1573" applyNumberFormat="1" applyFont="1" applyFill="1" applyBorder="1" applyAlignment="1">
      <alignment horizontal="right" vertical="center"/>
    </xf>
    <xf numFmtId="178" fontId="35" fillId="0" borderId="26" xfId="1573" applyNumberFormat="1" applyFont="1" applyFill="1" applyBorder="1" applyAlignment="1">
      <alignment horizontal="right" vertical="center"/>
    </xf>
    <xf numFmtId="178" fontId="35" fillId="0" borderId="29" xfId="1573" applyNumberFormat="1" applyFont="1" applyFill="1" applyBorder="1" applyAlignment="1">
      <alignment horizontal="right" vertical="center"/>
    </xf>
    <xf numFmtId="0" fontId="35" fillId="27" borderId="22" xfId="0" applyFont="1" applyFill="1" applyBorder="1" applyAlignment="1">
      <alignment horizontal="center" vertical="center"/>
    </xf>
    <xf numFmtId="0" fontId="35" fillId="27" borderId="23" xfId="0" applyFont="1" applyFill="1" applyBorder="1" applyAlignment="1">
      <alignment horizontal="center" vertical="center"/>
    </xf>
    <xf numFmtId="0" fontId="35" fillId="27" borderId="46" xfId="0" applyFont="1" applyFill="1" applyBorder="1" applyAlignment="1">
      <alignment horizontal="center" vertical="center" wrapText="1"/>
    </xf>
    <xf numFmtId="0" fontId="35" fillId="27" borderId="47" xfId="0" applyFont="1" applyFill="1" applyBorder="1" applyAlignment="1">
      <alignment horizontal="center" vertical="center" wrapText="1"/>
    </xf>
    <xf numFmtId="0" fontId="35" fillId="27" borderId="4" xfId="1549" applyFont="1" applyFill="1" applyBorder="1" applyAlignment="1">
      <alignment horizontal="center" vertical="center"/>
    </xf>
    <xf numFmtId="0" fontId="35" fillId="27" borderId="16" xfId="1549" applyFont="1" applyFill="1" applyBorder="1" applyAlignment="1">
      <alignment horizontal="center" vertical="center"/>
    </xf>
    <xf numFmtId="0" fontId="35" fillId="27" borderId="17" xfId="1549" applyFont="1" applyFill="1" applyBorder="1" applyAlignment="1">
      <alignment horizontal="center" vertical="center"/>
    </xf>
    <xf numFmtId="0" fontId="34" fillId="27" borderId="21" xfId="0" applyFont="1" applyFill="1" applyBorder="1" applyAlignment="1">
      <alignment horizontal="center" vertical="center" wrapText="1"/>
    </xf>
    <xf numFmtId="0" fontId="34" fillId="27" borderId="16" xfId="0" applyFont="1" applyFill="1" applyBorder="1" applyAlignment="1">
      <alignment horizontal="center" vertical="center" wrapText="1"/>
    </xf>
    <xf numFmtId="0" fontId="34" fillId="27" borderId="17" xfId="0" applyFont="1" applyFill="1" applyBorder="1" applyAlignment="1">
      <alignment horizontal="center" vertical="center" wrapText="1"/>
    </xf>
    <xf numFmtId="0" fontId="35" fillId="27" borderId="19" xfId="0" applyFont="1" applyFill="1" applyBorder="1" applyAlignment="1">
      <alignment horizontal="center" vertical="center" wrapText="1"/>
    </xf>
    <xf numFmtId="0" fontId="35" fillId="27" borderId="31" xfId="0" applyFont="1" applyFill="1" applyBorder="1" applyAlignment="1">
      <alignment horizontal="center" vertical="center" wrapText="1"/>
    </xf>
    <xf numFmtId="0" fontId="35" fillId="27" borderId="51" xfId="0" applyFont="1" applyFill="1" applyBorder="1" applyAlignment="1">
      <alignment horizontal="center" vertical="center" wrapText="1"/>
    </xf>
    <xf numFmtId="0" fontId="34" fillId="27" borderId="4" xfId="0" applyFont="1" applyFill="1" applyBorder="1" applyAlignment="1">
      <alignment horizontal="center" vertical="center" wrapText="1"/>
    </xf>
    <xf numFmtId="0" fontId="35" fillId="0" borderId="51"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48" xfId="0" applyFont="1" applyFill="1" applyBorder="1" applyAlignment="1">
      <alignment horizontal="center" vertical="center" wrapText="1"/>
    </xf>
    <xf numFmtId="0" fontId="35" fillId="0" borderId="23"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61" xfId="0" applyFont="1" applyFill="1" applyBorder="1" applyAlignment="1">
      <alignment horizontal="center" vertical="center" wrapText="1"/>
    </xf>
    <xf numFmtId="0" fontId="35" fillId="0" borderId="37" xfId="0" applyFont="1" applyFill="1" applyBorder="1" applyAlignment="1">
      <alignment horizontal="center" vertical="center" wrapText="1"/>
    </xf>
    <xf numFmtId="0" fontId="35" fillId="0" borderId="21"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17" xfId="0" applyFont="1" applyFill="1" applyBorder="1" applyAlignment="1">
      <alignment horizontal="center" vertical="center"/>
    </xf>
    <xf numFmtId="0" fontId="35" fillId="0" borderId="21" xfId="0" applyFont="1" applyFill="1" applyBorder="1" applyAlignment="1">
      <alignment horizontal="center" vertical="center" shrinkToFit="1"/>
    </xf>
    <xf numFmtId="0" fontId="35" fillId="0" borderId="16" xfId="0" applyFont="1" applyFill="1" applyBorder="1" applyAlignment="1">
      <alignment horizontal="center" vertical="center" shrinkToFit="1"/>
    </xf>
    <xf numFmtId="0" fontId="35" fillId="0" borderId="17" xfId="0" applyFont="1" applyFill="1" applyBorder="1" applyAlignment="1">
      <alignment horizontal="center" vertical="center" shrinkToFit="1"/>
    </xf>
    <xf numFmtId="0" fontId="35" fillId="0" borderId="18" xfId="0" applyFont="1" applyFill="1" applyBorder="1" applyAlignment="1">
      <alignment horizontal="center" vertical="center" shrinkToFit="1"/>
    </xf>
    <xf numFmtId="0" fontId="35" fillId="0" borderId="37" xfId="0" applyFont="1" applyFill="1" applyBorder="1" applyAlignment="1">
      <alignment horizontal="center" vertical="center" shrinkToFit="1"/>
    </xf>
    <xf numFmtId="0" fontId="35" fillId="0" borderId="3" xfId="0" applyFont="1" applyFill="1" applyBorder="1" applyAlignment="1">
      <alignment horizontal="center" vertical="center"/>
    </xf>
    <xf numFmtId="0" fontId="34" fillId="0" borderId="21"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5" fillId="0" borderId="51" xfId="0" applyFont="1" applyFill="1" applyBorder="1" applyAlignment="1">
      <alignment horizontal="center" vertical="center"/>
    </xf>
    <xf numFmtId="0" fontId="35" fillId="0" borderId="47" xfId="0" applyFont="1" applyFill="1" applyBorder="1" applyAlignment="1">
      <alignment horizontal="center" vertical="center"/>
    </xf>
    <xf numFmtId="0" fontId="34" fillId="0" borderId="51"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5" fillId="0" borderId="47" xfId="0" applyFont="1" applyFill="1" applyBorder="1" applyAlignment="1">
      <alignment horizontal="center" vertical="center" wrapText="1"/>
    </xf>
    <xf numFmtId="0" fontId="35" fillId="27" borderId="46" xfId="0" applyFont="1" applyFill="1" applyBorder="1" applyAlignment="1">
      <alignment horizontal="center" vertical="center"/>
    </xf>
    <xf numFmtId="0" fontId="35" fillId="27" borderId="47" xfId="0" applyFont="1" applyFill="1" applyBorder="1" applyAlignment="1">
      <alignment horizontal="center" vertical="center"/>
    </xf>
    <xf numFmtId="0" fontId="35" fillId="27" borderId="3" xfId="0" applyFont="1" applyFill="1" applyBorder="1" applyAlignment="1">
      <alignment horizontal="center" vertical="center"/>
    </xf>
    <xf numFmtId="0" fontId="35" fillId="27" borderId="19" xfId="0" applyFont="1" applyFill="1" applyBorder="1" applyAlignment="1">
      <alignment horizontal="center" vertical="center"/>
    </xf>
    <xf numFmtId="0" fontId="35" fillId="27" borderId="30" xfId="0" applyFont="1" applyFill="1" applyBorder="1" applyAlignment="1">
      <alignment horizontal="center" vertical="center"/>
    </xf>
    <xf numFmtId="0" fontId="35" fillId="27" borderId="31" xfId="0" applyFont="1" applyFill="1" applyBorder="1" applyAlignment="1">
      <alignment horizontal="center" vertical="center"/>
    </xf>
    <xf numFmtId="0" fontId="34" fillId="27" borderId="46" xfId="0" applyFont="1" applyFill="1" applyBorder="1" applyAlignment="1">
      <alignment horizontal="center" vertical="center" wrapText="1"/>
    </xf>
    <xf numFmtId="0" fontId="34" fillId="27" borderId="47" xfId="0" applyFont="1" applyFill="1" applyBorder="1" applyAlignment="1">
      <alignment horizontal="center" vertical="center" wrapText="1"/>
    </xf>
    <xf numFmtId="0" fontId="35" fillId="27" borderId="51" xfId="0" applyFont="1" applyFill="1" applyBorder="1" applyAlignment="1">
      <alignment horizontal="center" vertical="center"/>
    </xf>
    <xf numFmtId="0" fontId="35" fillId="0" borderId="5" xfId="0" applyFont="1" applyFill="1" applyBorder="1" applyAlignment="1">
      <alignment horizontal="center" vertical="center" shrinkToFit="1"/>
    </xf>
    <xf numFmtId="0" fontId="35" fillId="0" borderId="6" xfId="0" applyFont="1" applyFill="1" applyBorder="1" applyAlignment="1">
      <alignment horizontal="center" vertical="center" shrinkToFit="1"/>
    </xf>
    <xf numFmtId="0" fontId="35" fillId="27" borderId="4" xfId="0" applyFont="1" applyFill="1" applyBorder="1" applyAlignment="1">
      <alignment horizontal="center" vertical="center" shrinkToFit="1"/>
    </xf>
    <xf numFmtId="0" fontId="35" fillId="27" borderId="16" xfId="0" applyFont="1" applyFill="1" applyBorder="1" applyAlignment="1">
      <alignment horizontal="center" vertical="center" shrinkToFit="1"/>
    </xf>
    <xf numFmtId="0" fontId="35" fillId="27" borderId="17" xfId="0" applyFont="1" applyFill="1" applyBorder="1" applyAlignment="1">
      <alignment horizontal="center" vertical="center" shrinkToFit="1"/>
    </xf>
    <xf numFmtId="0" fontId="35" fillId="27" borderId="4" xfId="0" applyFont="1" applyFill="1" applyBorder="1" applyAlignment="1">
      <alignment horizontal="center" vertical="center"/>
    </xf>
    <xf numFmtId="0" fontId="35" fillId="27" borderId="16" xfId="0" applyFont="1" applyFill="1" applyBorder="1" applyAlignment="1">
      <alignment horizontal="center" vertical="center"/>
    </xf>
    <xf numFmtId="0" fontId="35" fillId="27" borderId="17" xfId="0" applyFont="1" applyFill="1" applyBorder="1" applyAlignment="1">
      <alignment horizontal="center" vertical="center"/>
    </xf>
    <xf numFmtId="0" fontId="35" fillId="0" borderId="4" xfId="0" applyFont="1" applyFill="1" applyBorder="1" applyAlignment="1">
      <alignment horizontal="center" vertical="center"/>
    </xf>
    <xf numFmtId="0" fontId="35" fillId="27" borderId="20" xfId="1549" applyFont="1" applyFill="1" applyBorder="1" applyAlignment="1">
      <alignment horizontal="center" vertical="center"/>
    </xf>
    <xf numFmtId="0" fontId="35" fillId="27" borderId="24" xfId="1549" applyFont="1" applyFill="1" applyBorder="1" applyAlignment="1">
      <alignment horizontal="center" vertical="center"/>
    </xf>
    <xf numFmtId="0" fontId="35" fillId="0" borderId="22" xfId="0" applyFont="1" applyFill="1" applyBorder="1" applyAlignment="1">
      <alignment horizontal="center" vertical="center"/>
    </xf>
    <xf numFmtId="0" fontId="35" fillId="0" borderId="23" xfId="0" applyFont="1" applyFill="1" applyBorder="1" applyAlignment="1">
      <alignment horizontal="center" vertical="center"/>
    </xf>
    <xf numFmtId="0" fontId="34" fillId="27" borderId="19" xfId="0" applyFont="1" applyFill="1" applyBorder="1" applyAlignment="1">
      <alignment horizontal="center" vertical="center" wrapText="1"/>
    </xf>
    <xf numFmtId="0" fontId="34" fillId="27" borderId="31" xfId="0" applyFont="1" applyFill="1" applyBorder="1" applyAlignment="1">
      <alignment horizontal="center" vertical="center" wrapText="1"/>
    </xf>
    <xf numFmtId="0" fontId="40" fillId="0" borderId="4" xfId="0" applyFont="1" applyBorder="1" applyAlignment="1">
      <alignment horizontal="center" vertical="center"/>
    </xf>
    <xf numFmtId="0" fontId="40" fillId="0" borderId="16" xfId="0" applyFont="1" applyBorder="1" applyAlignment="1">
      <alignment horizontal="center" vertical="center"/>
    </xf>
    <xf numFmtId="0" fontId="40" fillId="0" borderId="17" xfId="0" applyFont="1" applyBorder="1" applyAlignment="1">
      <alignment horizontal="center" vertical="center"/>
    </xf>
    <xf numFmtId="0" fontId="35" fillId="27" borderId="51" xfId="1576" applyFont="1" applyFill="1" applyBorder="1" applyAlignment="1">
      <alignment horizontal="center" vertical="center"/>
    </xf>
    <xf numFmtId="0" fontId="35" fillId="27" borderId="31" xfId="1576" applyFont="1" applyFill="1" applyBorder="1" applyAlignment="1">
      <alignment horizontal="center" vertical="center"/>
    </xf>
    <xf numFmtId="179" fontId="35" fillId="0" borderId="21" xfId="0" applyNumberFormat="1" applyFont="1" applyFill="1" applyBorder="1" applyAlignment="1">
      <alignment horizontal="right" vertical="center"/>
    </xf>
    <xf numFmtId="179" fontId="35" fillId="33" borderId="16" xfId="0" applyNumberFormat="1" applyFont="1" applyFill="1" applyBorder="1" applyAlignment="1">
      <alignment horizontal="right" vertical="center"/>
    </xf>
    <xf numFmtId="179" fontId="35" fillId="33" borderId="17" xfId="0" applyNumberFormat="1" applyFont="1" applyFill="1" applyBorder="1" applyAlignment="1">
      <alignment horizontal="right" vertical="center"/>
    </xf>
    <xf numFmtId="179" fontId="35" fillId="0" borderId="52" xfId="0" applyNumberFormat="1" applyFont="1" applyFill="1" applyBorder="1" applyAlignment="1">
      <alignment horizontal="right" vertical="center"/>
    </xf>
    <xf numFmtId="179" fontId="35" fillId="0" borderId="3" xfId="0" applyNumberFormat="1" applyFont="1" applyFill="1" applyBorder="1" applyAlignment="1">
      <alignment horizontal="right" vertical="center"/>
    </xf>
    <xf numFmtId="179" fontId="35" fillId="0" borderId="0" xfId="0" applyNumberFormat="1" applyFont="1" applyBorder="1" applyAlignment="1">
      <alignment horizontal="right" vertical="center"/>
    </xf>
    <xf numFmtId="0" fontId="35" fillId="0" borderId="0" xfId="0" applyFont="1" applyBorder="1" applyAlignment="1">
      <alignment horizontal="right" vertical="center"/>
    </xf>
    <xf numFmtId="0" fontId="35" fillId="0" borderId="21" xfId="0" applyFont="1" applyFill="1" applyBorder="1" applyAlignment="1">
      <alignment vertical="center"/>
    </xf>
    <xf numFmtId="0" fontId="35" fillId="0" borderId="16" xfId="0" applyFont="1" applyFill="1" applyBorder="1" applyAlignment="1">
      <alignment vertical="center"/>
    </xf>
    <xf numFmtId="0" fontId="35" fillId="0" borderId="17" xfId="0" applyFont="1" applyFill="1" applyBorder="1" applyAlignment="1">
      <alignment vertical="center"/>
    </xf>
    <xf numFmtId="0" fontId="35" fillId="27" borderId="19" xfId="1576" applyFont="1" applyFill="1" applyBorder="1" applyAlignment="1">
      <alignment horizontal="center" vertical="center"/>
    </xf>
    <xf numFmtId="0" fontId="35" fillId="0" borderId="39" xfId="0" applyFont="1" applyFill="1" applyBorder="1" applyAlignment="1">
      <alignment horizontal="center" vertical="center"/>
    </xf>
    <xf numFmtId="0" fontId="35" fillId="0" borderId="62" xfId="0" applyFont="1" applyFill="1" applyBorder="1" applyAlignment="1">
      <alignment horizontal="center" vertical="center"/>
    </xf>
    <xf numFmtId="0" fontId="35" fillId="0" borderId="35"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18" xfId="0" applyFont="1" applyFill="1" applyBorder="1" applyAlignment="1">
      <alignment horizontal="center" vertical="center"/>
    </xf>
    <xf numFmtId="0" fontId="35" fillId="0" borderId="61" xfId="0" applyFont="1" applyFill="1" applyBorder="1" applyAlignment="1">
      <alignment horizontal="center" vertical="center"/>
    </xf>
    <xf numFmtId="0" fontId="35" fillId="0" borderId="40" xfId="0" applyFont="1" applyFill="1" applyBorder="1" applyAlignment="1">
      <alignment horizontal="center" vertical="center"/>
    </xf>
    <xf numFmtId="0" fontId="35" fillId="0" borderId="36" xfId="0" applyFont="1" applyFill="1" applyBorder="1" applyAlignment="1">
      <alignment horizontal="center" vertical="center"/>
    </xf>
    <xf numFmtId="0" fontId="35" fillId="0" borderId="37" xfId="0" applyFont="1" applyFill="1" applyBorder="1" applyAlignment="1">
      <alignment horizontal="center" vertical="center"/>
    </xf>
    <xf numFmtId="179" fontId="35" fillId="0" borderId="0" xfId="0" applyNumberFormat="1" applyFont="1" applyFill="1" applyBorder="1" applyAlignment="1">
      <alignment horizontal="right" vertical="center"/>
    </xf>
    <xf numFmtId="0" fontId="35" fillId="0" borderId="0" xfId="0" applyFont="1" applyFill="1" applyBorder="1" applyAlignment="1">
      <alignment horizontal="right" vertical="center"/>
    </xf>
    <xf numFmtId="179" fontId="35" fillId="0" borderId="16" xfId="0" applyNumberFormat="1" applyFont="1" applyFill="1" applyBorder="1" applyAlignment="1">
      <alignment horizontal="right" vertical="center"/>
    </xf>
    <xf numFmtId="179" fontId="35" fillId="0" borderId="17" xfId="0" applyNumberFormat="1" applyFont="1" applyFill="1" applyBorder="1" applyAlignment="1">
      <alignment horizontal="right" vertical="center"/>
    </xf>
  </cellXfs>
  <cellStyles count="1787">
    <cellStyle name="0,0_x000d__x000a_NA_x000d__x000a_" xfId="1389" xr:uid="{00000000-0005-0000-0000-000000000000}"/>
    <cellStyle name="20% - アクセント 1" xfId="1761" builtinId="30" customBuiltin="1"/>
    <cellStyle name="20% - アクセント 1 10" xfId="2" xr:uid="{00000000-0005-0000-0000-000002000000}"/>
    <cellStyle name="20% - アクセント 1 11" xfId="3" xr:uid="{00000000-0005-0000-0000-000003000000}"/>
    <cellStyle name="20% - アクセント 1 12" xfId="4" xr:uid="{00000000-0005-0000-0000-000004000000}"/>
    <cellStyle name="20% - アクセント 1 13" xfId="5" xr:uid="{00000000-0005-0000-0000-000005000000}"/>
    <cellStyle name="20% - アクセント 1 14" xfId="6" xr:uid="{00000000-0005-0000-0000-000006000000}"/>
    <cellStyle name="20% - アクセント 1 15" xfId="7" xr:uid="{00000000-0005-0000-0000-000007000000}"/>
    <cellStyle name="20% - アクセント 1 16" xfId="8" xr:uid="{00000000-0005-0000-0000-000008000000}"/>
    <cellStyle name="20% - アクセント 1 17" xfId="9" xr:uid="{00000000-0005-0000-0000-000009000000}"/>
    <cellStyle name="20% - アクセント 1 18" xfId="10" xr:uid="{00000000-0005-0000-0000-00000A000000}"/>
    <cellStyle name="20% - アクセント 1 19" xfId="11" xr:uid="{00000000-0005-0000-0000-00000B000000}"/>
    <cellStyle name="20% - アクセント 1 2" xfId="12" xr:uid="{00000000-0005-0000-0000-00000C000000}"/>
    <cellStyle name="20% - アクセント 1 2 2" xfId="13" xr:uid="{00000000-0005-0000-0000-00000D000000}"/>
    <cellStyle name="20% - アクセント 1 20" xfId="14" xr:uid="{00000000-0005-0000-0000-00000E000000}"/>
    <cellStyle name="20% - アクセント 1 21" xfId="15" xr:uid="{00000000-0005-0000-0000-00000F000000}"/>
    <cellStyle name="20% - アクセント 1 22" xfId="16" xr:uid="{00000000-0005-0000-0000-000010000000}"/>
    <cellStyle name="20% - アクセント 1 23" xfId="17" xr:uid="{00000000-0005-0000-0000-000011000000}"/>
    <cellStyle name="20% - アクセント 1 24" xfId="18" xr:uid="{00000000-0005-0000-0000-000012000000}"/>
    <cellStyle name="20% - アクセント 1 25" xfId="19" xr:uid="{00000000-0005-0000-0000-000013000000}"/>
    <cellStyle name="20% - アクセント 1 3" xfId="20" xr:uid="{00000000-0005-0000-0000-000014000000}"/>
    <cellStyle name="20% - アクセント 1 3 2" xfId="21" xr:uid="{00000000-0005-0000-0000-000015000000}"/>
    <cellStyle name="20% - アクセント 1 4" xfId="22" xr:uid="{00000000-0005-0000-0000-000016000000}"/>
    <cellStyle name="20% - アクセント 1 5" xfId="23" xr:uid="{00000000-0005-0000-0000-000017000000}"/>
    <cellStyle name="20% - アクセント 1 6" xfId="24" xr:uid="{00000000-0005-0000-0000-000018000000}"/>
    <cellStyle name="20% - アクセント 1 7" xfId="25" xr:uid="{00000000-0005-0000-0000-000019000000}"/>
    <cellStyle name="20% - アクセント 1 8" xfId="26" xr:uid="{00000000-0005-0000-0000-00001A000000}"/>
    <cellStyle name="20% - アクセント 1 9" xfId="27" xr:uid="{00000000-0005-0000-0000-00001B000000}"/>
    <cellStyle name="20% - アクセント 2" xfId="1764" builtinId="34" customBuiltin="1"/>
    <cellStyle name="20% - アクセント 2 10" xfId="28" xr:uid="{00000000-0005-0000-0000-00001D000000}"/>
    <cellStyle name="20% - アクセント 2 11" xfId="29" xr:uid="{00000000-0005-0000-0000-00001E000000}"/>
    <cellStyle name="20% - アクセント 2 12" xfId="30" xr:uid="{00000000-0005-0000-0000-00001F000000}"/>
    <cellStyle name="20% - アクセント 2 13" xfId="31" xr:uid="{00000000-0005-0000-0000-000020000000}"/>
    <cellStyle name="20% - アクセント 2 14" xfId="32" xr:uid="{00000000-0005-0000-0000-000021000000}"/>
    <cellStyle name="20% - アクセント 2 15" xfId="33" xr:uid="{00000000-0005-0000-0000-000022000000}"/>
    <cellStyle name="20% - アクセント 2 16" xfId="34" xr:uid="{00000000-0005-0000-0000-000023000000}"/>
    <cellStyle name="20% - アクセント 2 17" xfId="35" xr:uid="{00000000-0005-0000-0000-000024000000}"/>
    <cellStyle name="20% - アクセント 2 18" xfId="36" xr:uid="{00000000-0005-0000-0000-000025000000}"/>
    <cellStyle name="20% - アクセント 2 19" xfId="37" xr:uid="{00000000-0005-0000-0000-000026000000}"/>
    <cellStyle name="20% - アクセント 2 2" xfId="38" xr:uid="{00000000-0005-0000-0000-000027000000}"/>
    <cellStyle name="20% - アクセント 2 2 2" xfId="39" xr:uid="{00000000-0005-0000-0000-000028000000}"/>
    <cellStyle name="20% - アクセント 2 20" xfId="40" xr:uid="{00000000-0005-0000-0000-000029000000}"/>
    <cellStyle name="20% - アクセント 2 21" xfId="41" xr:uid="{00000000-0005-0000-0000-00002A000000}"/>
    <cellStyle name="20% - アクセント 2 22" xfId="42" xr:uid="{00000000-0005-0000-0000-00002B000000}"/>
    <cellStyle name="20% - アクセント 2 23" xfId="43" xr:uid="{00000000-0005-0000-0000-00002C000000}"/>
    <cellStyle name="20% - アクセント 2 24" xfId="44" xr:uid="{00000000-0005-0000-0000-00002D000000}"/>
    <cellStyle name="20% - アクセント 2 25" xfId="45" xr:uid="{00000000-0005-0000-0000-00002E000000}"/>
    <cellStyle name="20% - アクセント 2 3" xfId="46" xr:uid="{00000000-0005-0000-0000-00002F000000}"/>
    <cellStyle name="20% - アクセント 2 3 2" xfId="47" xr:uid="{00000000-0005-0000-0000-000030000000}"/>
    <cellStyle name="20% - アクセント 2 4" xfId="48" xr:uid="{00000000-0005-0000-0000-000031000000}"/>
    <cellStyle name="20% - アクセント 2 5" xfId="49" xr:uid="{00000000-0005-0000-0000-000032000000}"/>
    <cellStyle name="20% - アクセント 2 6" xfId="50" xr:uid="{00000000-0005-0000-0000-000033000000}"/>
    <cellStyle name="20% - アクセント 2 7" xfId="51" xr:uid="{00000000-0005-0000-0000-000034000000}"/>
    <cellStyle name="20% - アクセント 2 8" xfId="52" xr:uid="{00000000-0005-0000-0000-000035000000}"/>
    <cellStyle name="20% - アクセント 2 9" xfId="53" xr:uid="{00000000-0005-0000-0000-000036000000}"/>
    <cellStyle name="20% - アクセント 3" xfId="1767" builtinId="38" customBuiltin="1"/>
    <cellStyle name="20% - アクセント 3 10" xfId="54" xr:uid="{00000000-0005-0000-0000-000038000000}"/>
    <cellStyle name="20% - アクセント 3 11" xfId="55" xr:uid="{00000000-0005-0000-0000-000039000000}"/>
    <cellStyle name="20% - アクセント 3 12" xfId="56" xr:uid="{00000000-0005-0000-0000-00003A000000}"/>
    <cellStyle name="20% - アクセント 3 13" xfId="57" xr:uid="{00000000-0005-0000-0000-00003B000000}"/>
    <cellStyle name="20% - アクセント 3 14" xfId="58" xr:uid="{00000000-0005-0000-0000-00003C000000}"/>
    <cellStyle name="20% - アクセント 3 15" xfId="59" xr:uid="{00000000-0005-0000-0000-00003D000000}"/>
    <cellStyle name="20% - アクセント 3 16" xfId="60" xr:uid="{00000000-0005-0000-0000-00003E000000}"/>
    <cellStyle name="20% - アクセント 3 17" xfId="61" xr:uid="{00000000-0005-0000-0000-00003F000000}"/>
    <cellStyle name="20% - アクセント 3 18" xfId="62" xr:uid="{00000000-0005-0000-0000-000040000000}"/>
    <cellStyle name="20% - アクセント 3 19" xfId="63" xr:uid="{00000000-0005-0000-0000-000041000000}"/>
    <cellStyle name="20% - アクセント 3 2" xfId="64" xr:uid="{00000000-0005-0000-0000-000042000000}"/>
    <cellStyle name="20% - アクセント 3 2 2" xfId="65" xr:uid="{00000000-0005-0000-0000-000043000000}"/>
    <cellStyle name="20% - アクセント 3 20" xfId="66" xr:uid="{00000000-0005-0000-0000-000044000000}"/>
    <cellStyle name="20% - アクセント 3 21" xfId="67" xr:uid="{00000000-0005-0000-0000-000045000000}"/>
    <cellStyle name="20% - アクセント 3 22" xfId="68" xr:uid="{00000000-0005-0000-0000-000046000000}"/>
    <cellStyle name="20% - アクセント 3 23" xfId="69" xr:uid="{00000000-0005-0000-0000-000047000000}"/>
    <cellStyle name="20% - アクセント 3 24" xfId="70" xr:uid="{00000000-0005-0000-0000-000048000000}"/>
    <cellStyle name="20% - アクセント 3 25" xfId="71" xr:uid="{00000000-0005-0000-0000-000049000000}"/>
    <cellStyle name="20% - アクセント 3 3" xfId="72" xr:uid="{00000000-0005-0000-0000-00004A000000}"/>
    <cellStyle name="20% - アクセント 3 3 2" xfId="73" xr:uid="{00000000-0005-0000-0000-00004B000000}"/>
    <cellStyle name="20% - アクセント 3 4" xfId="74" xr:uid="{00000000-0005-0000-0000-00004C000000}"/>
    <cellStyle name="20% - アクセント 3 5" xfId="75" xr:uid="{00000000-0005-0000-0000-00004D000000}"/>
    <cellStyle name="20% - アクセント 3 6" xfId="76" xr:uid="{00000000-0005-0000-0000-00004E000000}"/>
    <cellStyle name="20% - アクセント 3 7" xfId="77" xr:uid="{00000000-0005-0000-0000-00004F000000}"/>
    <cellStyle name="20% - アクセント 3 8" xfId="78" xr:uid="{00000000-0005-0000-0000-000050000000}"/>
    <cellStyle name="20% - アクセント 3 9" xfId="79" xr:uid="{00000000-0005-0000-0000-000051000000}"/>
    <cellStyle name="20% - アクセント 4" xfId="1770" builtinId="42" customBuiltin="1"/>
    <cellStyle name="20% - アクセント 4 10" xfId="80" xr:uid="{00000000-0005-0000-0000-000053000000}"/>
    <cellStyle name="20% - アクセント 4 11" xfId="81" xr:uid="{00000000-0005-0000-0000-000054000000}"/>
    <cellStyle name="20% - アクセント 4 12" xfId="82" xr:uid="{00000000-0005-0000-0000-000055000000}"/>
    <cellStyle name="20% - アクセント 4 13" xfId="83" xr:uid="{00000000-0005-0000-0000-000056000000}"/>
    <cellStyle name="20% - アクセント 4 14" xfId="84" xr:uid="{00000000-0005-0000-0000-000057000000}"/>
    <cellStyle name="20% - アクセント 4 15" xfId="85" xr:uid="{00000000-0005-0000-0000-000058000000}"/>
    <cellStyle name="20% - アクセント 4 16" xfId="86" xr:uid="{00000000-0005-0000-0000-000059000000}"/>
    <cellStyle name="20% - アクセント 4 17" xfId="87" xr:uid="{00000000-0005-0000-0000-00005A000000}"/>
    <cellStyle name="20% - アクセント 4 18" xfId="88" xr:uid="{00000000-0005-0000-0000-00005B000000}"/>
    <cellStyle name="20% - アクセント 4 19" xfId="89" xr:uid="{00000000-0005-0000-0000-00005C000000}"/>
    <cellStyle name="20% - アクセント 4 2" xfId="90" xr:uid="{00000000-0005-0000-0000-00005D000000}"/>
    <cellStyle name="20% - アクセント 4 2 2" xfId="91" xr:uid="{00000000-0005-0000-0000-00005E000000}"/>
    <cellStyle name="20% - アクセント 4 20" xfId="92" xr:uid="{00000000-0005-0000-0000-00005F000000}"/>
    <cellStyle name="20% - アクセント 4 21" xfId="93" xr:uid="{00000000-0005-0000-0000-000060000000}"/>
    <cellStyle name="20% - アクセント 4 22" xfId="94" xr:uid="{00000000-0005-0000-0000-000061000000}"/>
    <cellStyle name="20% - アクセント 4 23" xfId="95" xr:uid="{00000000-0005-0000-0000-000062000000}"/>
    <cellStyle name="20% - アクセント 4 24" xfId="96" xr:uid="{00000000-0005-0000-0000-000063000000}"/>
    <cellStyle name="20% - アクセント 4 25" xfId="97" xr:uid="{00000000-0005-0000-0000-000064000000}"/>
    <cellStyle name="20% - アクセント 4 3" xfId="98" xr:uid="{00000000-0005-0000-0000-000065000000}"/>
    <cellStyle name="20% - アクセント 4 3 2" xfId="99" xr:uid="{00000000-0005-0000-0000-000066000000}"/>
    <cellStyle name="20% - アクセント 4 4" xfId="100" xr:uid="{00000000-0005-0000-0000-000067000000}"/>
    <cellStyle name="20% - アクセント 4 5" xfId="101" xr:uid="{00000000-0005-0000-0000-000068000000}"/>
    <cellStyle name="20% - アクセント 4 6" xfId="102" xr:uid="{00000000-0005-0000-0000-000069000000}"/>
    <cellStyle name="20% - アクセント 4 7" xfId="103" xr:uid="{00000000-0005-0000-0000-00006A000000}"/>
    <cellStyle name="20% - アクセント 4 8" xfId="104" xr:uid="{00000000-0005-0000-0000-00006B000000}"/>
    <cellStyle name="20% - アクセント 4 9" xfId="105" xr:uid="{00000000-0005-0000-0000-00006C000000}"/>
    <cellStyle name="20% - アクセント 5" xfId="1773" builtinId="46" customBuiltin="1"/>
    <cellStyle name="20% - アクセント 5 10" xfId="106" xr:uid="{00000000-0005-0000-0000-00006E000000}"/>
    <cellStyle name="20% - アクセント 5 11" xfId="107" xr:uid="{00000000-0005-0000-0000-00006F000000}"/>
    <cellStyle name="20% - アクセント 5 12" xfId="108" xr:uid="{00000000-0005-0000-0000-000070000000}"/>
    <cellStyle name="20% - アクセント 5 13" xfId="109" xr:uid="{00000000-0005-0000-0000-000071000000}"/>
    <cellStyle name="20% - アクセント 5 14" xfId="110" xr:uid="{00000000-0005-0000-0000-000072000000}"/>
    <cellStyle name="20% - アクセント 5 15" xfId="111" xr:uid="{00000000-0005-0000-0000-000073000000}"/>
    <cellStyle name="20% - アクセント 5 16" xfId="112" xr:uid="{00000000-0005-0000-0000-000074000000}"/>
    <cellStyle name="20% - アクセント 5 17" xfId="113" xr:uid="{00000000-0005-0000-0000-000075000000}"/>
    <cellStyle name="20% - アクセント 5 18" xfId="114" xr:uid="{00000000-0005-0000-0000-000076000000}"/>
    <cellStyle name="20% - アクセント 5 19" xfId="115" xr:uid="{00000000-0005-0000-0000-000077000000}"/>
    <cellStyle name="20% - アクセント 5 2" xfId="116" xr:uid="{00000000-0005-0000-0000-000078000000}"/>
    <cellStyle name="20% - アクセント 5 2 2" xfId="117" xr:uid="{00000000-0005-0000-0000-000079000000}"/>
    <cellStyle name="20% - アクセント 5 20" xfId="118" xr:uid="{00000000-0005-0000-0000-00007A000000}"/>
    <cellStyle name="20% - アクセント 5 21" xfId="119" xr:uid="{00000000-0005-0000-0000-00007B000000}"/>
    <cellStyle name="20% - アクセント 5 22" xfId="120" xr:uid="{00000000-0005-0000-0000-00007C000000}"/>
    <cellStyle name="20% - アクセント 5 23" xfId="121" xr:uid="{00000000-0005-0000-0000-00007D000000}"/>
    <cellStyle name="20% - アクセント 5 24" xfId="122" xr:uid="{00000000-0005-0000-0000-00007E000000}"/>
    <cellStyle name="20% - アクセント 5 25" xfId="123" xr:uid="{00000000-0005-0000-0000-00007F000000}"/>
    <cellStyle name="20% - アクセント 5 3" xfId="124" xr:uid="{00000000-0005-0000-0000-000080000000}"/>
    <cellStyle name="20% - アクセント 5 3 2" xfId="125" xr:uid="{00000000-0005-0000-0000-000081000000}"/>
    <cellStyle name="20% - アクセント 5 4" xfId="126" xr:uid="{00000000-0005-0000-0000-000082000000}"/>
    <cellStyle name="20% - アクセント 5 5" xfId="127" xr:uid="{00000000-0005-0000-0000-000083000000}"/>
    <cellStyle name="20% - アクセント 5 6" xfId="128" xr:uid="{00000000-0005-0000-0000-000084000000}"/>
    <cellStyle name="20% - アクセント 5 7" xfId="129" xr:uid="{00000000-0005-0000-0000-000085000000}"/>
    <cellStyle name="20% - アクセント 5 8" xfId="130" xr:uid="{00000000-0005-0000-0000-000086000000}"/>
    <cellStyle name="20% - アクセント 5 9" xfId="131" xr:uid="{00000000-0005-0000-0000-000087000000}"/>
    <cellStyle name="20% - アクセント 6" xfId="1776" builtinId="50" customBuiltin="1"/>
    <cellStyle name="20% - アクセント 6 10" xfId="132" xr:uid="{00000000-0005-0000-0000-000089000000}"/>
    <cellStyle name="20% - アクセント 6 11" xfId="133" xr:uid="{00000000-0005-0000-0000-00008A000000}"/>
    <cellStyle name="20% - アクセント 6 12" xfId="134" xr:uid="{00000000-0005-0000-0000-00008B000000}"/>
    <cellStyle name="20% - アクセント 6 13" xfId="135" xr:uid="{00000000-0005-0000-0000-00008C000000}"/>
    <cellStyle name="20% - アクセント 6 14" xfId="136" xr:uid="{00000000-0005-0000-0000-00008D000000}"/>
    <cellStyle name="20% - アクセント 6 15" xfId="137" xr:uid="{00000000-0005-0000-0000-00008E000000}"/>
    <cellStyle name="20% - アクセント 6 16" xfId="138" xr:uid="{00000000-0005-0000-0000-00008F000000}"/>
    <cellStyle name="20% - アクセント 6 17" xfId="139" xr:uid="{00000000-0005-0000-0000-000090000000}"/>
    <cellStyle name="20% - アクセント 6 18" xfId="140" xr:uid="{00000000-0005-0000-0000-000091000000}"/>
    <cellStyle name="20% - アクセント 6 19" xfId="141" xr:uid="{00000000-0005-0000-0000-000092000000}"/>
    <cellStyle name="20% - アクセント 6 2" xfId="142" xr:uid="{00000000-0005-0000-0000-000093000000}"/>
    <cellStyle name="20% - アクセント 6 2 2" xfId="143" xr:uid="{00000000-0005-0000-0000-000094000000}"/>
    <cellStyle name="20% - アクセント 6 20" xfId="144" xr:uid="{00000000-0005-0000-0000-000095000000}"/>
    <cellStyle name="20% - アクセント 6 21" xfId="145" xr:uid="{00000000-0005-0000-0000-000096000000}"/>
    <cellStyle name="20% - アクセント 6 22" xfId="146" xr:uid="{00000000-0005-0000-0000-000097000000}"/>
    <cellStyle name="20% - アクセント 6 23" xfId="147" xr:uid="{00000000-0005-0000-0000-000098000000}"/>
    <cellStyle name="20% - アクセント 6 24" xfId="148" xr:uid="{00000000-0005-0000-0000-000099000000}"/>
    <cellStyle name="20% - アクセント 6 25" xfId="149" xr:uid="{00000000-0005-0000-0000-00009A000000}"/>
    <cellStyle name="20% - アクセント 6 3" xfId="150" xr:uid="{00000000-0005-0000-0000-00009B000000}"/>
    <cellStyle name="20% - アクセント 6 3 2" xfId="151" xr:uid="{00000000-0005-0000-0000-00009C000000}"/>
    <cellStyle name="20% - アクセント 6 4" xfId="152" xr:uid="{00000000-0005-0000-0000-00009D000000}"/>
    <cellStyle name="20% - アクセント 6 5" xfId="153" xr:uid="{00000000-0005-0000-0000-00009E000000}"/>
    <cellStyle name="20% - アクセント 6 6" xfId="154" xr:uid="{00000000-0005-0000-0000-00009F000000}"/>
    <cellStyle name="20% - アクセント 6 7" xfId="155" xr:uid="{00000000-0005-0000-0000-0000A0000000}"/>
    <cellStyle name="20% - アクセント 6 8" xfId="156" xr:uid="{00000000-0005-0000-0000-0000A1000000}"/>
    <cellStyle name="20% - アクセント 6 9" xfId="157" xr:uid="{00000000-0005-0000-0000-0000A2000000}"/>
    <cellStyle name="40% - アクセント 1" xfId="1762" builtinId="31" customBuiltin="1"/>
    <cellStyle name="40% - アクセント 1 10" xfId="158" xr:uid="{00000000-0005-0000-0000-0000A4000000}"/>
    <cellStyle name="40% - アクセント 1 11" xfId="159" xr:uid="{00000000-0005-0000-0000-0000A5000000}"/>
    <cellStyle name="40% - アクセント 1 12" xfId="160" xr:uid="{00000000-0005-0000-0000-0000A6000000}"/>
    <cellStyle name="40% - アクセント 1 13" xfId="161" xr:uid="{00000000-0005-0000-0000-0000A7000000}"/>
    <cellStyle name="40% - アクセント 1 14" xfId="162" xr:uid="{00000000-0005-0000-0000-0000A8000000}"/>
    <cellStyle name="40% - アクセント 1 15" xfId="163" xr:uid="{00000000-0005-0000-0000-0000A9000000}"/>
    <cellStyle name="40% - アクセント 1 16" xfId="164" xr:uid="{00000000-0005-0000-0000-0000AA000000}"/>
    <cellStyle name="40% - アクセント 1 17" xfId="165" xr:uid="{00000000-0005-0000-0000-0000AB000000}"/>
    <cellStyle name="40% - アクセント 1 18" xfId="166" xr:uid="{00000000-0005-0000-0000-0000AC000000}"/>
    <cellStyle name="40% - アクセント 1 19" xfId="167" xr:uid="{00000000-0005-0000-0000-0000AD000000}"/>
    <cellStyle name="40% - アクセント 1 2" xfId="168" xr:uid="{00000000-0005-0000-0000-0000AE000000}"/>
    <cellStyle name="40% - アクセント 1 2 2" xfId="169" xr:uid="{00000000-0005-0000-0000-0000AF000000}"/>
    <cellStyle name="40% - アクセント 1 20" xfId="170" xr:uid="{00000000-0005-0000-0000-0000B0000000}"/>
    <cellStyle name="40% - アクセント 1 21" xfId="171" xr:uid="{00000000-0005-0000-0000-0000B1000000}"/>
    <cellStyle name="40% - アクセント 1 22" xfId="172" xr:uid="{00000000-0005-0000-0000-0000B2000000}"/>
    <cellStyle name="40% - アクセント 1 23" xfId="173" xr:uid="{00000000-0005-0000-0000-0000B3000000}"/>
    <cellStyle name="40% - アクセント 1 24" xfId="174" xr:uid="{00000000-0005-0000-0000-0000B4000000}"/>
    <cellStyle name="40% - アクセント 1 25" xfId="175" xr:uid="{00000000-0005-0000-0000-0000B5000000}"/>
    <cellStyle name="40% - アクセント 1 3" xfId="176" xr:uid="{00000000-0005-0000-0000-0000B6000000}"/>
    <cellStyle name="40% - アクセント 1 3 2" xfId="177" xr:uid="{00000000-0005-0000-0000-0000B7000000}"/>
    <cellStyle name="40% - アクセント 1 4" xfId="178" xr:uid="{00000000-0005-0000-0000-0000B8000000}"/>
    <cellStyle name="40% - アクセント 1 5" xfId="179" xr:uid="{00000000-0005-0000-0000-0000B9000000}"/>
    <cellStyle name="40% - アクセント 1 6" xfId="180" xr:uid="{00000000-0005-0000-0000-0000BA000000}"/>
    <cellStyle name="40% - アクセント 1 7" xfId="181" xr:uid="{00000000-0005-0000-0000-0000BB000000}"/>
    <cellStyle name="40% - アクセント 1 8" xfId="182" xr:uid="{00000000-0005-0000-0000-0000BC000000}"/>
    <cellStyle name="40% - アクセント 1 9" xfId="183" xr:uid="{00000000-0005-0000-0000-0000BD000000}"/>
    <cellStyle name="40% - アクセント 2" xfId="1765" builtinId="35" customBuiltin="1"/>
    <cellStyle name="40% - アクセント 2 10" xfId="184" xr:uid="{00000000-0005-0000-0000-0000BF000000}"/>
    <cellStyle name="40% - アクセント 2 11" xfId="185" xr:uid="{00000000-0005-0000-0000-0000C0000000}"/>
    <cellStyle name="40% - アクセント 2 12" xfId="186" xr:uid="{00000000-0005-0000-0000-0000C1000000}"/>
    <cellStyle name="40% - アクセント 2 13" xfId="187" xr:uid="{00000000-0005-0000-0000-0000C2000000}"/>
    <cellStyle name="40% - アクセント 2 14" xfId="188" xr:uid="{00000000-0005-0000-0000-0000C3000000}"/>
    <cellStyle name="40% - アクセント 2 15" xfId="189" xr:uid="{00000000-0005-0000-0000-0000C4000000}"/>
    <cellStyle name="40% - アクセント 2 16" xfId="190" xr:uid="{00000000-0005-0000-0000-0000C5000000}"/>
    <cellStyle name="40% - アクセント 2 17" xfId="191" xr:uid="{00000000-0005-0000-0000-0000C6000000}"/>
    <cellStyle name="40% - アクセント 2 18" xfId="192" xr:uid="{00000000-0005-0000-0000-0000C7000000}"/>
    <cellStyle name="40% - アクセント 2 19" xfId="193" xr:uid="{00000000-0005-0000-0000-0000C8000000}"/>
    <cellStyle name="40% - アクセント 2 2" xfId="194" xr:uid="{00000000-0005-0000-0000-0000C9000000}"/>
    <cellStyle name="40% - アクセント 2 2 2" xfId="195" xr:uid="{00000000-0005-0000-0000-0000CA000000}"/>
    <cellStyle name="40% - アクセント 2 20" xfId="196" xr:uid="{00000000-0005-0000-0000-0000CB000000}"/>
    <cellStyle name="40% - アクセント 2 21" xfId="197" xr:uid="{00000000-0005-0000-0000-0000CC000000}"/>
    <cellStyle name="40% - アクセント 2 22" xfId="198" xr:uid="{00000000-0005-0000-0000-0000CD000000}"/>
    <cellStyle name="40% - アクセント 2 23" xfId="199" xr:uid="{00000000-0005-0000-0000-0000CE000000}"/>
    <cellStyle name="40% - アクセント 2 24" xfId="200" xr:uid="{00000000-0005-0000-0000-0000CF000000}"/>
    <cellStyle name="40% - アクセント 2 25" xfId="201" xr:uid="{00000000-0005-0000-0000-0000D0000000}"/>
    <cellStyle name="40% - アクセント 2 3" xfId="202" xr:uid="{00000000-0005-0000-0000-0000D1000000}"/>
    <cellStyle name="40% - アクセント 2 3 2" xfId="203" xr:uid="{00000000-0005-0000-0000-0000D2000000}"/>
    <cellStyle name="40% - アクセント 2 4" xfId="204" xr:uid="{00000000-0005-0000-0000-0000D3000000}"/>
    <cellStyle name="40% - アクセント 2 5" xfId="205" xr:uid="{00000000-0005-0000-0000-0000D4000000}"/>
    <cellStyle name="40% - アクセント 2 6" xfId="206" xr:uid="{00000000-0005-0000-0000-0000D5000000}"/>
    <cellStyle name="40% - アクセント 2 7" xfId="207" xr:uid="{00000000-0005-0000-0000-0000D6000000}"/>
    <cellStyle name="40% - アクセント 2 8" xfId="208" xr:uid="{00000000-0005-0000-0000-0000D7000000}"/>
    <cellStyle name="40% - アクセント 2 9" xfId="209" xr:uid="{00000000-0005-0000-0000-0000D8000000}"/>
    <cellStyle name="40% - アクセント 3" xfId="1768" builtinId="39" customBuiltin="1"/>
    <cellStyle name="40% - アクセント 3 10" xfId="210" xr:uid="{00000000-0005-0000-0000-0000DA000000}"/>
    <cellStyle name="40% - アクセント 3 11" xfId="211" xr:uid="{00000000-0005-0000-0000-0000DB000000}"/>
    <cellStyle name="40% - アクセント 3 12" xfId="212" xr:uid="{00000000-0005-0000-0000-0000DC000000}"/>
    <cellStyle name="40% - アクセント 3 13" xfId="213" xr:uid="{00000000-0005-0000-0000-0000DD000000}"/>
    <cellStyle name="40% - アクセント 3 14" xfId="214" xr:uid="{00000000-0005-0000-0000-0000DE000000}"/>
    <cellStyle name="40% - アクセント 3 15" xfId="215" xr:uid="{00000000-0005-0000-0000-0000DF000000}"/>
    <cellStyle name="40% - アクセント 3 16" xfId="216" xr:uid="{00000000-0005-0000-0000-0000E0000000}"/>
    <cellStyle name="40% - アクセント 3 17" xfId="217" xr:uid="{00000000-0005-0000-0000-0000E1000000}"/>
    <cellStyle name="40% - アクセント 3 18" xfId="218" xr:uid="{00000000-0005-0000-0000-0000E2000000}"/>
    <cellStyle name="40% - アクセント 3 19" xfId="219" xr:uid="{00000000-0005-0000-0000-0000E3000000}"/>
    <cellStyle name="40% - アクセント 3 2" xfId="220" xr:uid="{00000000-0005-0000-0000-0000E4000000}"/>
    <cellStyle name="40% - アクセント 3 2 2" xfId="221" xr:uid="{00000000-0005-0000-0000-0000E5000000}"/>
    <cellStyle name="40% - アクセント 3 20" xfId="222" xr:uid="{00000000-0005-0000-0000-0000E6000000}"/>
    <cellStyle name="40% - アクセント 3 21" xfId="223" xr:uid="{00000000-0005-0000-0000-0000E7000000}"/>
    <cellStyle name="40% - アクセント 3 22" xfId="224" xr:uid="{00000000-0005-0000-0000-0000E8000000}"/>
    <cellStyle name="40% - アクセント 3 23" xfId="225" xr:uid="{00000000-0005-0000-0000-0000E9000000}"/>
    <cellStyle name="40% - アクセント 3 24" xfId="226" xr:uid="{00000000-0005-0000-0000-0000EA000000}"/>
    <cellStyle name="40% - アクセント 3 25" xfId="227" xr:uid="{00000000-0005-0000-0000-0000EB000000}"/>
    <cellStyle name="40% - アクセント 3 3" xfId="228" xr:uid="{00000000-0005-0000-0000-0000EC000000}"/>
    <cellStyle name="40% - アクセント 3 3 2" xfId="229" xr:uid="{00000000-0005-0000-0000-0000ED000000}"/>
    <cellStyle name="40% - アクセント 3 4" xfId="230" xr:uid="{00000000-0005-0000-0000-0000EE000000}"/>
    <cellStyle name="40% - アクセント 3 5" xfId="231" xr:uid="{00000000-0005-0000-0000-0000EF000000}"/>
    <cellStyle name="40% - アクセント 3 6" xfId="232" xr:uid="{00000000-0005-0000-0000-0000F0000000}"/>
    <cellStyle name="40% - アクセント 3 7" xfId="233" xr:uid="{00000000-0005-0000-0000-0000F1000000}"/>
    <cellStyle name="40% - アクセント 3 8" xfId="234" xr:uid="{00000000-0005-0000-0000-0000F2000000}"/>
    <cellStyle name="40% - アクセント 3 9" xfId="235" xr:uid="{00000000-0005-0000-0000-0000F3000000}"/>
    <cellStyle name="40% - アクセント 4" xfId="1771" builtinId="43" customBuiltin="1"/>
    <cellStyle name="40% - アクセント 4 10" xfId="236" xr:uid="{00000000-0005-0000-0000-0000F5000000}"/>
    <cellStyle name="40% - アクセント 4 11" xfId="237" xr:uid="{00000000-0005-0000-0000-0000F6000000}"/>
    <cellStyle name="40% - アクセント 4 12" xfId="238" xr:uid="{00000000-0005-0000-0000-0000F7000000}"/>
    <cellStyle name="40% - アクセント 4 13" xfId="239" xr:uid="{00000000-0005-0000-0000-0000F8000000}"/>
    <cellStyle name="40% - アクセント 4 14" xfId="240" xr:uid="{00000000-0005-0000-0000-0000F9000000}"/>
    <cellStyle name="40% - アクセント 4 15" xfId="241" xr:uid="{00000000-0005-0000-0000-0000FA000000}"/>
    <cellStyle name="40% - アクセント 4 16" xfId="242" xr:uid="{00000000-0005-0000-0000-0000FB000000}"/>
    <cellStyle name="40% - アクセント 4 17" xfId="243" xr:uid="{00000000-0005-0000-0000-0000FC000000}"/>
    <cellStyle name="40% - アクセント 4 18" xfId="244" xr:uid="{00000000-0005-0000-0000-0000FD000000}"/>
    <cellStyle name="40% - アクセント 4 19" xfId="245" xr:uid="{00000000-0005-0000-0000-0000FE000000}"/>
    <cellStyle name="40% - アクセント 4 2" xfId="246" xr:uid="{00000000-0005-0000-0000-0000FF000000}"/>
    <cellStyle name="40% - アクセント 4 2 2" xfId="247" xr:uid="{00000000-0005-0000-0000-000000010000}"/>
    <cellStyle name="40% - アクセント 4 20" xfId="248" xr:uid="{00000000-0005-0000-0000-000001010000}"/>
    <cellStyle name="40% - アクセント 4 21" xfId="249" xr:uid="{00000000-0005-0000-0000-000002010000}"/>
    <cellStyle name="40% - アクセント 4 22" xfId="250" xr:uid="{00000000-0005-0000-0000-000003010000}"/>
    <cellStyle name="40% - アクセント 4 23" xfId="251" xr:uid="{00000000-0005-0000-0000-000004010000}"/>
    <cellStyle name="40% - アクセント 4 24" xfId="252" xr:uid="{00000000-0005-0000-0000-000005010000}"/>
    <cellStyle name="40% - アクセント 4 25" xfId="253" xr:uid="{00000000-0005-0000-0000-000006010000}"/>
    <cellStyle name="40% - アクセント 4 3" xfId="254" xr:uid="{00000000-0005-0000-0000-000007010000}"/>
    <cellStyle name="40% - アクセント 4 3 2" xfId="255" xr:uid="{00000000-0005-0000-0000-000008010000}"/>
    <cellStyle name="40% - アクセント 4 4" xfId="256" xr:uid="{00000000-0005-0000-0000-000009010000}"/>
    <cellStyle name="40% - アクセント 4 5" xfId="257" xr:uid="{00000000-0005-0000-0000-00000A010000}"/>
    <cellStyle name="40% - アクセント 4 6" xfId="258" xr:uid="{00000000-0005-0000-0000-00000B010000}"/>
    <cellStyle name="40% - アクセント 4 7" xfId="259" xr:uid="{00000000-0005-0000-0000-00000C010000}"/>
    <cellStyle name="40% - アクセント 4 8" xfId="260" xr:uid="{00000000-0005-0000-0000-00000D010000}"/>
    <cellStyle name="40% - アクセント 4 9" xfId="261" xr:uid="{00000000-0005-0000-0000-00000E010000}"/>
    <cellStyle name="40% - アクセント 5" xfId="1774" builtinId="47" customBuiltin="1"/>
    <cellStyle name="40% - アクセント 5 10" xfId="262" xr:uid="{00000000-0005-0000-0000-000010010000}"/>
    <cellStyle name="40% - アクセント 5 11" xfId="263" xr:uid="{00000000-0005-0000-0000-000011010000}"/>
    <cellStyle name="40% - アクセント 5 12" xfId="264" xr:uid="{00000000-0005-0000-0000-000012010000}"/>
    <cellStyle name="40% - アクセント 5 13" xfId="265" xr:uid="{00000000-0005-0000-0000-000013010000}"/>
    <cellStyle name="40% - アクセント 5 14" xfId="266" xr:uid="{00000000-0005-0000-0000-000014010000}"/>
    <cellStyle name="40% - アクセント 5 15" xfId="267" xr:uid="{00000000-0005-0000-0000-000015010000}"/>
    <cellStyle name="40% - アクセント 5 16" xfId="268" xr:uid="{00000000-0005-0000-0000-000016010000}"/>
    <cellStyle name="40% - アクセント 5 17" xfId="269" xr:uid="{00000000-0005-0000-0000-000017010000}"/>
    <cellStyle name="40% - アクセント 5 18" xfId="270" xr:uid="{00000000-0005-0000-0000-000018010000}"/>
    <cellStyle name="40% - アクセント 5 19" xfId="271" xr:uid="{00000000-0005-0000-0000-000019010000}"/>
    <cellStyle name="40% - アクセント 5 2" xfId="272" xr:uid="{00000000-0005-0000-0000-00001A010000}"/>
    <cellStyle name="40% - アクセント 5 2 2" xfId="273" xr:uid="{00000000-0005-0000-0000-00001B010000}"/>
    <cellStyle name="40% - アクセント 5 20" xfId="274" xr:uid="{00000000-0005-0000-0000-00001C010000}"/>
    <cellStyle name="40% - アクセント 5 21" xfId="275" xr:uid="{00000000-0005-0000-0000-00001D010000}"/>
    <cellStyle name="40% - アクセント 5 22" xfId="276" xr:uid="{00000000-0005-0000-0000-00001E010000}"/>
    <cellStyle name="40% - アクセント 5 23" xfId="277" xr:uid="{00000000-0005-0000-0000-00001F010000}"/>
    <cellStyle name="40% - アクセント 5 24" xfId="278" xr:uid="{00000000-0005-0000-0000-000020010000}"/>
    <cellStyle name="40% - アクセント 5 25" xfId="279" xr:uid="{00000000-0005-0000-0000-000021010000}"/>
    <cellStyle name="40% - アクセント 5 3" xfId="280" xr:uid="{00000000-0005-0000-0000-000022010000}"/>
    <cellStyle name="40% - アクセント 5 3 2" xfId="281" xr:uid="{00000000-0005-0000-0000-000023010000}"/>
    <cellStyle name="40% - アクセント 5 4" xfId="282" xr:uid="{00000000-0005-0000-0000-000024010000}"/>
    <cellStyle name="40% - アクセント 5 5" xfId="283" xr:uid="{00000000-0005-0000-0000-000025010000}"/>
    <cellStyle name="40% - アクセント 5 6" xfId="284" xr:uid="{00000000-0005-0000-0000-000026010000}"/>
    <cellStyle name="40% - アクセント 5 7" xfId="285" xr:uid="{00000000-0005-0000-0000-000027010000}"/>
    <cellStyle name="40% - アクセント 5 8" xfId="286" xr:uid="{00000000-0005-0000-0000-000028010000}"/>
    <cellStyle name="40% - アクセント 5 9" xfId="287" xr:uid="{00000000-0005-0000-0000-000029010000}"/>
    <cellStyle name="40% - アクセント 6" xfId="1777" builtinId="51" customBuiltin="1"/>
    <cellStyle name="40% - アクセント 6 10" xfId="288" xr:uid="{00000000-0005-0000-0000-00002B010000}"/>
    <cellStyle name="40% - アクセント 6 11" xfId="289" xr:uid="{00000000-0005-0000-0000-00002C010000}"/>
    <cellStyle name="40% - アクセント 6 12" xfId="290" xr:uid="{00000000-0005-0000-0000-00002D010000}"/>
    <cellStyle name="40% - アクセント 6 13" xfId="291" xr:uid="{00000000-0005-0000-0000-00002E010000}"/>
    <cellStyle name="40% - アクセント 6 14" xfId="292" xr:uid="{00000000-0005-0000-0000-00002F010000}"/>
    <cellStyle name="40% - アクセント 6 15" xfId="293" xr:uid="{00000000-0005-0000-0000-000030010000}"/>
    <cellStyle name="40% - アクセント 6 16" xfId="294" xr:uid="{00000000-0005-0000-0000-000031010000}"/>
    <cellStyle name="40% - アクセント 6 17" xfId="295" xr:uid="{00000000-0005-0000-0000-000032010000}"/>
    <cellStyle name="40% - アクセント 6 18" xfId="296" xr:uid="{00000000-0005-0000-0000-000033010000}"/>
    <cellStyle name="40% - アクセント 6 19" xfId="297" xr:uid="{00000000-0005-0000-0000-000034010000}"/>
    <cellStyle name="40% - アクセント 6 2" xfId="298" xr:uid="{00000000-0005-0000-0000-000035010000}"/>
    <cellStyle name="40% - アクセント 6 2 2" xfId="299" xr:uid="{00000000-0005-0000-0000-000036010000}"/>
    <cellStyle name="40% - アクセント 6 20" xfId="300" xr:uid="{00000000-0005-0000-0000-000037010000}"/>
    <cellStyle name="40% - アクセント 6 21" xfId="301" xr:uid="{00000000-0005-0000-0000-000038010000}"/>
    <cellStyle name="40% - アクセント 6 22" xfId="302" xr:uid="{00000000-0005-0000-0000-000039010000}"/>
    <cellStyle name="40% - アクセント 6 23" xfId="303" xr:uid="{00000000-0005-0000-0000-00003A010000}"/>
    <cellStyle name="40% - アクセント 6 24" xfId="304" xr:uid="{00000000-0005-0000-0000-00003B010000}"/>
    <cellStyle name="40% - アクセント 6 25" xfId="305" xr:uid="{00000000-0005-0000-0000-00003C010000}"/>
    <cellStyle name="40% - アクセント 6 3" xfId="306" xr:uid="{00000000-0005-0000-0000-00003D010000}"/>
    <cellStyle name="40% - アクセント 6 3 2" xfId="307" xr:uid="{00000000-0005-0000-0000-00003E010000}"/>
    <cellStyle name="40% - アクセント 6 4" xfId="308" xr:uid="{00000000-0005-0000-0000-00003F010000}"/>
    <cellStyle name="40% - アクセント 6 5" xfId="309" xr:uid="{00000000-0005-0000-0000-000040010000}"/>
    <cellStyle name="40% - アクセント 6 6" xfId="310" xr:uid="{00000000-0005-0000-0000-000041010000}"/>
    <cellStyle name="40% - アクセント 6 7" xfId="311" xr:uid="{00000000-0005-0000-0000-000042010000}"/>
    <cellStyle name="40% - アクセント 6 8" xfId="312" xr:uid="{00000000-0005-0000-0000-000043010000}"/>
    <cellStyle name="40% - アクセント 6 9" xfId="313" xr:uid="{00000000-0005-0000-0000-000044010000}"/>
    <cellStyle name="60% - アクセント 1 10" xfId="314" xr:uid="{00000000-0005-0000-0000-000045010000}"/>
    <cellStyle name="60% - アクセント 1 11" xfId="315" xr:uid="{00000000-0005-0000-0000-000046010000}"/>
    <cellStyle name="60% - アクセント 1 12" xfId="316" xr:uid="{00000000-0005-0000-0000-000047010000}"/>
    <cellStyle name="60% - アクセント 1 13" xfId="317" xr:uid="{00000000-0005-0000-0000-000048010000}"/>
    <cellStyle name="60% - アクセント 1 14" xfId="318" xr:uid="{00000000-0005-0000-0000-000049010000}"/>
    <cellStyle name="60% - アクセント 1 15" xfId="319" xr:uid="{00000000-0005-0000-0000-00004A010000}"/>
    <cellStyle name="60% - アクセント 1 16" xfId="320" xr:uid="{00000000-0005-0000-0000-00004B010000}"/>
    <cellStyle name="60% - アクセント 1 17" xfId="321" xr:uid="{00000000-0005-0000-0000-00004C010000}"/>
    <cellStyle name="60% - アクセント 1 18" xfId="322" xr:uid="{00000000-0005-0000-0000-00004D010000}"/>
    <cellStyle name="60% - アクセント 1 19" xfId="323" xr:uid="{00000000-0005-0000-0000-00004E010000}"/>
    <cellStyle name="60% - アクセント 1 2" xfId="324" xr:uid="{00000000-0005-0000-0000-00004F010000}"/>
    <cellStyle name="60% - アクセント 1 2 2" xfId="325" xr:uid="{00000000-0005-0000-0000-000050010000}"/>
    <cellStyle name="60% - アクセント 1 20" xfId="326" xr:uid="{00000000-0005-0000-0000-000051010000}"/>
    <cellStyle name="60% - アクセント 1 21" xfId="327" xr:uid="{00000000-0005-0000-0000-000052010000}"/>
    <cellStyle name="60% - アクセント 1 22" xfId="328" xr:uid="{00000000-0005-0000-0000-000053010000}"/>
    <cellStyle name="60% - アクセント 1 23" xfId="329" xr:uid="{00000000-0005-0000-0000-000054010000}"/>
    <cellStyle name="60% - アクセント 1 24" xfId="330" xr:uid="{00000000-0005-0000-0000-000055010000}"/>
    <cellStyle name="60% - アクセント 1 25" xfId="331" xr:uid="{00000000-0005-0000-0000-000056010000}"/>
    <cellStyle name="60% - アクセント 1 26" xfId="1781" xr:uid="{00000000-0005-0000-0000-000057010000}"/>
    <cellStyle name="60% - アクセント 1 3" xfId="332" xr:uid="{00000000-0005-0000-0000-000058010000}"/>
    <cellStyle name="60% - アクセント 1 3 2" xfId="333" xr:uid="{00000000-0005-0000-0000-000059010000}"/>
    <cellStyle name="60% - アクセント 1 4" xfId="334" xr:uid="{00000000-0005-0000-0000-00005A010000}"/>
    <cellStyle name="60% - アクセント 1 5" xfId="335" xr:uid="{00000000-0005-0000-0000-00005B010000}"/>
    <cellStyle name="60% - アクセント 1 6" xfId="336" xr:uid="{00000000-0005-0000-0000-00005C010000}"/>
    <cellStyle name="60% - アクセント 1 7" xfId="337" xr:uid="{00000000-0005-0000-0000-00005D010000}"/>
    <cellStyle name="60% - アクセント 1 8" xfId="338" xr:uid="{00000000-0005-0000-0000-00005E010000}"/>
    <cellStyle name="60% - アクセント 1 9" xfId="339" xr:uid="{00000000-0005-0000-0000-00005F010000}"/>
    <cellStyle name="60% - アクセント 2 10" xfId="340" xr:uid="{00000000-0005-0000-0000-000060010000}"/>
    <cellStyle name="60% - アクセント 2 11" xfId="341" xr:uid="{00000000-0005-0000-0000-000061010000}"/>
    <cellStyle name="60% - アクセント 2 12" xfId="342" xr:uid="{00000000-0005-0000-0000-000062010000}"/>
    <cellStyle name="60% - アクセント 2 13" xfId="343" xr:uid="{00000000-0005-0000-0000-000063010000}"/>
    <cellStyle name="60% - アクセント 2 14" xfId="344" xr:uid="{00000000-0005-0000-0000-000064010000}"/>
    <cellStyle name="60% - アクセント 2 15" xfId="345" xr:uid="{00000000-0005-0000-0000-000065010000}"/>
    <cellStyle name="60% - アクセント 2 16" xfId="346" xr:uid="{00000000-0005-0000-0000-000066010000}"/>
    <cellStyle name="60% - アクセント 2 17" xfId="347" xr:uid="{00000000-0005-0000-0000-000067010000}"/>
    <cellStyle name="60% - アクセント 2 18" xfId="348" xr:uid="{00000000-0005-0000-0000-000068010000}"/>
    <cellStyle name="60% - アクセント 2 19" xfId="349" xr:uid="{00000000-0005-0000-0000-000069010000}"/>
    <cellStyle name="60% - アクセント 2 2" xfId="350" xr:uid="{00000000-0005-0000-0000-00006A010000}"/>
    <cellStyle name="60% - アクセント 2 2 2" xfId="351" xr:uid="{00000000-0005-0000-0000-00006B010000}"/>
    <cellStyle name="60% - アクセント 2 20" xfId="352" xr:uid="{00000000-0005-0000-0000-00006C010000}"/>
    <cellStyle name="60% - アクセント 2 21" xfId="353" xr:uid="{00000000-0005-0000-0000-00006D010000}"/>
    <cellStyle name="60% - アクセント 2 22" xfId="354" xr:uid="{00000000-0005-0000-0000-00006E010000}"/>
    <cellStyle name="60% - アクセント 2 23" xfId="355" xr:uid="{00000000-0005-0000-0000-00006F010000}"/>
    <cellStyle name="60% - アクセント 2 24" xfId="356" xr:uid="{00000000-0005-0000-0000-000070010000}"/>
    <cellStyle name="60% - アクセント 2 25" xfId="357" xr:uid="{00000000-0005-0000-0000-000071010000}"/>
    <cellStyle name="60% - アクセント 2 26" xfId="1782" xr:uid="{00000000-0005-0000-0000-000072010000}"/>
    <cellStyle name="60% - アクセント 2 3" xfId="358" xr:uid="{00000000-0005-0000-0000-000073010000}"/>
    <cellStyle name="60% - アクセント 2 3 2" xfId="359" xr:uid="{00000000-0005-0000-0000-000074010000}"/>
    <cellStyle name="60% - アクセント 2 4" xfId="360" xr:uid="{00000000-0005-0000-0000-000075010000}"/>
    <cellStyle name="60% - アクセント 2 5" xfId="361" xr:uid="{00000000-0005-0000-0000-000076010000}"/>
    <cellStyle name="60% - アクセント 2 6" xfId="362" xr:uid="{00000000-0005-0000-0000-000077010000}"/>
    <cellStyle name="60% - アクセント 2 7" xfId="363" xr:uid="{00000000-0005-0000-0000-000078010000}"/>
    <cellStyle name="60% - アクセント 2 8" xfId="364" xr:uid="{00000000-0005-0000-0000-000079010000}"/>
    <cellStyle name="60% - アクセント 2 9" xfId="365" xr:uid="{00000000-0005-0000-0000-00007A010000}"/>
    <cellStyle name="60% - アクセント 3 10" xfId="366" xr:uid="{00000000-0005-0000-0000-00007B010000}"/>
    <cellStyle name="60% - アクセント 3 11" xfId="367" xr:uid="{00000000-0005-0000-0000-00007C010000}"/>
    <cellStyle name="60% - アクセント 3 12" xfId="368" xr:uid="{00000000-0005-0000-0000-00007D010000}"/>
    <cellStyle name="60% - アクセント 3 13" xfId="369" xr:uid="{00000000-0005-0000-0000-00007E010000}"/>
    <cellStyle name="60% - アクセント 3 14" xfId="370" xr:uid="{00000000-0005-0000-0000-00007F010000}"/>
    <cellStyle name="60% - アクセント 3 15" xfId="371" xr:uid="{00000000-0005-0000-0000-000080010000}"/>
    <cellStyle name="60% - アクセント 3 16" xfId="372" xr:uid="{00000000-0005-0000-0000-000081010000}"/>
    <cellStyle name="60% - アクセント 3 17" xfId="373" xr:uid="{00000000-0005-0000-0000-000082010000}"/>
    <cellStyle name="60% - アクセント 3 18" xfId="374" xr:uid="{00000000-0005-0000-0000-000083010000}"/>
    <cellStyle name="60% - アクセント 3 19" xfId="375" xr:uid="{00000000-0005-0000-0000-000084010000}"/>
    <cellStyle name="60% - アクセント 3 2" xfId="376" xr:uid="{00000000-0005-0000-0000-000085010000}"/>
    <cellStyle name="60% - アクセント 3 2 2" xfId="377" xr:uid="{00000000-0005-0000-0000-000086010000}"/>
    <cellStyle name="60% - アクセント 3 20" xfId="378" xr:uid="{00000000-0005-0000-0000-000087010000}"/>
    <cellStyle name="60% - アクセント 3 21" xfId="379" xr:uid="{00000000-0005-0000-0000-000088010000}"/>
    <cellStyle name="60% - アクセント 3 22" xfId="380" xr:uid="{00000000-0005-0000-0000-000089010000}"/>
    <cellStyle name="60% - アクセント 3 23" xfId="381" xr:uid="{00000000-0005-0000-0000-00008A010000}"/>
    <cellStyle name="60% - アクセント 3 24" xfId="382" xr:uid="{00000000-0005-0000-0000-00008B010000}"/>
    <cellStyle name="60% - アクセント 3 25" xfId="383" xr:uid="{00000000-0005-0000-0000-00008C010000}"/>
    <cellStyle name="60% - アクセント 3 26" xfId="1783" xr:uid="{00000000-0005-0000-0000-00008D010000}"/>
    <cellStyle name="60% - アクセント 3 3" xfId="384" xr:uid="{00000000-0005-0000-0000-00008E010000}"/>
    <cellStyle name="60% - アクセント 3 3 2" xfId="385" xr:uid="{00000000-0005-0000-0000-00008F010000}"/>
    <cellStyle name="60% - アクセント 3 4" xfId="386" xr:uid="{00000000-0005-0000-0000-000090010000}"/>
    <cellStyle name="60% - アクセント 3 5" xfId="387" xr:uid="{00000000-0005-0000-0000-000091010000}"/>
    <cellStyle name="60% - アクセント 3 6" xfId="388" xr:uid="{00000000-0005-0000-0000-000092010000}"/>
    <cellStyle name="60% - アクセント 3 7" xfId="389" xr:uid="{00000000-0005-0000-0000-000093010000}"/>
    <cellStyle name="60% - アクセント 3 8" xfId="390" xr:uid="{00000000-0005-0000-0000-000094010000}"/>
    <cellStyle name="60% - アクセント 3 9" xfId="391" xr:uid="{00000000-0005-0000-0000-000095010000}"/>
    <cellStyle name="60% - アクセント 4 10" xfId="392" xr:uid="{00000000-0005-0000-0000-000096010000}"/>
    <cellStyle name="60% - アクセント 4 11" xfId="393" xr:uid="{00000000-0005-0000-0000-000097010000}"/>
    <cellStyle name="60% - アクセント 4 12" xfId="394" xr:uid="{00000000-0005-0000-0000-000098010000}"/>
    <cellStyle name="60% - アクセント 4 13" xfId="395" xr:uid="{00000000-0005-0000-0000-000099010000}"/>
    <cellStyle name="60% - アクセント 4 14" xfId="396" xr:uid="{00000000-0005-0000-0000-00009A010000}"/>
    <cellStyle name="60% - アクセント 4 15" xfId="397" xr:uid="{00000000-0005-0000-0000-00009B010000}"/>
    <cellStyle name="60% - アクセント 4 16" xfId="398" xr:uid="{00000000-0005-0000-0000-00009C010000}"/>
    <cellStyle name="60% - アクセント 4 17" xfId="399" xr:uid="{00000000-0005-0000-0000-00009D010000}"/>
    <cellStyle name="60% - アクセント 4 18" xfId="400" xr:uid="{00000000-0005-0000-0000-00009E010000}"/>
    <cellStyle name="60% - アクセント 4 19" xfId="401" xr:uid="{00000000-0005-0000-0000-00009F010000}"/>
    <cellStyle name="60% - アクセント 4 2" xfId="402" xr:uid="{00000000-0005-0000-0000-0000A0010000}"/>
    <cellStyle name="60% - アクセント 4 2 2" xfId="403" xr:uid="{00000000-0005-0000-0000-0000A1010000}"/>
    <cellStyle name="60% - アクセント 4 20" xfId="404" xr:uid="{00000000-0005-0000-0000-0000A2010000}"/>
    <cellStyle name="60% - アクセント 4 21" xfId="405" xr:uid="{00000000-0005-0000-0000-0000A3010000}"/>
    <cellStyle name="60% - アクセント 4 22" xfId="406" xr:uid="{00000000-0005-0000-0000-0000A4010000}"/>
    <cellStyle name="60% - アクセント 4 23" xfId="407" xr:uid="{00000000-0005-0000-0000-0000A5010000}"/>
    <cellStyle name="60% - アクセント 4 24" xfId="408" xr:uid="{00000000-0005-0000-0000-0000A6010000}"/>
    <cellStyle name="60% - アクセント 4 25" xfId="409" xr:uid="{00000000-0005-0000-0000-0000A7010000}"/>
    <cellStyle name="60% - アクセント 4 26" xfId="1784" xr:uid="{00000000-0005-0000-0000-0000A8010000}"/>
    <cellStyle name="60% - アクセント 4 3" xfId="410" xr:uid="{00000000-0005-0000-0000-0000A9010000}"/>
    <cellStyle name="60% - アクセント 4 3 2" xfId="411" xr:uid="{00000000-0005-0000-0000-0000AA010000}"/>
    <cellStyle name="60% - アクセント 4 4" xfId="412" xr:uid="{00000000-0005-0000-0000-0000AB010000}"/>
    <cellStyle name="60% - アクセント 4 5" xfId="413" xr:uid="{00000000-0005-0000-0000-0000AC010000}"/>
    <cellStyle name="60% - アクセント 4 6" xfId="414" xr:uid="{00000000-0005-0000-0000-0000AD010000}"/>
    <cellStyle name="60% - アクセント 4 7" xfId="415" xr:uid="{00000000-0005-0000-0000-0000AE010000}"/>
    <cellStyle name="60% - アクセント 4 8" xfId="416" xr:uid="{00000000-0005-0000-0000-0000AF010000}"/>
    <cellStyle name="60% - アクセント 4 9" xfId="417" xr:uid="{00000000-0005-0000-0000-0000B0010000}"/>
    <cellStyle name="60% - アクセント 5 10" xfId="418" xr:uid="{00000000-0005-0000-0000-0000B1010000}"/>
    <cellStyle name="60% - アクセント 5 11" xfId="419" xr:uid="{00000000-0005-0000-0000-0000B2010000}"/>
    <cellStyle name="60% - アクセント 5 12" xfId="420" xr:uid="{00000000-0005-0000-0000-0000B3010000}"/>
    <cellStyle name="60% - アクセント 5 13" xfId="421" xr:uid="{00000000-0005-0000-0000-0000B4010000}"/>
    <cellStyle name="60% - アクセント 5 14" xfId="422" xr:uid="{00000000-0005-0000-0000-0000B5010000}"/>
    <cellStyle name="60% - アクセント 5 15" xfId="423" xr:uid="{00000000-0005-0000-0000-0000B6010000}"/>
    <cellStyle name="60% - アクセント 5 16" xfId="424" xr:uid="{00000000-0005-0000-0000-0000B7010000}"/>
    <cellStyle name="60% - アクセント 5 17" xfId="425" xr:uid="{00000000-0005-0000-0000-0000B8010000}"/>
    <cellStyle name="60% - アクセント 5 18" xfId="426" xr:uid="{00000000-0005-0000-0000-0000B9010000}"/>
    <cellStyle name="60% - アクセント 5 19" xfId="427" xr:uid="{00000000-0005-0000-0000-0000BA010000}"/>
    <cellStyle name="60% - アクセント 5 2" xfId="428" xr:uid="{00000000-0005-0000-0000-0000BB010000}"/>
    <cellStyle name="60% - アクセント 5 2 2" xfId="429" xr:uid="{00000000-0005-0000-0000-0000BC010000}"/>
    <cellStyle name="60% - アクセント 5 20" xfId="430" xr:uid="{00000000-0005-0000-0000-0000BD010000}"/>
    <cellStyle name="60% - アクセント 5 21" xfId="431" xr:uid="{00000000-0005-0000-0000-0000BE010000}"/>
    <cellStyle name="60% - アクセント 5 22" xfId="432" xr:uid="{00000000-0005-0000-0000-0000BF010000}"/>
    <cellStyle name="60% - アクセント 5 23" xfId="433" xr:uid="{00000000-0005-0000-0000-0000C0010000}"/>
    <cellStyle name="60% - アクセント 5 24" xfId="434" xr:uid="{00000000-0005-0000-0000-0000C1010000}"/>
    <cellStyle name="60% - アクセント 5 25" xfId="435" xr:uid="{00000000-0005-0000-0000-0000C2010000}"/>
    <cellStyle name="60% - アクセント 5 26" xfId="1785" xr:uid="{00000000-0005-0000-0000-0000C3010000}"/>
    <cellStyle name="60% - アクセント 5 3" xfId="436" xr:uid="{00000000-0005-0000-0000-0000C4010000}"/>
    <cellStyle name="60% - アクセント 5 3 2" xfId="437" xr:uid="{00000000-0005-0000-0000-0000C5010000}"/>
    <cellStyle name="60% - アクセント 5 4" xfId="438" xr:uid="{00000000-0005-0000-0000-0000C6010000}"/>
    <cellStyle name="60% - アクセント 5 5" xfId="439" xr:uid="{00000000-0005-0000-0000-0000C7010000}"/>
    <cellStyle name="60% - アクセント 5 6" xfId="440" xr:uid="{00000000-0005-0000-0000-0000C8010000}"/>
    <cellStyle name="60% - アクセント 5 7" xfId="441" xr:uid="{00000000-0005-0000-0000-0000C9010000}"/>
    <cellStyle name="60% - アクセント 5 8" xfId="442" xr:uid="{00000000-0005-0000-0000-0000CA010000}"/>
    <cellStyle name="60% - アクセント 5 9" xfId="443" xr:uid="{00000000-0005-0000-0000-0000CB010000}"/>
    <cellStyle name="60% - アクセント 6 10" xfId="444" xr:uid="{00000000-0005-0000-0000-0000CC010000}"/>
    <cellStyle name="60% - アクセント 6 11" xfId="445" xr:uid="{00000000-0005-0000-0000-0000CD010000}"/>
    <cellStyle name="60% - アクセント 6 12" xfId="446" xr:uid="{00000000-0005-0000-0000-0000CE010000}"/>
    <cellStyle name="60% - アクセント 6 13" xfId="447" xr:uid="{00000000-0005-0000-0000-0000CF010000}"/>
    <cellStyle name="60% - アクセント 6 14" xfId="448" xr:uid="{00000000-0005-0000-0000-0000D0010000}"/>
    <cellStyle name="60% - アクセント 6 15" xfId="449" xr:uid="{00000000-0005-0000-0000-0000D1010000}"/>
    <cellStyle name="60% - アクセント 6 16" xfId="450" xr:uid="{00000000-0005-0000-0000-0000D2010000}"/>
    <cellStyle name="60% - アクセント 6 17" xfId="451" xr:uid="{00000000-0005-0000-0000-0000D3010000}"/>
    <cellStyle name="60% - アクセント 6 18" xfId="452" xr:uid="{00000000-0005-0000-0000-0000D4010000}"/>
    <cellStyle name="60% - アクセント 6 19" xfId="453" xr:uid="{00000000-0005-0000-0000-0000D5010000}"/>
    <cellStyle name="60% - アクセント 6 2" xfId="454" xr:uid="{00000000-0005-0000-0000-0000D6010000}"/>
    <cellStyle name="60% - アクセント 6 2 2" xfId="455" xr:uid="{00000000-0005-0000-0000-0000D7010000}"/>
    <cellStyle name="60% - アクセント 6 20" xfId="456" xr:uid="{00000000-0005-0000-0000-0000D8010000}"/>
    <cellStyle name="60% - アクセント 6 21" xfId="457" xr:uid="{00000000-0005-0000-0000-0000D9010000}"/>
    <cellStyle name="60% - アクセント 6 22" xfId="458" xr:uid="{00000000-0005-0000-0000-0000DA010000}"/>
    <cellStyle name="60% - アクセント 6 23" xfId="459" xr:uid="{00000000-0005-0000-0000-0000DB010000}"/>
    <cellStyle name="60% - アクセント 6 24" xfId="460" xr:uid="{00000000-0005-0000-0000-0000DC010000}"/>
    <cellStyle name="60% - アクセント 6 25" xfId="461" xr:uid="{00000000-0005-0000-0000-0000DD010000}"/>
    <cellStyle name="60% - アクセント 6 26" xfId="1786" xr:uid="{00000000-0005-0000-0000-0000DE010000}"/>
    <cellStyle name="60% - アクセント 6 3" xfId="462" xr:uid="{00000000-0005-0000-0000-0000DF010000}"/>
    <cellStyle name="60% - アクセント 6 3 2" xfId="463" xr:uid="{00000000-0005-0000-0000-0000E0010000}"/>
    <cellStyle name="60% - アクセント 6 4" xfId="464" xr:uid="{00000000-0005-0000-0000-0000E1010000}"/>
    <cellStyle name="60% - アクセント 6 5" xfId="465" xr:uid="{00000000-0005-0000-0000-0000E2010000}"/>
    <cellStyle name="60% - アクセント 6 6" xfId="466" xr:uid="{00000000-0005-0000-0000-0000E3010000}"/>
    <cellStyle name="60% - アクセント 6 7" xfId="467" xr:uid="{00000000-0005-0000-0000-0000E4010000}"/>
    <cellStyle name="60% - アクセント 6 8" xfId="468" xr:uid="{00000000-0005-0000-0000-0000E5010000}"/>
    <cellStyle name="60% - アクセント 6 9" xfId="469" xr:uid="{00000000-0005-0000-0000-0000E6010000}"/>
    <cellStyle name="アクセント 1" xfId="1760" builtinId="29" customBuiltin="1"/>
    <cellStyle name="アクセント 1 10" xfId="470" xr:uid="{00000000-0005-0000-0000-0000E8010000}"/>
    <cellStyle name="アクセント 1 11" xfId="471" xr:uid="{00000000-0005-0000-0000-0000E9010000}"/>
    <cellStyle name="アクセント 1 12" xfId="472" xr:uid="{00000000-0005-0000-0000-0000EA010000}"/>
    <cellStyle name="アクセント 1 13" xfId="473" xr:uid="{00000000-0005-0000-0000-0000EB010000}"/>
    <cellStyle name="アクセント 1 14" xfId="474" xr:uid="{00000000-0005-0000-0000-0000EC010000}"/>
    <cellStyle name="アクセント 1 15" xfId="475" xr:uid="{00000000-0005-0000-0000-0000ED010000}"/>
    <cellStyle name="アクセント 1 16" xfId="476" xr:uid="{00000000-0005-0000-0000-0000EE010000}"/>
    <cellStyle name="アクセント 1 17" xfId="477" xr:uid="{00000000-0005-0000-0000-0000EF010000}"/>
    <cellStyle name="アクセント 1 18" xfId="478" xr:uid="{00000000-0005-0000-0000-0000F0010000}"/>
    <cellStyle name="アクセント 1 19" xfId="479" xr:uid="{00000000-0005-0000-0000-0000F1010000}"/>
    <cellStyle name="アクセント 1 2" xfId="480" xr:uid="{00000000-0005-0000-0000-0000F2010000}"/>
    <cellStyle name="アクセント 1 2 2" xfId="481" xr:uid="{00000000-0005-0000-0000-0000F3010000}"/>
    <cellStyle name="アクセント 1 20" xfId="482" xr:uid="{00000000-0005-0000-0000-0000F4010000}"/>
    <cellStyle name="アクセント 1 21" xfId="483" xr:uid="{00000000-0005-0000-0000-0000F5010000}"/>
    <cellStyle name="アクセント 1 22" xfId="484" xr:uid="{00000000-0005-0000-0000-0000F6010000}"/>
    <cellStyle name="アクセント 1 23" xfId="485" xr:uid="{00000000-0005-0000-0000-0000F7010000}"/>
    <cellStyle name="アクセント 1 24" xfId="486" xr:uid="{00000000-0005-0000-0000-0000F8010000}"/>
    <cellStyle name="アクセント 1 25" xfId="487" xr:uid="{00000000-0005-0000-0000-0000F9010000}"/>
    <cellStyle name="アクセント 1 3" xfId="488" xr:uid="{00000000-0005-0000-0000-0000FA010000}"/>
    <cellStyle name="アクセント 1 3 2" xfId="489" xr:uid="{00000000-0005-0000-0000-0000FB010000}"/>
    <cellStyle name="アクセント 1 4" xfId="490" xr:uid="{00000000-0005-0000-0000-0000FC010000}"/>
    <cellStyle name="アクセント 1 5" xfId="491" xr:uid="{00000000-0005-0000-0000-0000FD010000}"/>
    <cellStyle name="アクセント 1 6" xfId="492" xr:uid="{00000000-0005-0000-0000-0000FE010000}"/>
    <cellStyle name="アクセント 1 7" xfId="493" xr:uid="{00000000-0005-0000-0000-0000FF010000}"/>
    <cellStyle name="アクセント 1 8" xfId="494" xr:uid="{00000000-0005-0000-0000-000000020000}"/>
    <cellStyle name="アクセント 1 9" xfId="495" xr:uid="{00000000-0005-0000-0000-000001020000}"/>
    <cellStyle name="アクセント 2" xfId="1763" builtinId="33" customBuiltin="1"/>
    <cellStyle name="アクセント 2 10" xfId="496" xr:uid="{00000000-0005-0000-0000-000003020000}"/>
    <cellStyle name="アクセント 2 11" xfId="497" xr:uid="{00000000-0005-0000-0000-000004020000}"/>
    <cellStyle name="アクセント 2 12" xfId="498" xr:uid="{00000000-0005-0000-0000-000005020000}"/>
    <cellStyle name="アクセント 2 13" xfId="499" xr:uid="{00000000-0005-0000-0000-000006020000}"/>
    <cellStyle name="アクセント 2 14" xfId="500" xr:uid="{00000000-0005-0000-0000-000007020000}"/>
    <cellStyle name="アクセント 2 15" xfId="501" xr:uid="{00000000-0005-0000-0000-000008020000}"/>
    <cellStyle name="アクセント 2 16" xfId="502" xr:uid="{00000000-0005-0000-0000-000009020000}"/>
    <cellStyle name="アクセント 2 17" xfId="503" xr:uid="{00000000-0005-0000-0000-00000A020000}"/>
    <cellStyle name="アクセント 2 18" xfId="504" xr:uid="{00000000-0005-0000-0000-00000B020000}"/>
    <cellStyle name="アクセント 2 19" xfId="505" xr:uid="{00000000-0005-0000-0000-00000C020000}"/>
    <cellStyle name="アクセント 2 2" xfId="506" xr:uid="{00000000-0005-0000-0000-00000D020000}"/>
    <cellStyle name="アクセント 2 2 2" xfId="507" xr:uid="{00000000-0005-0000-0000-00000E020000}"/>
    <cellStyle name="アクセント 2 20" xfId="508" xr:uid="{00000000-0005-0000-0000-00000F020000}"/>
    <cellStyle name="アクセント 2 21" xfId="509" xr:uid="{00000000-0005-0000-0000-000010020000}"/>
    <cellStyle name="アクセント 2 22" xfId="510" xr:uid="{00000000-0005-0000-0000-000011020000}"/>
    <cellStyle name="アクセント 2 23" xfId="511" xr:uid="{00000000-0005-0000-0000-000012020000}"/>
    <cellStyle name="アクセント 2 24" xfId="512" xr:uid="{00000000-0005-0000-0000-000013020000}"/>
    <cellStyle name="アクセント 2 25" xfId="513" xr:uid="{00000000-0005-0000-0000-000014020000}"/>
    <cellStyle name="アクセント 2 3" xfId="514" xr:uid="{00000000-0005-0000-0000-000015020000}"/>
    <cellStyle name="アクセント 2 3 2" xfId="515" xr:uid="{00000000-0005-0000-0000-000016020000}"/>
    <cellStyle name="アクセント 2 4" xfId="516" xr:uid="{00000000-0005-0000-0000-000017020000}"/>
    <cellStyle name="アクセント 2 5" xfId="517" xr:uid="{00000000-0005-0000-0000-000018020000}"/>
    <cellStyle name="アクセント 2 6" xfId="518" xr:uid="{00000000-0005-0000-0000-000019020000}"/>
    <cellStyle name="アクセント 2 7" xfId="519" xr:uid="{00000000-0005-0000-0000-00001A020000}"/>
    <cellStyle name="アクセント 2 8" xfId="520" xr:uid="{00000000-0005-0000-0000-00001B020000}"/>
    <cellStyle name="アクセント 2 9" xfId="521" xr:uid="{00000000-0005-0000-0000-00001C020000}"/>
    <cellStyle name="アクセント 3" xfId="1766" builtinId="37" customBuiltin="1"/>
    <cellStyle name="アクセント 3 10" xfId="522" xr:uid="{00000000-0005-0000-0000-00001E020000}"/>
    <cellStyle name="アクセント 3 11" xfId="523" xr:uid="{00000000-0005-0000-0000-00001F020000}"/>
    <cellStyle name="アクセント 3 12" xfId="524" xr:uid="{00000000-0005-0000-0000-000020020000}"/>
    <cellStyle name="アクセント 3 13" xfId="525" xr:uid="{00000000-0005-0000-0000-000021020000}"/>
    <cellStyle name="アクセント 3 14" xfId="526" xr:uid="{00000000-0005-0000-0000-000022020000}"/>
    <cellStyle name="アクセント 3 15" xfId="527" xr:uid="{00000000-0005-0000-0000-000023020000}"/>
    <cellStyle name="アクセント 3 16" xfId="528" xr:uid="{00000000-0005-0000-0000-000024020000}"/>
    <cellStyle name="アクセント 3 17" xfId="529" xr:uid="{00000000-0005-0000-0000-000025020000}"/>
    <cellStyle name="アクセント 3 18" xfId="530" xr:uid="{00000000-0005-0000-0000-000026020000}"/>
    <cellStyle name="アクセント 3 19" xfId="531" xr:uid="{00000000-0005-0000-0000-000027020000}"/>
    <cellStyle name="アクセント 3 2" xfId="532" xr:uid="{00000000-0005-0000-0000-000028020000}"/>
    <cellStyle name="アクセント 3 2 2" xfId="533" xr:uid="{00000000-0005-0000-0000-000029020000}"/>
    <cellStyle name="アクセント 3 20" xfId="534" xr:uid="{00000000-0005-0000-0000-00002A020000}"/>
    <cellStyle name="アクセント 3 21" xfId="535" xr:uid="{00000000-0005-0000-0000-00002B020000}"/>
    <cellStyle name="アクセント 3 22" xfId="536" xr:uid="{00000000-0005-0000-0000-00002C020000}"/>
    <cellStyle name="アクセント 3 23" xfId="537" xr:uid="{00000000-0005-0000-0000-00002D020000}"/>
    <cellStyle name="アクセント 3 24" xfId="538" xr:uid="{00000000-0005-0000-0000-00002E020000}"/>
    <cellStyle name="アクセント 3 25" xfId="539" xr:uid="{00000000-0005-0000-0000-00002F020000}"/>
    <cellStyle name="アクセント 3 3" xfId="540" xr:uid="{00000000-0005-0000-0000-000030020000}"/>
    <cellStyle name="アクセント 3 3 2" xfId="541" xr:uid="{00000000-0005-0000-0000-000031020000}"/>
    <cellStyle name="アクセント 3 4" xfId="542" xr:uid="{00000000-0005-0000-0000-000032020000}"/>
    <cellStyle name="アクセント 3 5" xfId="543" xr:uid="{00000000-0005-0000-0000-000033020000}"/>
    <cellStyle name="アクセント 3 6" xfId="544" xr:uid="{00000000-0005-0000-0000-000034020000}"/>
    <cellStyle name="アクセント 3 7" xfId="545" xr:uid="{00000000-0005-0000-0000-000035020000}"/>
    <cellStyle name="アクセント 3 8" xfId="546" xr:uid="{00000000-0005-0000-0000-000036020000}"/>
    <cellStyle name="アクセント 3 9" xfId="547" xr:uid="{00000000-0005-0000-0000-000037020000}"/>
    <cellStyle name="アクセント 4" xfId="1769" builtinId="41" customBuiltin="1"/>
    <cellStyle name="アクセント 4 10" xfId="548" xr:uid="{00000000-0005-0000-0000-000039020000}"/>
    <cellStyle name="アクセント 4 11" xfId="549" xr:uid="{00000000-0005-0000-0000-00003A020000}"/>
    <cellStyle name="アクセント 4 12" xfId="550" xr:uid="{00000000-0005-0000-0000-00003B020000}"/>
    <cellStyle name="アクセント 4 13" xfId="551" xr:uid="{00000000-0005-0000-0000-00003C020000}"/>
    <cellStyle name="アクセント 4 14" xfId="552" xr:uid="{00000000-0005-0000-0000-00003D020000}"/>
    <cellStyle name="アクセント 4 15" xfId="553" xr:uid="{00000000-0005-0000-0000-00003E020000}"/>
    <cellStyle name="アクセント 4 16" xfId="554" xr:uid="{00000000-0005-0000-0000-00003F020000}"/>
    <cellStyle name="アクセント 4 17" xfId="555" xr:uid="{00000000-0005-0000-0000-000040020000}"/>
    <cellStyle name="アクセント 4 18" xfId="556" xr:uid="{00000000-0005-0000-0000-000041020000}"/>
    <cellStyle name="アクセント 4 19" xfId="557" xr:uid="{00000000-0005-0000-0000-000042020000}"/>
    <cellStyle name="アクセント 4 2" xfId="558" xr:uid="{00000000-0005-0000-0000-000043020000}"/>
    <cellStyle name="アクセント 4 2 2" xfId="559" xr:uid="{00000000-0005-0000-0000-000044020000}"/>
    <cellStyle name="アクセント 4 20" xfId="560" xr:uid="{00000000-0005-0000-0000-000045020000}"/>
    <cellStyle name="アクセント 4 21" xfId="561" xr:uid="{00000000-0005-0000-0000-000046020000}"/>
    <cellStyle name="アクセント 4 22" xfId="562" xr:uid="{00000000-0005-0000-0000-000047020000}"/>
    <cellStyle name="アクセント 4 23" xfId="563" xr:uid="{00000000-0005-0000-0000-000048020000}"/>
    <cellStyle name="アクセント 4 24" xfId="564" xr:uid="{00000000-0005-0000-0000-000049020000}"/>
    <cellStyle name="アクセント 4 25" xfId="565" xr:uid="{00000000-0005-0000-0000-00004A020000}"/>
    <cellStyle name="アクセント 4 3" xfId="566" xr:uid="{00000000-0005-0000-0000-00004B020000}"/>
    <cellStyle name="アクセント 4 3 2" xfId="567" xr:uid="{00000000-0005-0000-0000-00004C020000}"/>
    <cellStyle name="アクセント 4 4" xfId="568" xr:uid="{00000000-0005-0000-0000-00004D020000}"/>
    <cellStyle name="アクセント 4 5" xfId="569" xr:uid="{00000000-0005-0000-0000-00004E020000}"/>
    <cellStyle name="アクセント 4 6" xfId="570" xr:uid="{00000000-0005-0000-0000-00004F020000}"/>
    <cellStyle name="アクセント 4 7" xfId="571" xr:uid="{00000000-0005-0000-0000-000050020000}"/>
    <cellStyle name="アクセント 4 8" xfId="572" xr:uid="{00000000-0005-0000-0000-000051020000}"/>
    <cellStyle name="アクセント 4 9" xfId="573" xr:uid="{00000000-0005-0000-0000-000052020000}"/>
    <cellStyle name="アクセント 5" xfId="1772" builtinId="45" customBuiltin="1"/>
    <cellStyle name="アクセント 5 10" xfId="574" xr:uid="{00000000-0005-0000-0000-000054020000}"/>
    <cellStyle name="アクセント 5 11" xfId="575" xr:uid="{00000000-0005-0000-0000-000055020000}"/>
    <cellStyle name="アクセント 5 12" xfId="576" xr:uid="{00000000-0005-0000-0000-000056020000}"/>
    <cellStyle name="アクセント 5 13" xfId="577" xr:uid="{00000000-0005-0000-0000-000057020000}"/>
    <cellStyle name="アクセント 5 14" xfId="578" xr:uid="{00000000-0005-0000-0000-000058020000}"/>
    <cellStyle name="アクセント 5 15" xfId="579" xr:uid="{00000000-0005-0000-0000-000059020000}"/>
    <cellStyle name="アクセント 5 16" xfId="580" xr:uid="{00000000-0005-0000-0000-00005A020000}"/>
    <cellStyle name="アクセント 5 17" xfId="581" xr:uid="{00000000-0005-0000-0000-00005B020000}"/>
    <cellStyle name="アクセント 5 18" xfId="582" xr:uid="{00000000-0005-0000-0000-00005C020000}"/>
    <cellStyle name="アクセント 5 19" xfId="583" xr:uid="{00000000-0005-0000-0000-00005D020000}"/>
    <cellStyle name="アクセント 5 2" xfId="584" xr:uid="{00000000-0005-0000-0000-00005E020000}"/>
    <cellStyle name="アクセント 5 2 2" xfId="585" xr:uid="{00000000-0005-0000-0000-00005F020000}"/>
    <cellStyle name="アクセント 5 20" xfId="586" xr:uid="{00000000-0005-0000-0000-000060020000}"/>
    <cellStyle name="アクセント 5 21" xfId="587" xr:uid="{00000000-0005-0000-0000-000061020000}"/>
    <cellStyle name="アクセント 5 22" xfId="588" xr:uid="{00000000-0005-0000-0000-000062020000}"/>
    <cellStyle name="アクセント 5 23" xfId="589" xr:uid="{00000000-0005-0000-0000-000063020000}"/>
    <cellStyle name="アクセント 5 24" xfId="590" xr:uid="{00000000-0005-0000-0000-000064020000}"/>
    <cellStyle name="アクセント 5 25" xfId="591" xr:uid="{00000000-0005-0000-0000-000065020000}"/>
    <cellStyle name="アクセント 5 3" xfId="592" xr:uid="{00000000-0005-0000-0000-000066020000}"/>
    <cellStyle name="アクセント 5 3 2" xfId="593" xr:uid="{00000000-0005-0000-0000-000067020000}"/>
    <cellStyle name="アクセント 5 4" xfId="594" xr:uid="{00000000-0005-0000-0000-000068020000}"/>
    <cellStyle name="アクセント 5 5" xfId="595" xr:uid="{00000000-0005-0000-0000-000069020000}"/>
    <cellStyle name="アクセント 5 6" xfId="596" xr:uid="{00000000-0005-0000-0000-00006A020000}"/>
    <cellStyle name="アクセント 5 7" xfId="597" xr:uid="{00000000-0005-0000-0000-00006B020000}"/>
    <cellStyle name="アクセント 5 8" xfId="598" xr:uid="{00000000-0005-0000-0000-00006C020000}"/>
    <cellStyle name="アクセント 5 9" xfId="599" xr:uid="{00000000-0005-0000-0000-00006D020000}"/>
    <cellStyle name="アクセント 6" xfId="1775" builtinId="49" customBuiltin="1"/>
    <cellStyle name="アクセント 6 10" xfId="600" xr:uid="{00000000-0005-0000-0000-00006F020000}"/>
    <cellStyle name="アクセント 6 11" xfId="601" xr:uid="{00000000-0005-0000-0000-000070020000}"/>
    <cellStyle name="アクセント 6 12" xfId="602" xr:uid="{00000000-0005-0000-0000-000071020000}"/>
    <cellStyle name="アクセント 6 13" xfId="603" xr:uid="{00000000-0005-0000-0000-000072020000}"/>
    <cellStyle name="アクセント 6 14" xfId="604" xr:uid="{00000000-0005-0000-0000-000073020000}"/>
    <cellStyle name="アクセント 6 15" xfId="605" xr:uid="{00000000-0005-0000-0000-000074020000}"/>
    <cellStyle name="アクセント 6 16" xfId="606" xr:uid="{00000000-0005-0000-0000-000075020000}"/>
    <cellStyle name="アクセント 6 17" xfId="607" xr:uid="{00000000-0005-0000-0000-000076020000}"/>
    <cellStyle name="アクセント 6 18" xfId="608" xr:uid="{00000000-0005-0000-0000-000077020000}"/>
    <cellStyle name="アクセント 6 19" xfId="609" xr:uid="{00000000-0005-0000-0000-000078020000}"/>
    <cellStyle name="アクセント 6 2" xfId="610" xr:uid="{00000000-0005-0000-0000-000079020000}"/>
    <cellStyle name="アクセント 6 2 2" xfId="611" xr:uid="{00000000-0005-0000-0000-00007A020000}"/>
    <cellStyle name="アクセント 6 20" xfId="612" xr:uid="{00000000-0005-0000-0000-00007B020000}"/>
    <cellStyle name="アクセント 6 21" xfId="613" xr:uid="{00000000-0005-0000-0000-00007C020000}"/>
    <cellStyle name="アクセント 6 22" xfId="614" xr:uid="{00000000-0005-0000-0000-00007D020000}"/>
    <cellStyle name="アクセント 6 23" xfId="615" xr:uid="{00000000-0005-0000-0000-00007E020000}"/>
    <cellStyle name="アクセント 6 24" xfId="616" xr:uid="{00000000-0005-0000-0000-00007F020000}"/>
    <cellStyle name="アクセント 6 25" xfId="617" xr:uid="{00000000-0005-0000-0000-000080020000}"/>
    <cellStyle name="アクセント 6 3" xfId="618" xr:uid="{00000000-0005-0000-0000-000081020000}"/>
    <cellStyle name="アクセント 6 3 2" xfId="619" xr:uid="{00000000-0005-0000-0000-000082020000}"/>
    <cellStyle name="アクセント 6 4" xfId="620" xr:uid="{00000000-0005-0000-0000-000083020000}"/>
    <cellStyle name="アクセント 6 5" xfId="621" xr:uid="{00000000-0005-0000-0000-000084020000}"/>
    <cellStyle name="アクセント 6 6" xfId="622" xr:uid="{00000000-0005-0000-0000-000085020000}"/>
    <cellStyle name="アクセント 6 7" xfId="623" xr:uid="{00000000-0005-0000-0000-000086020000}"/>
    <cellStyle name="アクセント 6 8" xfId="624" xr:uid="{00000000-0005-0000-0000-000087020000}"/>
    <cellStyle name="アクセント 6 9" xfId="625" xr:uid="{00000000-0005-0000-0000-000088020000}"/>
    <cellStyle name="タイトル 10" xfId="626" xr:uid="{00000000-0005-0000-0000-000089020000}"/>
    <cellStyle name="タイトル 11" xfId="627" xr:uid="{00000000-0005-0000-0000-00008A020000}"/>
    <cellStyle name="タイトル 12" xfId="628" xr:uid="{00000000-0005-0000-0000-00008B020000}"/>
    <cellStyle name="タイトル 13" xfId="629" xr:uid="{00000000-0005-0000-0000-00008C020000}"/>
    <cellStyle name="タイトル 14" xfId="630" xr:uid="{00000000-0005-0000-0000-00008D020000}"/>
    <cellStyle name="タイトル 15" xfId="631" xr:uid="{00000000-0005-0000-0000-00008E020000}"/>
    <cellStyle name="タイトル 16" xfId="632" xr:uid="{00000000-0005-0000-0000-00008F020000}"/>
    <cellStyle name="タイトル 17" xfId="633" xr:uid="{00000000-0005-0000-0000-000090020000}"/>
    <cellStyle name="タイトル 18" xfId="634" xr:uid="{00000000-0005-0000-0000-000091020000}"/>
    <cellStyle name="タイトル 19" xfId="635" xr:uid="{00000000-0005-0000-0000-000092020000}"/>
    <cellStyle name="タイトル 2" xfId="636" xr:uid="{00000000-0005-0000-0000-000093020000}"/>
    <cellStyle name="タイトル 2 2" xfId="637" xr:uid="{00000000-0005-0000-0000-000094020000}"/>
    <cellStyle name="タイトル 20" xfId="638" xr:uid="{00000000-0005-0000-0000-000095020000}"/>
    <cellStyle name="タイトル 21" xfId="639" xr:uid="{00000000-0005-0000-0000-000096020000}"/>
    <cellStyle name="タイトル 22" xfId="640" xr:uid="{00000000-0005-0000-0000-000097020000}"/>
    <cellStyle name="タイトル 23" xfId="641" xr:uid="{00000000-0005-0000-0000-000098020000}"/>
    <cellStyle name="タイトル 24" xfId="642" xr:uid="{00000000-0005-0000-0000-000099020000}"/>
    <cellStyle name="タイトル 25" xfId="643" xr:uid="{00000000-0005-0000-0000-00009A020000}"/>
    <cellStyle name="タイトル 26" xfId="1779" xr:uid="{00000000-0005-0000-0000-00009B020000}"/>
    <cellStyle name="タイトル 3" xfId="644" xr:uid="{00000000-0005-0000-0000-00009C020000}"/>
    <cellStyle name="タイトル 3 2" xfId="645" xr:uid="{00000000-0005-0000-0000-00009D020000}"/>
    <cellStyle name="タイトル 4" xfId="646" xr:uid="{00000000-0005-0000-0000-00009E020000}"/>
    <cellStyle name="タイトル 5" xfId="647" xr:uid="{00000000-0005-0000-0000-00009F020000}"/>
    <cellStyle name="タイトル 6" xfId="648" xr:uid="{00000000-0005-0000-0000-0000A0020000}"/>
    <cellStyle name="タイトル 7" xfId="649" xr:uid="{00000000-0005-0000-0000-0000A1020000}"/>
    <cellStyle name="タイトル 8" xfId="650" xr:uid="{00000000-0005-0000-0000-0000A2020000}"/>
    <cellStyle name="タイトル 9" xfId="651" xr:uid="{00000000-0005-0000-0000-0000A3020000}"/>
    <cellStyle name="チェック セル" xfId="1755" builtinId="23" customBuiltin="1"/>
    <cellStyle name="チェック セル 10" xfId="652" xr:uid="{00000000-0005-0000-0000-0000A5020000}"/>
    <cellStyle name="チェック セル 11" xfId="653" xr:uid="{00000000-0005-0000-0000-0000A6020000}"/>
    <cellStyle name="チェック セル 12" xfId="654" xr:uid="{00000000-0005-0000-0000-0000A7020000}"/>
    <cellStyle name="チェック セル 13" xfId="655" xr:uid="{00000000-0005-0000-0000-0000A8020000}"/>
    <cellStyle name="チェック セル 14" xfId="656" xr:uid="{00000000-0005-0000-0000-0000A9020000}"/>
    <cellStyle name="チェック セル 15" xfId="657" xr:uid="{00000000-0005-0000-0000-0000AA020000}"/>
    <cellStyle name="チェック セル 16" xfId="658" xr:uid="{00000000-0005-0000-0000-0000AB020000}"/>
    <cellStyle name="チェック セル 17" xfId="659" xr:uid="{00000000-0005-0000-0000-0000AC020000}"/>
    <cellStyle name="チェック セル 18" xfId="660" xr:uid="{00000000-0005-0000-0000-0000AD020000}"/>
    <cellStyle name="チェック セル 19" xfId="661" xr:uid="{00000000-0005-0000-0000-0000AE020000}"/>
    <cellStyle name="チェック セル 2" xfId="662" xr:uid="{00000000-0005-0000-0000-0000AF020000}"/>
    <cellStyle name="チェック セル 2 2" xfId="663" xr:uid="{00000000-0005-0000-0000-0000B0020000}"/>
    <cellStyle name="チェック セル 20" xfId="664" xr:uid="{00000000-0005-0000-0000-0000B1020000}"/>
    <cellStyle name="チェック セル 21" xfId="665" xr:uid="{00000000-0005-0000-0000-0000B2020000}"/>
    <cellStyle name="チェック セル 22" xfId="666" xr:uid="{00000000-0005-0000-0000-0000B3020000}"/>
    <cellStyle name="チェック セル 23" xfId="667" xr:uid="{00000000-0005-0000-0000-0000B4020000}"/>
    <cellStyle name="チェック セル 24" xfId="668" xr:uid="{00000000-0005-0000-0000-0000B5020000}"/>
    <cellStyle name="チェック セル 25" xfId="669" xr:uid="{00000000-0005-0000-0000-0000B6020000}"/>
    <cellStyle name="チェック セル 3" xfId="670" xr:uid="{00000000-0005-0000-0000-0000B7020000}"/>
    <cellStyle name="チェック セル 3 2" xfId="671" xr:uid="{00000000-0005-0000-0000-0000B8020000}"/>
    <cellStyle name="チェック セル 4" xfId="672" xr:uid="{00000000-0005-0000-0000-0000B9020000}"/>
    <cellStyle name="チェック セル 5" xfId="673" xr:uid="{00000000-0005-0000-0000-0000BA020000}"/>
    <cellStyle name="チェック セル 6" xfId="674" xr:uid="{00000000-0005-0000-0000-0000BB020000}"/>
    <cellStyle name="チェック セル 7" xfId="675" xr:uid="{00000000-0005-0000-0000-0000BC020000}"/>
    <cellStyle name="チェック セル 8" xfId="676" xr:uid="{00000000-0005-0000-0000-0000BD020000}"/>
    <cellStyle name="チェック セル 9" xfId="677" xr:uid="{00000000-0005-0000-0000-0000BE020000}"/>
    <cellStyle name="どちらでもない 10" xfId="678" xr:uid="{00000000-0005-0000-0000-0000BF020000}"/>
    <cellStyle name="どちらでもない 11" xfId="679" xr:uid="{00000000-0005-0000-0000-0000C0020000}"/>
    <cellStyle name="どちらでもない 12" xfId="680" xr:uid="{00000000-0005-0000-0000-0000C1020000}"/>
    <cellStyle name="どちらでもない 13" xfId="681" xr:uid="{00000000-0005-0000-0000-0000C2020000}"/>
    <cellStyle name="どちらでもない 14" xfId="682" xr:uid="{00000000-0005-0000-0000-0000C3020000}"/>
    <cellStyle name="どちらでもない 15" xfId="683" xr:uid="{00000000-0005-0000-0000-0000C4020000}"/>
    <cellStyle name="どちらでもない 16" xfId="684" xr:uid="{00000000-0005-0000-0000-0000C5020000}"/>
    <cellStyle name="どちらでもない 17" xfId="685" xr:uid="{00000000-0005-0000-0000-0000C6020000}"/>
    <cellStyle name="どちらでもない 18" xfId="686" xr:uid="{00000000-0005-0000-0000-0000C7020000}"/>
    <cellStyle name="どちらでもない 19" xfId="687" xr:uid="{00000000-0005-0000-0000-0000C8020000}"/>
    <cellStyle name="どちらでもない 2" xfId="688" xr:uid="{00000000-0005-0000-0000-0000C9020000}"/>
    <cellStyle name="どちらでもない 2 2" xfId="689" xr:uid="{00000000-0005-0000-0000-0000CA020000}"/>
    <cellStyle name="どちらでもない 20" xfId="690" xr:uid="{00000000-0005-0000-0000-0000CB020000}"/>
    <cellStyle name="どちらでもない 21" xfId="691" xr:uid="{00000000-0005-0000-0000-0000CC020000}"/>
    <cellStyle name="どちらでもない 22" xfId="692" xr:uid="{00000000-0005-0000-0000-0000CD020000}"/>
    <cellStyle name="どちらでもない 23" xfId="693" xr:uid="{00000000-0005-0000-0000-0000CE020000}"/>
    <cellStyle name="どちらでもない 24" xfId="694" xr:uid="{00000000-0005-0000-0000-0000CF020000}"/>
    <cellStyle name="どちらでもない 25" xfId="695" xr:uid="{00000000-0005-0000-0000-0000D0020000}"/>
    <cellStyle name="どちらでもない 26" xfId="1780" xr:uid="{00000000-0005-0000-0000-0000D1020000}"/>
    <cellStyle name="どちらでもない 3" xfId="696" xr:uid="{00000000-0005-0000-0000-0000D2020000}"/>
    <cellStyle name="どちらでもない 3 2" xfId="697" xr:uid="{00000000-0005-0000-0000-0000D3020000}"/>
    <cellStyle name="どちらでもない 4" xfId="698" xr:uid="{00000000-0005-0000-0000-0000D4020000}"/>
    <cellStyle name="どちらでもない 5" xfId="699" xr:uid="{00000000-0005-0000-0000-0000D5020000}"/>
    <cellStyle name="どちらでもない 6" xfId="700" xr:uid="{00000000-0005-0000-0000-0000D6020000}"/>
    <cellStyle name="どちらでもない 7" xfId="701" xr:uid="{00000000-0005-0000-0000-0000D7020000}"/>
    <cellStyle name="どちらでもない 8" xfId="702" xr:uid="{00000000-0005-0000-0000-0000D8020000}"/>
    <cellStyle name="どちらでもない 9" xfId="703" xr:uid="{00000000-0005-0000-0000-0000D9020000}"/>
    <cellStyle name="パーセント" xfId="1743" builtinId="5"/>
    <cellStyle name="パーセント 2" xfId="704" xr:uid="{00000000-0005-0000-0000-0000DB020000}"/>
    <cellStyle name="パーセント 2 2" xfId="705" xr:uid="{00000000-0005-0000-0000-0000DC020000}"/>
    <cellStyle name="パーセント 2 2 2" xfId="706" xr:uid="{00000000-0005-0000-0000-0000DD020000}"/>
    <cellStyle name="パーセント 2 2 2 2" xfId="1578" xr:uid="{00000000-0005-0000-0000-0000DE020000}"/>
    <cellStyle name="パーセント 2 2 3" xfId="1579" xr:uid="{00000000-0005-0000-0000-0000DF020000}"/>
    <cellStyle name="パーセント 2 3" xfId="707" xr:uid="{00000000-0005-0000-0000-0000E0020000}"/>
    <cellStyle name="パーセント 2 3 2" xfId="1550" xr:uid="{00000000-0005-0000-0000-0000E1020000}"/>
    <cellStyle name="パーセント 2 3 2 2" xfId="1551" xr:uid="{00000000-0005-0000-0000-0000E2020000}"/>
    <cellStyle name="パーセント 2 3 3" xfId="1552" xr:uid="{00000000-0005-0000-0000-0000E3020000}"/>
    <cellStyle name="パーセント 2 3 3 2" xfId="1553" xr:uid="{00000000-0005-0000-0000-0000E4020000}"/>
    <cellStyle name="パーセント 2 3 4" xfId="1554" xr:uid="{00000000-0005-0000-0000-0000E5020000}"/>
    <cellStyle name="パーセント 2 4" xfId="1555" xr:uid="{00000000-0005-0000-0000-0000E6020000}"/>
    <cellStyle name="パーセント 2 4 2" xfId="1548" xr:uid="{00000000-0005-0000-0000-0000E7020000}"/>
    <cellStyle name="パーセント 2 4 2 2" xfId="1580" xr:uid="{00000000-0005-0000-0000-0000E8020000}"/>
    <cellStyle name="パーセント 2 4 3" xfId="1581" xr:uid="{00000000-0005-0000-0000-0000E9020000}"/>
    <cellStyle name="パーセント 2 4 3 2" xfId="1582" xr:uid="{00000000-0005-0000-0000-0000EA020000}"/>
    <cellStyle name="パーセント 3" xfId="708" xr:uid="{00000000-0005-0000-0000-0000EB020000}"/>
    <cellStyle name="パーセント 3 2" xfId="1556" xr:uid="{00000000-0005-0000-0000-0000EC020000}"/>
    <cellStyle name="パーセント 3 3" xfId="1583" xr:uid="{00000000-0005-0000-0000-0000ED020000}"/>
    <cellStyle name="パーセント 3 3 2" xfId="1584" xr:uid="{00000000-0005-0000-0000-0000EE020000}"/>
    <cellStyle name="パーセント 3 3 2 2" xfId="1585" xr:uid="{00000000-0005-0000-0000-0000EF020000}"/>
    <cellStyle name="パーセント 3 3 3" xfId="1586" xr:uid="{00000000-0005-0000-0000-0000F0020000}"/>
    <cellStyle name="パーセント 3 3 3 2" xfId="1587" xr:uid="{00000000-0005-0000-0000-0000F1020000}"/>
    <cellStyle name="パーセント 3 3 4" xfId="1588" xr:uid="{00000000-0005-0000-0000-0000F2020000}"/>
    <cellStyle name="パーセント 3 4" xfId="1589" xr:uid="{00000000-0005-0000-0000-0000F3020000}"/>
    <cellStyle name="パーセント 3 4 2" xfId="1590" xr:uid="{00000000-0005-0000-0000-0000F4020000}"/>
    <cellStyle name="パーセント 3 5" xfId="1591" xr:uid="{00000000-0005-0000-0000-0000F5020000}"/>
    <cellStyle name="パーセント 3 5 2" xfId="1592" xr:uid="{00000000-0005-0000-0000-0000F6020000}"/>
    <cellStyle name="パーセント 4" xfId="709" xr:uid="{00000000-0005-0000-0000-0000F7020000}"/>
    <cellStyle name="パーセント 5" xfId="710" xr:uid="{00000000-0005-0000-0000-0000F8020000}"/>
    <cellStyle name="パーセント 6" xfId="1593" xr:uid="{00000000-0005-0000-0000-0000F9020000}"/>
    <cellStyle name="パーセント 7" xfId="1594" xr:uid="{00000000-0005-0000-0000-0000FA020000}"/>
    <cellStyle name="ハイパーリンク 2" xfId="1557" xr:uid="{00000000-0005-0000-0000-0000FB020000}"/>
    <cellStyle name="メモ" xfId="1757" builtinId="10" customBuiltin="1"/>
    <cellStyle name="メモ 10" xfId="711" xr:uid="{00000000-0005-0000-0000-0000FD020000}"/>
    <cellStyle name="メモ 11" xfId="712" xr:uid="{00000000-0005-0000-0000-0000FE020000}"/>
    <cellStyle name="メモ 12" xfId="713" xr:uid="{00000000-0005-0000-0000-0000FF020000}"/>
    <cellStyle name="メモ 13" xfId="714" xr:uid="{00000000-0005-0000-0000-000000030000}"/>
    <cellStyle name="メモ 14" xfId="715" xr:uid="{00000000-0005-0000-0000-000001030000}"/>
    <cellStyle name="メモ 15" xfId="716" xr:uid="{00000000-0005-0000-0000-000002030000}"/>
    <cellStyle name="メモ 16" xfId="717" xr:uid="{00000000-0005-0000-0000-000003030000}"/>
    <cellStyle name="メモ 17" xfId="718" xr:uid="{00000000-0005-0000-0000-000004030000}"/>
    <cellStyle name="メモ 18" xfId="719" xr:uid="{00000000-0005-0000-0000-000005030000}"/>
    <cellStyle name="メモ 19" xfId="720" xr:uid="{00000000-0005-0000-0000-000006030000}"/>
    <cellStyle name="メモ 2" xfId="721" xr:uid="{00000000-0005-0000-0000-000007030000}"/>
    <cellStyle name="メモ 2 2" xfId="722" xr:uid="{00000000-0005-0000-0000-000008030000}"/>
    <cellStyle name="メモ 2 2 2" xfId="723" xr:uid="{00000000-0005-0000-0000-000009030000}"/>
    <cellStyle name="メモ 2 2 2 2" xfId="1390" xr:uid="{00000000-0005-0000-0000-00000A030000}"/>
    <cellStyle name="メモ 2 2 2 2 2" xfId="1391" xr:uid="{00000000-0005-0000-0000-00000B030000}"/>
    <cellStyle name="メモ 2 2 2 3" xfId="1392" xr:uid="{00000000-0005-0000-0000-00000C030000}"/>
    <cellStyle name="メモ 2 2 3" xfId="724" xr:uid="{00000000-0005-0000-0000-00000D030000}"/>
    <cellStyle name="メモ 2 2 3 2" xfId="1393" xr:uid="{00000000-0005-0000-0000-00000E030000}"/>
    <cellStyle name="メモ 2 2 4" xfId="1595" xr:uid="{00000000-0005-0000-0000-00000F030000}"/>
    <cellStyle name="メモ 2 2 4 2" xfId="1596" xr:uid="{00000000-0005-0000-0000-000010030000}"/>
    <cellStyle name="メモ 2 2 5" xfId="1597" xr:uid="{00000000-0005-0000-0000-000011030000}"/>
    <cellStyle name="メモ 2 2 6" xfId="1598" xr:uid="{00000000-0005-0000-0000-000012030000}"/>
    <cellStyle name="メモ 2 2 6 2" xfId="1599" xr:uid="{00000000-0005-0000-0000-000013030000}"/>
    <cellStyle name="メモ 20" xfId="725" xr:uid="{00000000-0005-0000-0000-000014030000}"/>
    <cellStyle name="メモ 21" xfId="726" xr:uid="{00000000-0005-0000-0000-000015030000}"/>
    <cellStyle name="メモ 22" xfId="727" xr:uid="{00000000-0005-0000-0000-000016030000}"/>
    <cellStyle name="メモ 23" xfId="728" xr:uid="{00000000-0005-0000-0000-000017030000}"/>
    <cellStyle name="メモ 24" xfId="729" xr:uid="{00000000-0005-0000-0000-000018030000}"/>
    <cellStyle name="メモ 25" xfId="730" xr:uid="{00000000-0005-0000-0000-000019030000}"/>
    <cellStyle name="メモ 3" xfId="731" xr:uid="{00000000-0005-0000-0000-00001A030000}"/>
    <cellStyle name="メモ 3 2" xfId="732" xr:uid="{00000000-0005-0000-0000-00001B030000}"/>
    <cellStyle name="メモ 3 2 2" xfId="1394" xr:uid="{00000000-0005-0000-0000-00001C030000}"/>
    <cellStyle name="メモ 3 2 2 2" xfId="1395" xr:uid="{00000000-0005-0000-0000-00001D030000}"/>
    <cellStyle name="メモ 3 2 3" xfId="1396" xr:uid="{00000000-0005-0000-0000-00001E030000}"/>
    <cellStyle name="メモ 3 3" xfId="733" xr:uid="{00000000-0005-0000-0000-00001F030000}"/>
    <cellStyle name="メモ 3 3 2" xfId="1397" xr:uid="{00000000-0005-0000-0000-000020030000}"/>
    <cellStyle name="メモ 3 4" xfId="1600" xr:uid="{00000000-0005-0000-0000-000021030000}"/>
    <cellStyle name="メモ 3 4 2" xfId="1601" xr:uid="{00000000-0005-0000-0000-000022030000}"/>
    <cellStyle name="メモ 3 5" xfId="1602" xr:uid="{00000000-0005-0000-0000-000023030000}"/>
    <cellStyle name="メモ 3 6" xfId="1603" xr:uid="{00000000-0005-0000-0000-000024030000}"/>
    <cellStyle name="メモ 3 6 2" xfId="1604" xr:uid="{00000000-0005-0000-0000-000025030000}"/>
    <cellStyle name="メモ 4" xfId="734" xr:uid="{00000000-0005-0000-0000-000026030000}"/>
    <cellStyle name="メモ 4 2" xfId="735" xr:uid="{00000000-0005-0000-0000-000027030000}"/>
    <cellStyle name="メモ 4 2 2" xfId="1398" xr:uid="{00000000-0005-0000-0000-000028030000}"/>
    <cellStyle name="メモ 4 2 2 2" xfId="1399" xr:uid="{00000000-0005-0000-0000-000029030000}"/>
    <cellStyle name="メモ 4 2 3" xfId="1400" xr:uid="{00000000-0005-0000-0000-00002A030000}"/>
    <cellStyle name="メモ 4 3" xfId="736" xr:uid="{00000000-0005-0000-0000-00002B030000}"/>
    <cellStyle name="メモ 4 3 2" xfId="1401" xr:uid="{00000000-0005-0000-0000-00002C030000}"/>
    <cellStyle name="メモ 4 4" xfId="1605" xr:uid="{00000000-0005-0000-0000-00002D030000}"/>
    <cellStyle name="メモ 4 4 2" xfId="1606" xr:uid="{00000000-0005-0000-0000-00002E030000}"/>
    <cellStyle name="メモ 4 5" xfId="1607" xr:uid="{00000000-0005-0000-0000-00002F030000}"/>
    <cellStyle name="メモ 4 6" xfId="1608" xr:uid="{00000000-0005-0000-0000-000030030000}"/>
    <cellStyle name="メモ 4 6 2" xfId="1609" xr:uid="{00000000-0005-0000-0000-000031030000}"/>
    <cellStyle name="メモ 5" xfId="737" xr:uid="{00000000-0005-0000-0000-000032030000}"/>
    <cellStyle name="メモ 6" xfId="738" xr:uid="{00000000-0005-0000-0000-000033030000}"/>
    <cellStyle name="メモ 7" xfId="739" xr:uid="{00000000-0005-0000-0000-000034030000}"/>
    <cellStyle name="メモ 8" xfId="740" xr:uid="{00000000-0005-0000-0000-000035030000}"/>
    <cellStyle name="メモ 9" xfId="741" xr:uid="{00000000-0005-0000-0000-000036030000}"/>
    <cellStyle name="リンク セル" xfId="1754" builtinId="24" customBuiltin="1"/>
    <cellStyle name="リンク セル 10" xfId="742" xr:uid="{00000000-0005-0000-0000-000038030000}"/>
    <cellStyle name="リンク セル 11" xfId="743" xr:uid="{00000000-0005-0000-0000-000039030000}"/>
    <cellStyle name="リンク セル 12" xfId="744" xr:uid="{00000000-0005-0000-0000-00003A030000}"/>
    <cellStyle name="リンク セル 13" xfId="745" xr:uid="{00000000-0005-0000-0000-00003B030000}"/>
    <cellStyle name="リンク セル 14" xfId="746" xr:uid="{00000000-0005-0000-0000-00003C030000}"/>
    <cellStyle name="リンク セル 15" xfId="747" xr:uid="{00000000-0005-0000-0000-00003D030000}"/>
    <cellStyle name="リンク セル 16" xfId="748" xr:uid="{00000000-0005-0000-0000-00003E030000}"/>
    <cellStyle name="リンク セル 17" xfId="749" xr:uid="{00000000-0005-0000-0000-00003F030000}"/>
    <cellStyle name="リンク セル 18" xfId="750" xr:uid="{00000000-0005-0000-0000-000040030000}"/>
    <cellStyle name="リンク セル 19" xfId="751" xr:uid="{00000000-0005-0000-0000-000041030000}"/>
    <cellStyle name="リンク セル 2" xfId="752" xr:uid="{00000000-0005-0000-0000-000042030000}"/>
    <cellStyle name="リンク セル 2 2" xfId="753" xr:uid="{00000000-0005-0000-0000-000043030000}"/>
    <cellStyle name="リンク セル 20" xfId="754" xr:uid="{00000000-0005-0000-0000-000044030000}"/>
    <cellStyle name="リンク セル 21" xfId="755" xr:uid="{00000000-0005-0000-0000-000045030000}"/>
    <cellStyle name="リンク セル 22" xfId="756" xr:uid="{00000000-0005-0000-0000-000046030000}"/>
    <cellStyle name="リンク セル 23" xfId="757" xr:uid="{00000000-0005-0000-0000-000047030000}"/>
    <cellStyle name="リンク セル 24" xfId="758" xr:uid="{00000000-0005-0000-0000-000048030000}"/>
    <cellStyle name="リンク セル 25" xfId="759" xr:uid="{00000000-0005-0000-0000-000049030000}"/>
    <cellStyle name="リンク セル 3" xfId="760" xr:uid="{00000000-0005-0000-0000-00004A030000}"/>
    <cellStyle name="リンク セル 3 2" xfId="761" xr:uid="{00000000-0005-0000-0000-00004B030000}"/>
    <cellStyle name="リンク セル 4" xfId="762" xr:uid="{00000000-0005-0000-0000-00004C030000}"/>
    <cellStyle name="リンク セル 5" xfId="763" xr:uid="{00000000-0005-0000-0000-00004D030000}"/>
    <cellStyle name="リンク セル 6" xfId="764" xr:uid="{00000000-0005-0000-0000-00004E030000}"/>
    <cellStyle name="リンク セル 7" xfId="765" xr:uid="{00000000-0005-0000-0000-00004F030000}"/>
    <cellStyle name="リンク セル 8" xfId="766" xr:uid="{00000000-0005-0000-0000-000050030000}"/>
    <cellStyle name="リンク セル 9" xfId="767" xr:uid="{00000000-0005-0000-0000-000051030000}"/>
    <cellStyle name="悪い" xfId="1750" builtinId="27" customBuiltin="1"/>
    <cellStyle name="悪い 10" xfId="768" xr:uid="{00000000-0005-0000-0000-000053030000}"/>
    <cellStyle name="悪い 11" xfId="769" xr:uid="{00000000-0005-0000-0000-000054030000}"/>
    <cellStyle name="悪い 12" xfId="770" xr:uid="{00000000-0005-0000-0000-000055030000}"/>
    <cellStyle name="悪い 13" xfId="771" xr:uid="{00000000-0005-0000-0000-000056030000}"/>
    <cellStyle name="悪い 14" xfId="772" xr:uid="{00000000-0005-0000-0000-000057030000}"/>
    <cellStyle name="悪い 15" xfId="773" xr:uid="{00000000-0005-0000-0000-000058030000}"/>
    <cellStyle name="悪い 16" xfId="774" xr:uid="{00000000-0005-0000-0000-000059030000}"/>
    <cellStyle name="悪い 17" xfId="775" xr:uid="{00000000-0005-0000-0000-00005A030000}"/>
    <cellStyle name="悪い 18" xfId="776" xr:uid="{00000000-0005-0000-0000-00005B030000}"/>
    <cellStyle name="悪い 19" xfId="777" xr:uid="{00000000-0005-0000-0000-00005C030000}"/>
    <cellStyle name="悪い 2" xfId="778" xr:uid="{00000000-0005-0000-0000-00005D030000}"/>
    <cellStyle name="悪い 2 2" xfId="779" xr:uid="{00000000-0005-0000-0000-00005E030000}"/>
    <cellStyle name="悪い 2 3" xfId="1402" xr:uid="{00000000-0005-0000-0000-00005F030000}"/>
    <cellStyle name="悪い 20" xfId="780" xr:uid="{00000000-0005-0000-0000-000060030000}"/>
    <cellStyle name="悪い 21" xfId="781" xr:uid="{00000000-0005-0000-0000-000061030000}"/>
    <cellStyle name="悪い 22" xfId="782" xr:uid="{00000000-0005-0000-0000-000062030000}"/>
    <cellStyle name="悪い 23" xfId="783" xr:uid="{00000000-0005-0000-0000-000063030000}"/>
    <cellStyle name="悪い 24" xfId="784" xr:uid="{00000000-0005-0000-0000-000064030000}"/>
    <cellStyle name="悪い 25" xfId="785" xr:uid="{00000000-0005-0000-0000-000065030000}"/>
    <cellStyle name="悪い 3" xfId="786" xr:uid="{00000000-0005-0000-0000-000066030000}"/>
    <cellStyle name="悪い 3 2" xfId="787" xr:uid="{00000000-0005-0000-0000-000067030000}"/>
    <cellStyle name="悪い 4" xfId="788" xr:uid="{00000000-0005-0000-0000-000068030000}"/>
    <cellStyle name="悪い 5" xfId="789" xr:uid="{00000000-0005-0000-0000-000069030000}"/>
    <cellStyle name="悪い 6" xfId="790" xr:uid="{00000000-0005-0000-0000-00006A030000}"/>
    <cellStyle name="悪い 7" xfId="791" xr:uid="{00000000-0005-0000-0000-00006B030000}"/>
    <cellStyle name="悪い 8" xfId="792" xr:uid="{00000000-0005-0000-0000-00006C030000}"/>
    <cellStyle name="悪い 9" xfId="793" xr:uid="{00000000-0005-0000-0000-00006D030000}"/>
    <cellStyle name="計算" xfId="1753" builtinId="22" customBuiltin="1"/>
    <cellStyle name="計算 10" xfId="794" xr:uid="{00000000-0005-0000-0000-00006F030000}"/>
    <cellStyle name="計算 11" xfId="795" xr:uid="{00000000-0005-0000-0000-000070030000}"/>
    <cellStyle name="計算 12" xfId="796" xr:uid="{00000000-0005-0000-0000-000071030000}"/>
    <cellStyle name="計算 13" xfId="797" xr:uid="{00000000-0005-0000-0000-000072030000}"/>
    <cellStyle name="計算 14" xfId="798" xr:uid="{00000000-0005-0000-0000-000073030000}"/>
    <cellStyle name="計算 15" xfId="799" xr:uid="{00000000-0005-0000-0000-000074030000}"/>
    <cellStyle name="計算 16" xfId="800" xr:uid="{00000000-0005-0000-0000-000075030000}"/>
    <cellStyle name="計算 17" xfId="801" xr:uid="{00000000-0005-0000-0000-000076030000}"/>
    <cellStyle name="計算 18" xfId="802" xr:uid="{00000000-0005-0000-0000-000077030000}"/>
    <cellStyle name="計算 19" xfId="803" xr:uid="{00000000-0005-0000-0000-000078030000}"/>
    <cellStyle name="計算 2" xfId="804" xr:uid="{00000000-0005-0000-0000-000079030000}"/>
    <cellStyle name="計算 2 2" xfId="805" xr:uid="{00000000-0005-0000-0000-00007A030000}"/>
    <cellStyle name="計算 2 2 2" xfId="806" xr:uid="{00000000-0005-0000-0000-00007B030000}"/>
    <cellStyle name="計算 2 2 2 2" xfId="1403" xr:uid="{00000000-0005-0000-0000-00007C030000}"/>
    <cellStyle name="計算 2 2 2 2 2" xfId="1404" xr:uid="{00000000-0005-0000-0000-00007D030000}"/>
    <cellStyle name="計算 2 2 2 3" xfId="1405" xr:uid="{00000000-0005-0000-0000-00007E030000}"/>
    <cellStyle name="計算 2 2 3" xfId="807" xr:uid="{00000000-0005-0000-0000-00007F030000}"/>
    <cellStyle name="計算 2 2 3 2" xfId="1406" xr:uid="{00000000-0005-0000-0000-000080030000}"/>
    <cellStyle name="計算 2 2 4" xfId="1610" xr:uid="{00000000-0005-0000-0000-000081030000}"/>
    <cellStyle name="計算 2 2 4 2" xfId="1611" xr:uid="{00000000-0005-0000-0000-000082030000}"/>
    <cellStyle name="計算 2 2 5" xfId="1612" xr:uid="{00000000-0005-0000-0000-000083030000}"/>
    <cellStyle name="計算 2 2 6" xfId="1613" xr:uid="{00000000-0005-0000-0000-000084030000}"/>
    <cellStyle name="計算 2 2 6 2" xfId="1614" xr:uid="{00000000-0005-0000-0000-000085030000}"/>
    <cellStyle name="計算 20" xfId="808" xr:uid="{00000000-0005-0000-0000-000086030000}"/>
    <cellStyle name="計算 21" xfId="809" xr:uid="{00000000-0005-0000-0000-000087030000}"/>
    <cellStyle name="計算 22" xfId="810" xr:uid="{00000000-0005-0000-0000-000088030000}"/>
    <cellStyle name="計算 23" xfId="811" xr:uid="{00000000-0005-0000-0000-000089030000}"/>
    <cellStyle name="計算 24" xfId="812" xr:uid="{00000000-0005-0000-0000-00008A030000}"/>
    <cellStyle name="計算 25" xfId="813" xr:uid="{00000000-0005-0000-0000-00008B030000}"/>
    <cellStyle name="計算 3" xfId="814" xr:uid="{00000000-0005-0000-0000-00008C030000}"/>
    <cellStyle name="計算 3 2" xfId="815" xr:uid="{00000000-0005-0000-0000-00008D030000}"/>
    <cellStyle name="計算 3 2 2" xfId="1407" xr:uid="{00000000-0005-0000-0000-00008E030000}"/>
    <cellStyle name="計算 3 2 2 2" xfId="1408" xr:uid="{00000000-0005-0000-0000-00008F030000}"/>
    <cellStyle name="計算 3 2 3" xfId="1409" xr:uid="{00000000-0005-0000-0000-000090030000}"/>
    <cellStyle name="計算 3 3" xfId="816" xr:uid="{00000000-0005-0000-0000-000091030000}"/>
    <cellStyle name="計算 3 3 2" xfId="1410" xr:uid="{00000000-0005-0000-0000-000092030000}"/>
    <cellStyle name="計算 3 4" xfId="1615" xr:uid="{00000000-0005-0000-0000-000093030000}"/>
    <cellStyle name="計算 3 4 2" xfId="1616" xr:uid="{00000000-0005-0000-0000-000094030000}"/>
    <cellStyle name="計算 3 5" xfId="1617" xr:uid="{00000000-0005-0000-0000-000095030000}"/>
    <cellStyle name="計算 3 6" xfId="1618" xr:uid="{00000000-0005-0000-0000-000096030000}"/>
    <cellStyle name="計算 3 6 2" xfId="1619" xr:uid="{00000000-0005-0000-0000-000097030000}"/>
    <cellStyle name="計算 4" xfId="817" xr:uid="{00000000-0005-0000-0000-000098030000}"/>
    <cellStyle name="計算 4 2" xfId="818" xr:uid="{00000000-0005-0000-0000-000099030000}"/>
    <cellStyle name="計算 4 2 2" xfId="1411" xr:uid="{00000000-0005-0000-0000-00009A030000}"/>
    <cellStyle name="計算 4 2 2 2" xfId="1412" xr:uid="{00000000-0005-0000-0000-00009B030000}"/>
    <cellStyle name="計算 4 2 3" xfId="1413" xr:uid="{00000000-0005-0000-0000-00009C030000}"/>
    <cellStyle name="計算 4 3" xfId="819" xr:uid="{00000000-0005-0000-0000-00009D030000}"/>
    <cellStyle name="計算 4 3 2" xfId="1414" xr:uid="{00000000-0005-0000-0000-00009E030000}"/>
    <cellStyle name="計算 4 4" xfId="1620" xr:uid="{00000000-0005-0000-0000-00009F030000}"/>
    <cellStyle name="計算 4 4 2" xfId="1621" xr:uid="{00000000-0005-0000-0000-0000A0030000}"/>
    <cellStyle name="計算 4 5" xfId="1622" xr:uid="{00000000-0005-0000-0000-0000A1030000}"/>
    <cellStyle name="計算 4 6" xfId="1623" xr:uid="{00000000-0005-0000-0000-0000A2030000}"/>
    <cellStyle name="計算 4 6 2" xfId="1624" xr:uid="{00000000-0005-0000-0000-0000A3030000}"/>
    <cellStyle name="計算 5" xfId="820" xr:uid="{00000000-0005-0000-0000-0000A4030000}"/>
    <cellStyle name="計算 6" xfId="821" xr:uid="{00000000-0005-0000-0000-0000A5030000}"/>
    <cellStyle name="計算 7" xfId="822" xr:uid="{00000000-0005-0000-0000-0000A6030000}"/>
    <cellStyle name="計算 8" xfId="823" xr:uid="{00000000-0005-0000-0000-0000A7030000}"/>
    <cellStyle name="計算 9" xfId="824" xr:uid="{00000000-0005-0000-0000-0000A8030000}"/>
    <cellStyle name="警告文" xfId="1756" builtinId="11" customBuiltin="1"/>
    <cellStyle name="警告文 10" xfId="825" xr:uid="{00000000-0005-0000-0000-0000AA030000}"/>
    <cellStyle name="警告文 11" xfId="826" xr:uid="{00000000-0005-0000-0000-0000AB030000}"/>
    <cellStyle name="警告文 12" xfId="827" xr:uid="{00000000-0005-0000-0000-0000AC030000}"/>
    <cellStyle name="警告文 13" xfId="828" xr:uid="{00000000-0005-0000-0000-0000AD030000}"/>
    <cellStyle name="警告文 14" xfId="829" xr:uid="{00000000-0005-0000-0000-0000AE030000}"/>
    <cellStyle name="警告文 15" xfId="830" xr:uid="{00000000-0005-0000-0000-0000AF030000}"/>
    <cellStyle name="警告文 16" xfId="831" xr:uid="{00000000-0005-0000-0000-0000B0030000}"/>
    <cellStyle name="警告文 17" xfId="832" xr:uid="{00000000-0005-0000-0000-0000B1030000}"/>
    <cellStyle name="警告文 18" xfId="833" xr:uid="{00000000-0005-0000-0000-0000B2030000}"/>
    <cellStyle name="警告文 19" xfId="834" xr:uid="{00000000-0005-0000-0000-0000B3030000}"/>
    <cellStyle name="警告文 2" xfId="835" xr:uid="{00000000-0005-0000-0000-0000B4030000}"/>
    <cellStyle name="警告文 2 2" xfId="836" xr:uid="{00000000-0005-0000-0000-0000B5030000}"/>
    <cellStyle name="警告文 20" xfId="837" xr:uid="{00000000-0005-0000-0000-0000B6030000}"/>
    <cellStyle name="警告文 21" xfId="838" xr:uid="{00000000-0005-0000-0000-0000B7030000}"/>
    <cellStyle name="警告文 22" xfId="839" xr:uid="{00000000-0005-0000-0000-0000B8030000}"/>
    <cellStyle name="警告文 23" xfId="840" xr:uid="{00000000-0005-0000-0000-0000B9030000}"/>
    <cellStyle name="警告文 24" xfId="841" xr:uid="{00000000-0005-0000-0000-0000BA030000}"/>
    <cellStyle name="警告文 25" xfId="842" xr:uid="{00000000-0005-0000-0000-0000BB030000}"/>
    <cellStyle name="警告文 3" xfId="843" xr:uid="{00000000-0005-0000-0000-0000BC030000}"/>
    <cellStyle name="警告文 3 2" xfId="844" xr:uid="{00000000-0005-0000-0000-0000BD030000}"/>
    <cellStyle name="警告文 4" xfId="845" xr:uid="{00000000-0005-0000-0000-0000BE030000}"/>
    <cellStyle name="警告文 5" xfId="846" xr:uid="{00000000-0005-0000-0000-0000BF030000}"/>
    <cellStyle name="警告文 6" xfId="847" xr:uid="{00000000-0005-0000-0000-0000C0030000}"/>
    <cellStyle name="警告文 7" xfId="848" xr:uid="{00000000-0005-0000-0000-0000C1030000}"/>
    <cellStyle name="警告文 8" xfId="849" xr:uid="{00000000-0005-0000-0000-0000C2030000}"/>
    <cellStyle name="警告文 9" xfId="850" xr:uid="{00000000-0005-0000-0000-0000C3030000}"/>
    <cellStyle name="桁区切り" xfId="1744" builtinId="6"/>
    <cellStyle name="桁区切り 2" xfId="851" xr:uid="{00000000-0005-0000-0000-0000C5030000}"/>
    <cellStyle name="桁区切り 2 2" xfId="852" xr:uid="{00000000-0005-0000-0000-0000C6030000}"/>
    <cellStyle name="桁区切り 2 2 2" xfId="853" xr:uid="{00000000-0005-0000-0000-0000C7030000}"/>
    <cellStyle name="桁区切り 2 2 2 2" xfId="1625" xr:uid="{00000000-0005-0000-0000-0000C8030000}"/>
    <cellStyle name="桁区切り 2 2 2 2 2" xfId="1626" xr:uid="{00000000-0005-0000-0000-0000C9030000}"/>
    <cellStyle name="桁区切り 2 2 2 3" xfId="1627" xr:uid="{00000000-0005-0000-0000-0000CA030000}"/>
    <cellStyle name="桁区切り 2 2 3" xfId="1628" xr:uid="{00000000-0005-0000-0000-0000CB030000}"/>
    <cellStyle name="桁区切り 2 2 3 2" xfId="1629" xr:uid="{00000000-0005-0000-0000-0000CC030000}"/>
    <cellStyle name="桁区切り 2 2 3 2 2" xfId="1630" xr:uid="{00000000-0005-0000-0000-0000CD030000}"/>
    <cellStyle name="桁区切り 2 2 3 3" xfId="1631" xr:uid="{00000000-0005-0000-0000-0000CE030000}"/>
    <cellStyle name="桁区切り 2 2 3 3 2" xfId="1632" xr:uid="{00000000-0005-0000-0000-0000CF030000}"/>
    <cellStyle name="桁区切り 2 2 3 4" xfId="1633" xr:uid="{00000000-0005-0000-0000-0000D0030000}"/>
    <cellStyle name="桁区切り 2 2 4" xfId="1634" xr:uid="{00000000-0005-0000-0000-0000D1030000}"/>
    <cellStyle name="桁区切り 2 3" xfId="854" xr:uid="{00000000-0005-0000-0000-0000D2030000}"/>
    <cellStyle name="桁区切り 2 3 2" xfId="1635" xr:uid="{00000000-0005-0000-0000-0000D3030000}"/>
    <cellStyle name="桁区切り 2 3 2 2" xfId="1636" xr:uid="{00000000-0005-0000-0000-0000D4030000}"/>
    <cellStyle name="桁区切り 2 3 3" xfId="1637" xr:uid="{00000000-0005-0000-0000-0000D5030000}"/>
    <cellStyle name="桁区切り 2 4" xfId="1415" xr:uid="{00000000-0005-0000-0000-0000D6030000}"/>
    <cellStyle name="桁区切り 2 5" xfId="1416" xr:uid="{00000000-0005-0000-0000-0000D7030000}"/>
    <cellStyle name="桁区切り 2 5 2" xfId="1417" xr:uid="{00000000-0005-0000-0000-0000D8030000}"/>
    <cellStyle name="桁区切り 2 5 3" xfId="1418" xr:uid="{00000000-0005-0000-0000-0000D9030000}"/>
    <cellStyle name="桁区切り 2 5 3 2" xfId="1419" xr:uid="{00000000-0005-0000-0000-0000DA030000}"/>
    <cellStyle name="桁区切り 2 6" xfId="1420" xr:uid="{00000000-0005-0000-0000-0000DB030000}"/>
    <cellStyle name="桁区切り 2 6 2" xfId="1558" xr:uid="{00000000-0005-0000-0000-0000DC030000}"/>
    <cellStyle name="桁区切り 2 7" xfId="1421" xr:uid="{00000000-0005-0000-0000-0000DD030000}"/>
    <cellStyle name="桁区切り 2 8" xfId="1422" xr:uid="{00000000-0005-0000-0000-0000DE030000}"/>
    <cellStyle name="桁区切り 2 8 2" xfId="1423" xr:uid="{00000000-0005-0000-0000-0000DF030000}"/>
    <cellStyle name="桁区切り 2 8 2 2" xfId="1424" xr:uid="{00000000-0005-0000-0000-0000E0030000}"/>
    <cellStyle name="桁区切り 2 8 2 2 2" xfId="1425" xr:uid="{00000000-0005-0000-0000-0000E1030000}"/>
    <cellStyle name="桁区切り 2 8 2 2 2 2" xfId="1426" xr:uid="{00000000-0005-0000-0000-0000E2030000}"/>
    <cellStyle name="桁区切り 2 8 2 2 2 2 2" xfId="1427" xr:uid="{00000000-0005-0000-0000-0000E3030000}"/>
    <cellStyle name="桁区切り 2 8 2 3" xfId="1428" xr:uid="{00000000-0005-0000-0000-0000E4030000}"/>
    <cellStyle name="桁区切り 2 8 2 3 2" xfId="1429" xr:uid="{00000000-0005-0000-0000-0000E5030000}"/>
    <cellStyle name="桁区切り 2 8 2 3 2 2" xfId="1430" xr:uid="{00000000-0005-0000-0000-0000E6030000}"/>
    <cellStyle name="桁区切り 2 9" xfId="1577" xr:uid="{00000000-0005-0000-0000-0000E7030000}"/>
    <cellStyle name="桁区切り 3" xfId="855" xr:uid="{00000000-0005-0000-0000-0000E8030000}"/>
    <cellStyle name="桁区切り 3 2" xfId="856" xr:uid="{00000000-0005-0000-0000-0000E9030000}"/>
    <cellStyle name="桁区切り 3 3" xfId="1638" xr:uid="{00000000-0005-0000-0000-0000EA030000}"/>
    <cellStyle name="桁区切り 3 3 2" xfId="1639" xr:uid="{00000000-0005-0000-0000-0000EB030000}"/>
    <cellStyle name="桁区切り 3 3 2 2" xfId="1640" xr:uid="{00000000-0005-0000-0000-0000EC030000}"/>
    <cellStyle name="桁区切り 3 3 3" xfId="1641" xr:uid="{00000000-0005-0000-0000-0000ED030000}"/>
    <cellStyle name="桁区切り 3 4" xfId="1642" xr:uid="{00000000-0005-0000-0000-0000EE030000}"/>
    <cellStyle name="桁区切り 3 4 2" xfId="1643" xr:uid="{00000000-0005-0000-0000-0000EF030000}"/>
    <cellStyle name="桁区切り 3 5" xfId="1431" xr:uid="{00000000-0005-0000-0000-0000F0030000}"/>
    <cellStyle name="桁区切り 4" xfId="857" xr:uid="{00000000-0005-0000-0000-0000F1030000}"/>
    <cellStyle name="桁区切り 4 2" xfId="1432" xr:uid="{00000000-0005-0000-0000-0000F2030000}"/>
    <cellStyle name="桁区切り 4 2 2" xfId="1644" xr:uid="{00000000-0005-0000-0000-0000F3030000}"/>
    <cellStyle name="桁区切り 4 2 2 2" xfId="1645" xr:uid="{00000000-0005-0000-0000-0000F4030000}"/>
    <cellStyle name="桁区切り 4 2 3" xfId="1646" xr:uid="{00000000-0005-0000-0000-0000F5030000}"/>
    <cellStyle name="桁区切り 4 3" xfId="1647" xr:uid="{00000000-0005-0000-0000-0000F6030000}"/>
    <cellStyle name="桁区切り 4 3 2" xfId="1648" xr:uid="{00000000-0005-0000-0000-0000F7030000}"/>
    <cellStyle name="桁区切り 4 4" xfId="1649" xr:uid="{00000000-0005-0000-0000-0000F8030000}"/>
    <cellStyle name="桁区切り 5" xfId="1433" xr:uid="{00000000-0005-0000-0000-0000F9030000}"/>
    <cellStyle name="桁区切り 5 2" xfId="1559" xr:uid="{00000000-0005-0000-0000-0000FA030000}"/>
    <cellStyle name="桁区切り 5 2 2" xfId="1560" xr:uid="{00000000-0005-0000-0000-0000FB030000}"/>
    <cellStyle name="桁区切り 5 3" xfId="1561" xr:uid="{00000000-0005-0000-0000-0000FC030000}"/>
    <cellStyle name="桁区切り 6" xfId="1434" xr:uid="{00000000-0005-0000-0000-0000FD030000}"/>
    <cellStyle name="桁区切り 7" xfId="1435" xr:uid="{00000000-0005-0000-0000-0000FE030000}"/>
    <cellStyle name="桁区切り 8" xfId="1436" xr:uid="{00000000-0005-0000-0000-0000FF030000}"/>
    <cellStyle name="桁区切り 8 2" xfId="1437" xr:uid="{00000000-0005-0000-0000-000000040000}"/>
    <cellStyle name="桁区切り 9" xfId="1650" xr:uid="{00000000-0005-0000-0000-000001040000}"/>
    <cellStyle name="桁区切り 9 2" xfId="1651" xr:uid="{00000000-0005-0000-0000-000002040000}"/>
    <cellStyle name="桁区切り 9 2 2" xfId="1652" xr:uid="{00000000-0005-0000-0000-000003040000}"/>
    <cellStyle name="見出し 1" xfId="1745" builtinId="16" customBuiltin="1"/>
    <cellStyle name="見出し 1 10" xfId="858" xr:uid="{00000000-0005-0000-0000-000005040000}"/>
    <cellStyle name="見出し 1 11" xfId="859" xr:uid="{00000000-0005-0000-0000-000006040000}"/>
    <cellStyle name="見出し 1 12" xfId="860" xr:uid="{00000000-0005-0000-0000-000007040000}"/>
    <cellStyle name="見出し 1 13" xfId="861" xr:uid="{00000000-0005-0000-0000-000008040000}"/>
    <cellStyle name="見出し 1 14" xfId="862" xr:uid="{00000000-0005-0000-0000-000009040000}"/>
    <cellStyle name="見出し 1 15" xfId="863" xr:uid="{00000000-0005-0000-0000-00000A040000}"/>
    <cellStyle name="見出し 1 16" xfId="864" xr:uid="{00000000-0005-0000-0000-00000B040000}"/>
    <cellStyle name="見出し 1 17" xfId="865" xr:uid="{00000000-0005-0000-0000-00000C040000}"/>
    <cellStyle name="見出し 1 18" xfId="866" xr:uid="{00000000-0005-0000-0000-00000D040000}"/>
    <cellStyle name="見出し 1 19" xfId="867" xr:uid="{00000000-0005-0000-0000-00000E040000}"/>
    <cellStyle name="見出し 1 2" xfId="868" xr:uid="{00000000-0005-0000-0000-00000F040000}"/>
    <cellStyle name="見出し 1 2 2" xfId="869" xr:uid="{00000000-0005-0000-0000-000010040000}"/>
    <cellStyle name="見出し 1 20" xfId="870" xr:uid="{00000000-0005-0000-0000-000011040000}"/>
    <cellStyle name="見出し 1 21" xfId="871" xr:uid="{00000000-0005-0000-0000-000012040000}"/>
    <cellStyle name="見出し 1 22" xfId="872" xr:uid="{00000000-0005-0000-0000-000013040000}"/>
    <cellStyle name="見出し 1 23" xfId="873" xr:uid="{00000000-0005-0000-0000-000014040000}"/>
    <cellStyle name="見出し 1 24" xfId="874" xr:uid="{00000000-0005-0000-0000-000015040000}"/>
    <cellStyle name="見出し 1 25" xfId="875" xr:uid="{00000000-0005-0000-0000-000016040000}"/>
    <cellStyle name="見出し 1 3" xfId="876" xr:uid="{00000000-0005-0000-0000-000017040000}"/>
    <cellStyle name="見出し 1 3 2" xfId="877" xr:uid="{00000000-0005-0000-0000-000018040000}"/>
    <cellStyle name="見出し 1 4" xfId="878" xr:uid="{00000000-0005-0000-0000-000019040000}"/>
    <cellStyle name="見出し 1 5" xfId="879" xr:uid="{00000000-0005-0000-0000-00001A040000}"/>
    <cellStyle name="見出し 1 6" xfId="880" xr:uid="{00000000-0005-0000-0000-00001B040000}"/>
    <cellStyle name="見出し 1 7" xfId="881" xr:uid="{00000000-0005-0000-0000-00001C040000}"/>
    <cellStyle name="見出し 1 8" xfId="882" xr:uid="{00000000-0005-0000-0000-00001D040000}"/>
    <cellStyle name="見出し 1 9" xfId="883" xr:uid="{00000000-0005-0000-0000-00001E040000}"/>
    <cellStyle name="見出し 2" xfId="1746" builtinId="17" customBuiltin="1"/>
    <cellStyle name="見出し 2 10" xfId="884" xr:uid="{00000000-0005-0000-0000-000020040000}"/>
    <cellStyle name="見出し 2 11" xfId="885" xr:uid="{00000000-0005-0000-0000-000021040000}"/>
    <cellStyle name="見出し 2 12" xfId="886" xr:uid="{00000000-0005-0000-0000-000022040000}"/>
    <cellStyle name="見出し 2 13" xfId="887" xr:uid="{00000000-0005-0000-0000-000023040000}"/>
    <cellStyle name="見出し 2 14" xfId="888" xr:uid="{00000000-0005-0000-0000-000024040000}"/>
    <cellStyle name="見出し 2 15" xfId="889" xr:uid="{00000000-0005-0000-0000-000025040000}"/>
    <cellStyle name="見出し 2 16" xfId="890" xr:uid="{00000000-0005-0000-0000-000026040000}"/>
    <cellStyle name="見出し 2 17" xfId="891" xr:uid="{00000000-0005-0000-0000-000027040000}"/>
    <cellStyle name="見出し 2 18" xfId="892" xr:uid="{00000000-0005-0000-0000-000028040000}"/>
    <cellStyle name="見出し 2 19" xfId="893" xr:uid="{00000000-0005-0000-0000-000029040000}"/>
    <cellStyle name="見出し 2 2" xfId="894" xr:uid="{00000000-0005-0000-0000-00002A040000}"/>
    <cellStyle name="見出し 2 2 2" xfId="895" xr:uid="{00000000-0005-0000-0000-00002B040000}"/>
    <cellStyle name="見出し 2 20" xfId="896" xr:uid="{00000000-0005-0000-0000-00002C040000}"/>
    <cellStyle name="見出し 2 21" xfId="897" xr:uid="{00000000-0005-0000-0000-00002D040000}"/>
    <cellStyle name="見出し 2 22" xfId="898" xr:uid="{00000000-0005-0000-0000-00002E040000}"/>
    <cellStyle name="見出し 2 23" xfId="899" xr:uid="{00000000-0005-0000-0000-00002F040000}"/>
    <cellStyle name="見出し 2 24" xfId="900" xr:uid="{00000000-0005-0000-0000-000030040000}"/>
    <cellStyle name="見出し 2 25" xfId="901" xr:uid="{00000000-0005-0000-0000-000031040000}"/>
    <cellStyle name="見出し 2 3" xfId="902" xr:uid="{00000000-0005-0000-0000-000032040000}"/>
    <cellStyle name="見出し 2 3 2" xfId="903" xr:uid="{00000000-0005-0000-0000-000033040000}"/>
    <cellStyle name="見出し 2 4" xfId="904" xr:uid="{00000000-0005-0000-0000-000034040000}"/>
    <cellStyle name="見出し 2 5" xfId="905" xr:uid="{00000000-0005-0000-0000-000035040000}"/>
    <cellStyle name="見出し 2 6" xfId="906" xr:uid="{00000000-0005-0000-0000-000036040000}"/>
    <cellStyle name="見出し 2 7" xfId="907" xr:uid="{00000000-0005-0000-0000-000037040000}"/>
    <cellStyle name="見出し 2 8" xfId="908" xr:uid="{00000000-0005-0000-0000-000038040000}"/>
    <cellStyle name="見出し 2 9" xfId="909" xr:uid="{00000000-0005-0000-0000-000039040000}"/>
    <cellStyle name="見出し 3" xfId="1747" builtinId="18" customBuiltin="1"/>
    <cellStyle name="見出し 3 10" xfId="910" xr:uid="{00000000-0005-0000-0000-00003B040000}"/>
    <cellStyle name="見出し 3 11" xfId="911" xr:uid="{00000000-0005-0000-0000-00003C040000}"/>
    <cellStyle name="見出し 3 12" xfId="912" xr:uid="{00000000-0005-0000-0000-00003D040000}"/>
    <cellStyle name="見出し 3 13" xfId="913" xr:uid="{00000000-0005-0000-0000-00003E040000}"/>
    <cellStyle name="見出し 3 14" xfId="914" xr:uid="{00000000-0005-0000-0000-00003F040000}"/>
    <cellStyle name="見出し 3 15" xfId="915" xr:uid="{00000000-0005-0000-0000-000040040000}"/>
    <cellStyle name="見出し 3 16" xfId="916" xr:uid="{00000000-0005-0000-0000-000041040000}"/>
    <cellStyle name="見出し 3 17" xfId="917" xr:uid="{00000000-0005-0000-0000-000042040000}"/>
    <cellStyle name="見出し 3 18" xfId="918" xr:uid="{00000000-0005-0000-0000-000043040000}"/>
    <cellStyle name="見出し 3 19" xfId="919" xr:uid="{00000000-0005-0000-0000-000044040000}"/>
    <cellStyle name="見出し 3 2" xfId="920" xr:uid="{00000000-0005-0000-0000-000045040000}"/>
    <cellStyle name="見出し 3 2 2" xfId="921" xr:uid="{00000000-0005-0000-0000-000046040000}"/>
    <cellStyle name="見出し 3 20" xfId="922" xr:uid="{00000000-0005-0000-0000-000047040000}"/>
    <cellStyle name="見出し 3 21" xfId="923" xr:uid="{00000000-0005-0000-0000-000048040000}"/>
    <cellStyle name="見出し 3 22" xfId="924" xr:uid="{00000000-0005-0000-0000-000049040000}"/>
    <cellStyle name="見出し 3 23" xfId="925" xr:uid="{00000000-0005-0000-0000-00004A040000}"/>
    <cellStyle name="見出し 3 24" xfId="926" xr:uid="{00000000-0005-0000-0000-00004B040000}"/>
    <cellStyle name="見出し 3 25" xfId="927" xr:uid="{00000000-0005-0000-0000-00004C040000}"/>
    <cellStyle name="見出し 3 3" xfId="928" xr:uid="{00000000-0005-0000-0000-00004D040000}"/>
    <cellStyle name="見出し 3 3 2" xfId="929" xr:uid="{00000000-0005-0000-0000-00004E040000}"/>
    <cellStyle name="見出し 3 4" xfId="930" xr:uid="{00000000-0005-0000-0000-00004F040000}"/>
    <cellStyle name="見出し 3 5" xfId="931" xr:uid="{00000000-0005-0000-0000-000050040000}"/>
    <cellStyle name="見出し 3 6" xfId="932" xr:uid="{00000000-0005-0000-0000-000051040000}"/>
    <cellStyle name="見出し 3 7" xfId="933" xr:uid="{00000000-0005-0000-0000-000052040000}"/>
    <cellStyle name="見出し 3 8" xfId="934" xr:uid="{00000000-0005-0000-0000-000053040000}"/>
    <cellStyle name="見出し 3 9" xfId="935" xr:uid="{00000000-0005-0000-0000-000054040000}"/>
    <cellStyle name="見出し 4" xfId="1748" builtinId="19" customBuiltin="1"/>
    <cellStyle name="見出し 4 10" xfId="936" xr:uid="{00000000-0005-0000-0000-000056040000}"/>
    <cellStyle name="見出し 4 11" xfId="937" xr:uid="{00000000-0005-0000-0000-000057040000}"/>
    <cellStyle name="見出し 4 12" xfId="938" xr:uid="{00000000-0005-0000-0000-000058040000}"/>
    <cellStyle name="見出し 4 13" xfId="939" xr:uid="{00000000-0005-0000-0000-000059040000}"/>
    <cellStyle name="見出し 4 14" xfId="940" xr:uid="{00000000-0005-0000-0000-00005A040000}"/>
    <cellStyle name="見出し 4 15" xfId="941" xr:uid="{00000000-0005-0000-0000-00005B040000}"/>
    <cellStyle name="見出し 4 16" xfId="942" xr:uid="{00000000-0005-0000-0000-00005C040000}"/>
    <cellStyle name="見出し 4 17" xfId="943" xr:uid="{00000000-0005-0000-0000-00005D040000}"/>
    <cellStyle name="見出し 4 18" xfId="944" xr:uid="{00000000-0005-0000-0000-00005E040000}"/>
    <cellStyle name="見出し 4 19" xfId="945" xr:uid="{00000000-0005-0000-0000-00005F040000}"/>
    <cellStyle name="見出し 4 2" xfId="946" xr:uid="{00000000-0005-0000-0000-000060040000}"/>
    <cellStyle name="見出し 4 2 2" xfId="947" xr:uid="{00000000-0005-0000-0000-000061040000}"/>
    <cellStyle name="見出し 4 20" xfId="948" xr:uid="{00000000-0005-0000-0000-000062040000}"/>
    <cellStyle name="見出し 4 21" xfId="949" xr:uid="{00000000-0005-0000-0000-000063040000}"/>
    <cellStyle name="見出し 4 22" xfId="950" xr:uid="{00000000-0005-0000-0000-000064040000}"/>
    <cellStyle name="見出し 4 23" xfId="951" xr:uid="{00000000-0005-0000-0000-000065040000}"/>
    <cellStyle name="見出し 4 24" xfId="952" xr:uid="{00000000-0005-0000-0000-000066040000}"/>
    <cellStyle name="見出し 4 25" xfId="953" xr:uid="{00000000-0005-0000-0000-000067040000}"/>
    <cellStyle name="見出し 4 3" xfId="954" xr:uid="{00000000-0005-0000-0000-000068040000}"/>
    <cellStyle name="見出し 4 3 2" xfId="955" xr:uid="{00000000-0005-0000-0000-000069040000}"/>
    <cellStyle name="見出し 4 4" xfId="956" xr:uid="{00000000-0005-0000-0000-00006A040000}"/>
    <cellStyle name="見出し 4 5" xfId="957" xr:uid="{00000000-0005-0000-0000-00006B040000}"/>
    <cellStyle name="見出し 4 6" xfId="958" xr:uid="{00000000-0005-0000-0000-00006C040000}"/>
    <cellStyle name="見出し 4 7" xfId="959" xr:uid="{00000000-0005-0000-0000-00006D040000}"/>
    <cellStyle name="見出し 4 8" xfId="960" xr:uid="{00000000-0005-0000-0000-00006E040000}"/>
    <cellStyle name="見出し 4 9" xfId="961" xr:uid="{00000000-0005-0000-0000-00006F040000}"/>
    <cellStyle name="集計" xfId="1759" builtinId="25" customBuiltin="1"/>
    <cellStyle name="集計 10" xfId="962" xr:uid="{00000000-0005-0000-0000-000071040000}"/>
    <cellStyle name="集計 11" xfId="963" xr:uid="{00000000-0005-0000-0000-000072040000}"/>
    <cellStyle name="集計 12" xfId="964" xr:uid="{00000000-0005-0000-0000-000073040000}"/>
    <cellStyle name="集計 13" xfId="965" xr:uid="{00000000-0005-0000-0000-000074040000}"/>
    <cellStyle name="集計 14" xfId="966" xr:uid="{00000000-0005-0000-0000-000075040000}"/>
    <cellStyle name="集計 15" xfId="967" xr:uid="{00000000-0005-0000-0000-000076040000}"/>
    <cellStyle name="集計 16" xfId="968" xr:uid="{00000000-0005-0000-0000-000077040000}"/>
    <cellStyle name="集計 17" xfId="969" xr:uid="{00000000-0005-0000-0000-000078040000}"/>
    <cellStyle name="集計 18" xfId="970" xr:uid="{00000000-0005-0000-0000-000079040000}"/>
    <cellStyle name="集計 19" xfId="971" xr:uid="{00000000-0005-0000-0000-00007A040000}"/>
    <cellStyle name="集計 2" xfId="972" xr:uid="{00000000-0005-0000-0000-00007B040000}"/>
    <cellStyle name="集計 2 2" xfId="973" xr:uid="{00000000-0005-0000-0000-00007C040000}"/>
    <cellStyle name="集計 2 2 2" xfId="974" xr:uid="{00000000-0005-0000-0000-00007D040000}"/>
    <cellStyle name="集計 2 2 2 2" xfId="1438" xr:uid="{00000000-0005-0000-0000-00007E040000}"/>
    <cellStyle name="集計 2 2 2 2 2" xfId="1439" xr:uid="{00000000-0005-0000-0000-00007F040000}"/>
    <cellStyle name="集計 2 2 2 3" xfId="1440" xr:uid="{00000000-0005-0000-0000-000080040000}"/>
    <cellStyle name="集計 2 2 3" xfId="975" xr:uid="{00000000-0005-0000-0000-000081040000}"/>
    <cellStyle name="集計 2 2 3 2" xfId="1441" xr:uid="{00000000-0005-0000-0000-000082040000}"/>
    <cellStyle name="集計 2 2 4" xfId="1653" xr:uid="{00000000-0005-0000-0000-000083040000}"/>
    <cellStyle name="集計 2 2 4 2" xfId="1654" xr:uid="{00000000-0005-0000-0000-000084040000}"/>
    <cellStyle name="集計 2 2 5" xfId="1655" xr:uid="{00000000-0005-0000-0000-000085040000}"/>
    <cellStyle name="集計 2 2 5 2" xfId="1656" xr:uid="{00000000-0005-0000-0000-000086040000}"/>
    <cellStyle name="集計 2 2 6" xfId="1657" xr:uid="{00000000-0005-0000-0000-000087040000}"/>
    <cellStyle name="集計 20" xfId="976" xr:uid="{00000000-0005-0000-0000-000088040000}"/>
    <cellStyle name="集計 21" xfId="977" xr:uid="{00000000-0005-0000-0000-000089040000}"/>
    <cellStyle name="集計 22" xfId="978" xr:uid="{00000000-0005-0000-0000-00008A040000}"/>
    <cellStyle name="集計 23" xfId="979" xr:uid="{00000000-0005-0000-0000-00008B040000}"/>
    <cellStyle name="集計 24" xfId="980" xr:uid="{00000000-0005-0000-0000-00008C040000}"/>
    <cellStyle name="集計 25" xfId="981" xr:uid="{00000000-0005-0000-0000-00008D040000}"/>
    <cellStyle name="集計 3" xfId="982" xr:uid="{00000000-0005-0000-0000-00008E040000}"/>
    <cellStyle name="集計 3 2" xfId="983" xr:uid="{00000000-0005-0000-0000-00008F040000}"/>
    <cellStyle name="集計 3 2 2" xfId="1442" xr:uid="{00000000-0005-0000-0000-000090040000}"/>
    <cellStyle name="集計 3 2 2 2" xfId="1443" xr:uid="{00000000-0005-0000-0000-000091040000}"/>
    <cellStyle name="集計 3 2 3" xfId="1444" xr:uid="{00000000-0005-0000-0000-000092040000}"/>
    <cellStyle name="集計 3 3" xfId="984" xr:uid="{00000000-0005-0000-0000-000093040000}"/>
    <cellStyle name="集計 3 3 2" xfId="1445" xr:uid="{00000000-0005-0000-0000-000094040000}"/>
    <cellStyle name="集計 3 4" xfId="1658" xr:uid="{00000000-0005-0000-0000-000095040000}"/>
    <cellStyle name="集計 3 4 2" xfId="1659" xr:uid="{00000000-0005-0000-0000-000096040000}"/>
    <cellStyle name="集計 3 5" xfId="1660" xr:uid="{00000000-0005-0000-0000-000097040000}"/>
    <cellStyle name="集計 3 5 2" xfId="1661" xr:uid="{00000000-0005-0000-0000-000098040000}"/>
    <cellStyle name="集計 3 6" xfId="1662" xr:uid="{00000000-0005-0000-0000-000099040000}"/>
    <cellStyle name="集計 4" xfId="985" xr:uid="{00000000-0005-0000-0000-00009A040000}"/>
    <cellStyle name="集計 4 2" xfId="986" xr:uid="{00000000-0005-0000-0000-00009B040000}"/>
    <cellStyle name="集計 4 2 2" xfId="1446" xr:uid="{00000000-0005-0000-0000-00009C040000}"/>
    <cellStyle name="集計 4 2 2 2" xfId="1447" xr:uid="{00000000-0005-0000-0000-00009D040000}"/>
    <cellStyle name="集計 4 2 3" xfId="1448" xr:uid="{00000000-0005-0000-0000-00009E040000}"/>
    <cellStyle name="集計 4 3" xfId="987" xr:uid="{00000000-0005-0000-0000-00009F040000}"/>
    <cellStyle name="集計 4 3 2" xfId="1449" xr:uid="{00000000-0005-0000-0000-0000A0040000}"/>
    <cellStyle name="集計 4 4" xfId="1663" xr:uid="{00000000-0005-0000-0000-0000A1040000}"/>
    <cellStyle name="集計 4 4 2" xfId="1664" xr:uid="{00000000-0005-0000-0000-0000A2040000}"/>
    <cellStyle name="集計 4 5" xfId="1665" xr:uid="{00000000-0005-0000-0000-0000A3040000}"/>
    <cellStyle name="集計 4 5 2" xfId="1666" xr:uid="{00000000-0005-0000-0000-0000A4040000}"/>
    <cellStyle name="集計 4 6" xfId="1667" xr:uid="{00000000-0005-0000-0000-0000A5040000}"/>
    <cellStyle name="集計 5" xfId="988" xr:uid="{00000000-0005-0000-0000-0000A6040000}"/>
    <cellStyle name="集計 6" xfId="989" xr:uid="{00000000-0005-0000-0000-0000A7040000}"/>
    <cellStyle name="集計 7" xfId="990" xr:uid="{00000000-0005-0000-0000-0000A8040000}"/>
    <cellStyle name="集計 8" xfId="991" xr:uid="{00000000-0005-0000-0000-0000A9040000}"/>
    <cellStyle name="集計 9" xfId="992" xr:uid="{00000000-0005-0000-0000-0000AA040000}"/>
    <cellStyle name="出力" xfId="1752" builtinId="21" customBuiltin="1"/>
    <cellStyle name="出力 10" xfId="993" xr:uid="{00000000-0005-0000-0000-0000AC040000}"/>
    <cellStyle name="出力 11" xfId="994" xr:uid="{00000000-0005-0000-0000-0000AD040000}"/>
    <cellStyle name="出力 12" xfId="995" xr:uid="{00000000-0005-0000-0000-0000AE040000}"/>
    <cellStyle name="出力 13" xfId="996" xr:uid="{00000000-0005-0000-0000-0000AF040000}"/>
    <cellStyle name="出力 14" xfId="997" xr:uid="{00000000-0005-0000-0000-0000B0040000}"/>
    <cellStyle name="出力 15" xfId="998" xr:uid="{00000000-0005-0000-0000-0000B1040000}"/>
    <cellStyle name="出力 16" xfId="999" xr:uid="{00000000-0005-0000-0000-0000B2040000}"/>
    <cellStyle name="出力 17" xfId="1000" xr:uid="{00000000-0005-0000-0000-0000B3040000}"/>
    <cellStyle name="出力 18" xfId="1001" xr:uid="{00000000-0005-0000-0000-0000B4040000}"/>
    <cellStyle name="出力 19" xfId="1002" xr:uid="{00000000-0005-0000-0000-0000B5040000}"/>
    <cellStyle name="出力 2" xfId="1003" xr:uid="{00000000-0005-0000-0000-0000B6040000}"/>
    <cellStyle name="出力 2 2" xfId="1004" xr:uid="{00000000-0005-0000-0000-0000B7040000}"/>
    <cellStyle name="出力 2 2 2" xfId="1005" xr:uid="{00000000-0005-0000-0000-0000B8040000}"/>
    <cellStyle name="出力 2 2 2 2" xfId="1450" xr:uid="{00000000-0005-0000-0000-0000B9040000}"/>
    <cellStyle name="出力 2 2 2 2 2" xfId="1451" xr:uid="{00000000-0005-0000-0000-0000BA040000}"/>
    <cellStyle name="出力 2 2 2 3" xfId="1452" xr:uid="{00000000-0005-0000-0000-0000BB040000}"/>
    <cellStyle name="出力 2 2 3" xfId="1006" xr:uid="{00000000-0005-0000-0000-0000BC040000}"/>
    <cellStyle name="出力 2 2 3 2" xfId="1453" xr:uid="{00000000-0005-0000-0000-0000BD040000}"/>
    <cellStyle name="出力 2 2 4" xfId="1562" xr:uid="{00000000-0005-0000-0000-0000BE040000}"/>
    <cellStyle name="出力 2 2 4 2" xfId="1668" xr:uid="{00000000-0005-0000-0000-0000BF040000}"/>
    <cellStyle name="出力 2 2 5" xfId="1669" xr:uid="{00000000-0005-0000-0000-0000C0040000}"/>
    <cellStyle name="出力 2 2 5 2" xfId="1670" xr:uid="{00000000-0005-0000-0000-0000C1040000}"/>
    <cellStyle name="出力 2 2 6" xfId="1671" xr:uid="{00000000-0005-0000-0000-0000C2040000}"/>
    <cellStyle name="出力 20" xfId="1007" xr:uid="{00000000-0005-0000-0000-0000C3040000}"/>
    <cellStyle name="出力 21" xfId="1008" xr:uid="{00000000-0005-0000-0000-0000C4040000}"/>
    <cellStyle name="出力 22" xfId="1009" xr:uid="{00000000-0005-0000-0000-0000C5040000}"/>
    <cellStyle name="出力 23" xfId="1010" xr:uid="{00000000-0005-0000-0000-0000C6040000}"/>
    <cellStyle name="出力 24" xfId="1011" xr:uid="{00000000-0005-0000-0000-0000C7040000}"/>
    <cellStyle name="出力 25" xfId="1012" xr:uid="{00000000-0005-0000-0000-0000C8040000}"/>
    <cellStyle name="出力 3" xfId="1013" xr:uid="{00000000-0005-0000-0000-0000C9040000}"/>
    <cellStyle name="出力 3 2" xfId="1014" xr:uid="{00000000-0005-0000-0000-0000CA040000}"/>
    <cellStyle name="出力 3 2 2" xfId="1454" xr:uid="{00000000-0005-0000-0000-0000CB040000}"/>
    <cellStyle name="出力 3 2 2 2" xfId="1455" xr:uid="{00000000-0005-0000-0000-0000CC040000}"/>
    <cellStyle name="出力 3 2 3" xfId="1456" xr:uid="{00000000-0005-0000-0000-0000CD040000}"/>
    <cellStyle name="出力 3 3" xfId="1015" xr:uid="{00000000-0005-0000-0000-0000CE040000}"/>
    <cellStyle name="出力 3 3 2" xfId="1457" xr:uid="{00000000-0005-0000-0000-0000CF040000}"/>
    <cellStyle name="出力 3 4" xfId="1563" xr:uid="{00000000-0005-0000-0000-0000D0040000}"/>
    <cellStyle name="出力 3 4 2" xfId="1672" xr:uid="{00000000-0005-0000-0000-0000D1040000}"/>
    <cellStyle name="出力 3 5" xfId="1673" xr:uid="{00000000-0005-0000-0000-0000D2040000}"/>
    <cellStyle name="出力 3 5 2" xfId="1674" xr:uid="{00000000-0005-0000-0000-0000D3040000}"/>
    <cellStyle name="出力 3 6" xfId="1675" xr:uid="{00000000-0005-0000-0000-0000D4040000}"/>
    <cellStyle name="出力 4" xfId="1016" xr:uid="{00000000-0005-0000-0000-0000D5040000}"/>
    <cellStyle name="出力 4 2" xfId="1017" xr:uid="{00000000-0005-0000-0000-0000D6040000}"/>
    <cellStyle name="出力 4 2 2" xfId="1458" xr:uid="{00000000-0005-0000-0000-0000D7040000}"/>
    <cellStyle name="出力 4 2 2 2" xfId="1459" xr:uid="{00000000-0005-0000-0000-0000D8040000}"/>
    <cellStyle name="出力 4 2 3" xfId="1460" xr:uid="{00000000-0005-0000-0000-0000D9040000}"/>
    <cellStyle name="出力 4 3" xfId="1018" xr:uid="{00000000-0005-0000-0000-0000DA040000}"/>
    <cellStyle name="出力 4 3 2" xfId="1461" xr:uid="{00000000-0005-0000-0000-0000DB040000}"/>
    <cellStyle name="出力 4 4" xfId="1564" xr:uid="{00000000-0005-0000-0000-0000DC040000}"/>
    <cellStyle name="出力 4 4 2" xfId="1676" xr:uid="{00000000-0005-0000-0000-0000DD040000}"/>
    <cellStyle name="出力 4 5" xfId="1677" xr:uid="{00000000-0005-0000-0000-0000DE040000}"/>
    <cellStyle name="出力 4 5 2" xfId="1678" xr:uid="{00000000-0005-0000-0000-0000DF040000}"/>
    <cellStyle name="出力 4 6" xfId="1679" xr:uid="{00000000-0005-0000-0000-0000E0040000}"/>
    <cellStyle name="出力 5" xfId="1019" xr:uid="{00000000-0005-0000-0000-0000E1040000}"/>
    <cellStyle name="出力 6" xfId="1020" xr:uid="{00000000-0005-0000-0000-0000E2040000}"/>
    <cellStyle name="出力 7" xfId="1021" xr:uid="{00000000-0005-0000-0000-0000E3040000}"/>
    <cellStyle name="出力 8" xfId="1022" xr:uid="{00000000-0005-0000-0000-0000E4040000}"/>
    <cellStyle name="出力 9" xfId="1023" xr:uid="{00000000-0005-0000-0000-0000E5040000}"/>
    <cellStyle name="説明文" xfId="1758" builtinId="53" customBuiltin="1"/>
    <cellStyle name="説明文 10" xfId="1024" xr:uid="{00000000-0005-0000-0000-0000E7040000}"/>
    <cellStyle name="説明文 11" xfId="1025" xr:uid="{00000000-0005-0000-0000-0000E8040000}"/>
    <cellStyle name="説明文 12" xfId="1026" xr:uid="{00000000-0005-0000-0000-0000E9040000}"/>
    <cellStyle name="説明文 13" xfId="1027" xr:uid="{00000000-0005-0000-0000-0000EA040000}"/>
    <cellStyle name="説明文 14" xfId="1028" xr:uid="{00000000-0005-0000-0000-0000EB040000}"/>
    <cellStyle name="説明文 15" xfId="1029" xr:uid="{00000000-0005-0000-0000-0000EC040000}"/>
    <cellStyle name="説明文 16" xfId="1030" xr:uid="{00000000-0005-0000-0000-0000ED040000}"/>
    <cellStyle name="説明文 17" xfId="1031" xr:uid="{00000000-0005-0000-0000-0000EE040000}"/>
    <cellStyle name="説明文 18" xfId="1032" xr:uid="{00000000-0005-0000-0000-0000EF040000}"/>
    <cellStyle name="説明文 19" xfId="1033" xr:uid="{00000000-0005-0000-0000-0000F0040000}"/>
    <cellStyle name="説明文 2" xfId="1034" xr:uid="{00000000-0005-0000-0000-0000F1040000}"/>
    <cellStyle name="説明文 2 2" xfId="1035" xr:uid="{00000000-0005-0000-0000-0000F2040000}"/>
    <cellStyle name="説明文 20" xfId="1036" xr:uid="{00000000-0005-0000-0000-0000F3040000}"/>
    <cellStyle name="説明文 21" xfId="1037" xr:uid="{00000000-0005-0000-0000-0000F4040000}"/>
    <cellStyle name="説明文 22" xfId="1038" xr:uid="{00000000-0005-0000-0000-0000F5040000}"/>
    <cellStyle name="説明文 23" xfId="1039" xr:uid="{00000000-0005-0000-0000-0000F6040000}"/>
    <cellStyle name="説明文 24" xfId="1040" xr:uid="{00000000-0005-0000-0000-0000F7040000}"/>
    <cellStyle name="説明文 25" xfId="1041" xr:uid="{00000000-0005-0000-0000-0000F8040000}"/>
    <cellStyle name="説明文 3" xfId="1042" xr:uid="{00000000-0005-0000-0000-0000F9040000}"/>
    <cellStyle name="説明文 3 2" xfId="1043" xr:uid="{00000000-0005-0000-0000-0000FA040000}"/>
    <cellStyle name="説明文 4" xfId="1044" xr:uid="{00000000-0005-0000-0000-0000FB040000}"/>
    <cellStyle name="説明文 5" xfId="1045" xr:uid="{00000000-0005-0000-0000-0000FC040000}"/>
    <cellStyle name="説明文 6" xfId="1046" xr:uid="{00000000-0005-0000-0000-0000FD040000}"/>
    <cellStyle name="説明文 7" xfId="1047" xr:uid="{00000000-0005-0000-0000-0000FE040000}"/>
    <cellStyle name="説明文 8" xfId="1048" xr:uid="{00000000-0005-0000-0000-0000FF040000}"/>
    <cellStyle name="説明文 9" xfId="1049" xr:uid="{00000000-0005-0000-0000-000000050000}"/>
    <cellStyle name="通貨 2" xfId="1050" xr:uid="{00000000-0005-0000-0000-000001050000}"/>
    <cellStyle name="通貨 3" xfId="1051" xr:uid="{00000000-0005-0000-0000-000002050000}"/>
    <cellStyle name="通貨 3 2" xfId="1052" xr:uid="{00000000-0005-0000-0000-000003050000}"/>
    <cellStyle name="入力" xfId="1751" builtinId="20" customBuiltin="1"/>
    <cellStyle name="入力 10" xfId="1053" xr:uid="{00000000-0005-0000-0000-000005050000}"/>
    <cellStyle name="入力 11" xfId="1054" xr:uid="{00000000-0005-0000-0000-000006050000}"/>
    <cellStyle name="入力 12" xfId="1055" xr:uid="{00000000-0005-0000-0000-000007050000}"/>
    <cellStyle name="入力 13" xfId="1056" xr:uid="{00000000-0005-0000-0000-000008050000}"/>
    <cellStyle name="入力 14" xfId="1057" xr:uid="{00000000-0005-0000-0000-000009050000}"/>
    <cellStyle name="入力 15" xfId="1058" xr:uid="{00000000-0005-0000-0000-00000A050000}"/>
    <cellStyle name="入力 16" xfId="1059" xr:uid="{00000000-0005-0000-0000-00000B050000}"/>
    <cellStyle name="入力 17" xfId="1060" xr:uid="{00000000-0005-0000-0000-00000C050000}"/>
    <cellStyle name="入力 18" xfId="1061" xr:uid="{00000000-0005-0000-0000-00000D050000}"/>
    <cellStyle name="入力 19" xfId="1062" xr:uid="{00000000-0005-0000-0000-00000E050000}"/>
    <cellStyle name="入力 2" xfId="1063" xr:uid="{00000000-0005-0000-0000-00000F050000}"/>
    <cellStyle name="入力 2 2" xfId="1064" xr:uid="{00000000-0005-0000-0000-000010050000}"/>
    <cellStyle name="入力 2 2 2" xfId="1065" xr:uid="{00000000-0005-0000-0000-000011050000}"/>
    <cellStyle name="入力 2 2 2 2" xfId="1462" xr:uid="{00000000-0005-0000-0000-000012050000}"/>
    <cellStyle name="入力 2 2 2 2 2" xfId="1463" xr:uid="{00000000-0005-0000-0000-000013050000}"/>
    <cellStyle name="入力 2 2 2 3" xfId="1464" xr:uid="{00000000-0005-0000-0000-000014050000}"/>
    <cellStyle name="入力 2 2 3" xfId="1066" xr:uid="{00000000-0005-0000-0000-000015050000}"/>
    <cellStyle name="入力 2 2 3 2" xfId="1465" xr:uid="{00000000-0005-0000-0000-000016050000}"/>
    <cellStyle name="入力 2 2 4" xfId="1680" xr:uid="{00000000-0005-0000-0000-000017050000}"/>
    <cellStyle name="入力 2 2 4 2" xfId="1681" xr:uid="{00000000-0005-0000-0000-000018050000}"/>
    <cellStyle name="入力 2 2 5" xfId="1682" xr:uid="{00000000-0005-0000-0000-000019050000}"/>
    <cellStyle name="入力 2 2 6" xfId="1683" xr:uid="{00000000-0005-0000-0000-00001A050000}"/>
    <cellStyle name="入力 2 2 6 2" xfId="1684" xr:uid="{00000000-0005-0000-0000-00001B050000}"/>
    <cellStyle name="入力 20" xfId="1067" xr:uid="{00000000-0005-0000-0000-00001C050000}"/>
    <cellStyle name="入力 21" xfId="1068" xr:uid="{00000000-0005-0000-0000-00001D050000}"/>
    <cellStyle name="入力 22" xfId="1069" xr:uid="{00000000-0005-0000-0000-00001E050000}"/>
    <cellStyle name="入力 23" xfId="1070" xr:uid="{00000000-0005-0000-0000-00001F050000}"/>
    <cellStyle name="入力 24" xfId="1071" xr:uid="{00000000-0005-0000-0000-000020050000}"/>
    <cellStyle name="入力 25" xfId="1072" xr:uid="{00000000-0005-0000-0000-000021050000}"/>
    <cellStyle name="入力 3" xfId="1073" xr:uid="{00000000-0005-0000-0000-000022050000}"/>
    <cellStyle name="入力 3 2" xfId="1074" xr:uid="{00000000-0005-0000-0000-000023050000}"/>
    <cellStyle name="入力 3 2 2" xfId="1466" xr:uid="{00000000-0005-0000-0000-000024050000}"/>
    <cellStyle name="入力 3 2 2 2" xfId="1467" xr:uid="{00000000-0005-0000-0000-000025050000}"/>
    <cellStyle name="入力 3 2 3" xfId="1468" xr:uid="{00000000-0005-0000-0000-000026050000}"/>
    <cellStyle name="入力 3 3" xfId="1075" xr:uid="{00000000-0005-0000-0000-000027050000}"/>
    <cellStyle name="入力 3 3 2" xfId="1469" xr:uid="{00000000-0005-0000-0000-000028050000}"/>
    <cellStyle name="入力 3 4" xfId="1685" xr:uid="{00000000-0005-0000-0000-000029050000}"/>
    <cellStyle name="入力 3 4 2" xfId="1686" xr:uid="{00000000-0005-0000-0000-00002A050000}"/>
    <cellStyle name="入力 3 5" xfId="1687" xr:uid="{00000000-0005-0000-0000-00002B050000}"/>
    <cellStyle name="入力 3 6" xfId="1688" xr:uid="{00000000-0005-0000-0000-00002C050000}"/>
    <cellStyle name="入力 3 6 2" xfId="1689" xr:uid="{00000000-0005-0000-0000-00002D050000}"/>
    <cellStyle name="入力 4" xfId="1076" xr:uid="{00000000-0005-0000-0000-00002E050000}"/>
    <cellStyle name="入力 4 2" xfId="1077" xr:uid="{00000000-0005-0000-0000-00002F050000}"/>
    <cellStyle name="入力 4 2 2" xfId="1470" xr:uid="{00000000-0005-0000-0000-000030050000}"/>
    <cellStyle name="入力 4 2 2 2" xfId="1471" xr:uid="{00000000-0005-0000-0000-000031050000}"/>
    <cellStyle name="入力 4 2 3" xfId="1472" xr:uid="{00000000-0005-0000-0000-000032050000}"/>
    <cellStyle name="入力 4 3" xfId="1078" xr:uid="{00000000-0005-0000-0000-000033050000}"/>
    <cellStyle name="入力 4 3 2" xfId="1473" xr:uid="{00000000-0005-0000-0000-000034050000}"/>
    <cellStyle name="入力 4 4" xfId="1690" xr:uid="{00000000-0005-0000-0000-000035050000}"/>
    <cellStyle name="入力 4 4 2" xfId="1691" xr:uid="{00000000-0005-0000-0000-000036050000}"/>
    <cellStyle name="入力 4 5" xfId="1692" xr:uid="{00000000-0005-0000-0000-000037050000}"/>
    <cellStyle name="入力 4 6" xfId="1693" xr:uid="{00000000-0005-0000-0000-000038050000}"/>
    <cellStyle name="入力 4 6 2" xfId="1694" xr:uid="{00000000-0005-0000-0000-000039050000}"/>
    <cellStyle name="入力 5" xfId="1079" xr:uid="{00000000-0005-0000-0000-00003A050000}"/>
    <cellStyle name="入力 6" xfId="1080" xr:uid="{00000000-0005-0000-0000-00003B050000}"/>
    <cellStyle name="入力 7" xfId="1081" xr:uid="{00000000-0005-0000-0000-00003C050000}"/>
    <cellStyle name="入力 8" xfId="1082" xr:uid="{00000000-0005-0000-0000-00003D050000}"/>
    <cellStyle name="入力 9" xfId="1083" xr:uid="{00000000-0005-0000-0000-00003E050000}"/>
    <cellStyle name="標準" xfId="0" builtinId="0"/>
    <cellStyle name="標準 10" xfId="1084" xr:uid="{00000000-0005-0000-0000-000040050000}"/>
    <cellStyle name="標準 10 10" xfId="1474" xr:uid="{00000000-0005-0000-0000-000041050000}"/>
    <cellStyle name="標準 10 11" xfId="1475" xr:uid="{00000000-0005-0000-0000-000042050000}"/>
    <cellStyle name="標準 10 12" xfId="1476" xr:uid="{00000000-0005-0000-0000-000043050000}"/>
    <cellStyle name="標準 10 2" xfId="1085" xr:uid="{00000000-0005-0000-0000-000044050000}"/>
    <cellStyle name="標準 10 3" xfId="1086" xr:uid="{00000000-0005-0000-0000-000045050000}"/>
    <cellStyle name="標準 10 4" xfId="1087" xr:uid="{00000000-0005-0000-0000-000046050000}"/>
    <cellStyle name="標準 10 4 2" xfId="1477" xr:uid="{00000000-0005-0000-0000-000047050000}"/>
    <cellStyle name="標準 10 4 2 2" xfId="1478" xr:uid="{00000000-0005-0000-0000-000048050000}"/>
    <cellStyle name="標準 10 4 2 2 2" xfId="1479" xr:uid="{00000000-0005-0000-0000-000049050000}"/>
    <cellStyle name="標準 10 4 2 2 2 2" xfId="1480" xr:uid="{00000000-0005-0000-0000-00004A050000}"/>
    <cellStyle name="標準 10 4 2 2 2 2 2" xfId="1481" xr:uid="{00000000-0005-0000-0000-00004B050000}"/>
    <cellStyle name="標準 10 4 2 2 2 2 2 2" xfId="1482" xr:uid="{00000000-0005-0000-0000-00004C050000}"/>
    <cellStyle name="標準 10 4 3" xfId="1483" xr:uid="{00000000-0005-0000-0000-00004D050000}"/>
    <cellStyle name="標準 10 4 3 2" xfId="1484" xr:uid="{00000000-0005-0000-0000-00004E050000}"/>
    <cellStyle name="標準 10 5" xfId="1088" xr:uid="{00000000-0005-0000-0000-00004F050000}"/>
    <cellStyle name="標準 10 6" xfId="1485" xr:uid="{00000000-0005-0000-0000-000050050000}"/>
    <cellStyle name="標準 10 6 2" xfId="1486" xr:uid="{00000000-0005-0000-0000-000051050000}"/>
    <cellStyle name="標準 10 6 2 2" xfId="1487" xr:uid="{00000000-0005-0000-0000-000052050000}"/>
    <cellStyle name="標準 10 6 2 3" xfId="1488" xr:uid="{00000000-0005-0000-0000-000053050000}"/>
    <cellStyle name="標準 10 6 2 3 2" xfId="1386" xr:uid="{00000000-0005-0000-0000-000054050000}"/>
    <cellStyle name="標準 10 7" xfId="1489" xr:uid="{00000000-0005-0000-0000-000055050000}"/>
    <cellStyle name="標準 10 8" xfId="1490" xr:uid="{00000000-0005-0000-0000-000056050000}"/>
    <cellStyle name="標準 10 8 2" xfId="1491" xr:uid="{00000000-0005-0000-0000-000057050000}"/>
    <cellStyle name="標準 10 8 2 2" xfId="1492" xr:uid="{00000000-0005-0000-0000-000058050000}"/>
    <cellStyle name="標準 10 8 2 2 2" xfId="1493" xr:uid="{00000000-0005-0000-0000-000059050000}"/>
    <cellStyle name="標準 10 8 2 2 3" xfId="1494" xr:uid="{00000000-0005-0000-0000-00005A050000}"/>
    <cellStyle name="標準 10 8 2 2 3 2" xfId="1387" xr:uid="{00000000-0005-0000-0000-00005B050000}"/>
    <cellStyle name="標準 10 8 2 2 3 2 2" xfId="1495" xr:uid="{00000000-0005-0000-0000-00005C050000}"/>
    <cellStyle name="標準 10 8 2 3" xfId="1496" xr:uid="{00000000-0005-0000-0000-00005D050000}"/>
    <cellStyle name="標準 10 8 2 4" xfId="1497" xr:uid="{00000000-0005-0000-0000-00005E050000}"/>
    <cellStyle name="標準 10 8 2 4 2" xfId="1498" xr:uid="{00000000-0005-0000-0000-00005F050000}"/>
    <cellStyle name="標準 10 8 2 4 2 2" xfId="1499" xr:uid="{00000000-0005-0000-0000-000060050000}"/>
    <cellStyle name="標準 10 8 3" xfId="1500" xr:uid="{00000000-0005-0000-0000-000061050000}"/>
    <cellStyle name="標準 10 8 4" xfId="1501" xr:uid="{00000000-0005-0000-0000-000062050000}"/>
    <cellStyle name="標準 10 8 4 2" xfId="1502" xr:uid="{00000000-0005-0000-0000-000063050000}"/>
    <cellStyle name="標準 10 8 4 2 2" xfId="1503" xr:uid="{00000000-0005-0000-0000-000064050000}"/>
    <cellStyle name="標準 10 8 4 2 3" xfId="1504" xr:uid="{00000000-0005-0000-0000-000065050000}"/>
    <cellStyle name="標準 10 9" xfId="1505" xr:uid="{00000000-0005-0000-0000-000066050000}"/>
    <cellStyle name="標準 10 9 2" xfId="1506" xr:uid="{00000000-0005-0000-0000-000067050000}"/>
    <cellStyle name="標準 10 9 3" xfId="1507" xr:uid="{00000000-0005-0000-0000-000068050000}"/>
    <cellStyle name="標準 10 9 3 2" xfId="1508" xr:uid="{00000000-0005-0000-0000-000069050000}"/>
    <cellStyle name="標準 11" xfId="1089" xr:uid="{00000000-0005-0000-0000-00006A050000}"/>
    <cellStyle name="標準 11 2" xfId="1090" xr:uid="{00000000-0005-0000-0000-00006B050000}"/>
    <cellStyle name="標準 11 2 2" xfId="1695" xr:uid="{00000000-0005-0000-0000-00006C050000}"/>
    <cellStyle name="標準 11 3" xfId="1091" xr:uid="{00000000-0005-0000-0000-00006D050000}"/>
    <cellStyle name="標準 11 4" xfId="1092" xr:uid="{00000000-0005-0000-0000-00006E050000}"/>
    <cellStyle name="標準 12" xfId="1382" xr:uid="{00000000-0005-0000-0000-00006F050000}"/>
    <cellStyle name="標準 12 2" xfId="1093" xr:uid="{00000000-0005-0000-0000-000070050000}"/>
    <cellStyle name="標準 12 3" xfId="1094" xr:uid="{00000000-0005-0000-0000-000071050000}"/>
    <cellStyle name="標準 12 4" xfId="1741" xr:uid="{00000000-0005-0000-0000-000072050000}"/>
    <cellStyle name="標準 13" xfId="1095" xr:uid="{00000000-0005-0000-0000-000073050000}"/>
    <cellStyle name="標準 13 2" xfId="1096" xr:uid="{00000000-0005-0000-0000-000074050000}"/>
    <cellStyle name="標準 14" xfId="1383" xr:uid="{00000000-0005-0000-0000-000075050000}"/>
    <cellStyle name="標準 14 2" xfId="1097" xr:uid="{00000000-0005-0000-0000-000076050000}"/>
    <cellStyle name="標準 14 3" xfId="1098" xr:uid="{00000000-0005-0000-0000-000077050000}"/>
    <cellStyle name="標準 14 4" xfId="1099" xr:uid="{00000000-0005-0000-0000-000078050000}"/>
    <cellStyle name="標準 14 5" xfId="1100" xr:uid="{00000000-0005-0000-0000-000079050000}"/>
    <cellStyle name="標準 14 6" xfId="1101" xr:uid="{00000000-0005-0000-0000-00007A050000}"/>
    <cellStyle name="標準 14 7" xfId="1102" xr:uid="{00000000-0005-0000-0000-00007B050000}"/>
    <cellStyle name="標準 14 8" xfId="1103" xr:uid="{00000000-0005-0000-0000-00007C050000}"/>
    <cellStyle name="標準 15" xfId="1104" xr:uid="{00000000-0005-0000-0000-00007D050000}"/>
    <cellStyle name="標準 15 2" xfId="1105" xr:uid="{00000000-0005-0000-0000-00007E050000}"/>
    <cellStyle name="標準 15 3" xfId="1106" xr:uid="{00000000-0005-0000-0000-00007F050000}"/>
    <cellStyle name="標準 15 4" xfId="1107" xr:uid="{00000000-0005-0000-0000-000080050000}"/>
    <cellStyle name="標準 15 5" xfId="1108" xr:uid="{00000000-0005-0000-0000-000081050000}"/>
    <cellStyle name="標準 15 6" xfId="1109" xr:uid="{00000000-0005-0000-0000-000082050000}"/>
    <cellStyle name="標準 15 7" xfId="1110" xr:uid="{00000000-0005-0000-0000-000083050000}"/>
    <cellStyle name="標準 16" xfId="1384" xr:uid="{00000000-0005-0000-0000-000084050000}"/>
    <cellStyle name="標準 16 2" xfId="1111" xr:uid="{00000000-0005-0000-0000-000085050000}"/>
    <cellStyle name="標準 16 3" xfId="1112" xr:uid="{00000000-0005-0000-0000-000086050000}"/>
    <cellStyle name="標準 16 4" xfId="1113" xr:uid="{00000000-0005-0000-0000-000087050000}"/>
    <cellStyle name="標準 16 5" xfId="1114" xr:uid="{00000000-0005-0000-0000-000088050000}"/>
    <cellStyle name="標準 16 6" xfId="1115" xr:uid="{00000000-0005-0000-0000-000089050000}"/>
    <cellStyle name="標準 17" xfId="1116" xr:uid="{00000000-0005-0000-0000-00008A050000}"/>
    <cellStyle name="標準 17 2" xfId="1117" xr:uid="{00000000-0005-0000-0000-00008B050000}"/>
    <cellStyle name="標準 17 3" xfId="1118" xr:uid="{00000000-0005-0000-0000-00008C050000}"/>
    <cellStyle name="標準 17 4" xfId="1119" xr:uid="{00000000-0005-0000-0000-00008D050000}"/>
    <cellStyle name="標準 17 5" xfId="1120" xr:uid="{00000000-0005-0000-0000-00008E050000}"/>
    <cellStyle name="標準 18" xfId="1509" xr:uid="{00000000-0005-0000-0000-00008F050000}"/>
    <cellStyle name="標準 18 2" xfId="1121" xr:uid="{00000000-0005-0000-0000-000090050000}"/>
    <cellStyle name="標準 18 3" xfId="1122" xr:uid="{00000000-0005-0000-0000-000091050000}"/>
    <cellStyle name="標準 19" xfId="1510" xr:uid="{00000000-0005-0000-0000-000092050000}"/>
    <cellStyle name="標準 19 2" xfId="1123" xr:uid="{00000000-0005-0000-0000-000093050000}"/>
    <cellStyle name="標準 19 2 2" xfId="1511" xr:uid="{00000000-0005-0000-0000-000094050000}"/>
    <cellStyle name="標準 19 2 2 2" xfId="1512" xr:uid="{00000000-0005-0000-0000-000095050000}"/>
    <cellStyle name="標準 19 2 2 2 2" xfId="1513" xr:uid="{00000000-0005-0000-0000-000096050000}"/>
    <cellStyle name="標準 19 2 2 2 2 2" xfId="1514" xr:uid="{00000000-0005-0000-0000-000097050000}"/>
    <cellStyle name="標準 19 2 2 2 2 2 2" xfId="1515" xr:uid="{00000000-0005-0000-0000-000098050000}"/>
    <cellStyle name="標準 19 2 2 2 2 2 2 2" xfId="1516" xr:uid="{00000000-0005-0000-0000-000099050000}"/>
    <cellStyle name="標準 19 2 2 2 2 2 2 2 2" xfId="1517" xr:uid="{00000000-0005-0000-0000-00009A050000}"/>
    <cellStyle name="標準 19 2 2 2 2 2 3" xfId="1518" xr:uid="{00000000-0005-0000-0000-00009B050000}"/>
    <cellStyle name="標準 19 2 2 2 2 2 4" xfId="1519" xr:uid="{00000000-0005-0000-0000-00009C050000}"/>
    <cellStyle name="標準 19 2 2 2 2 2 4 2" xfId="1520" xr:uid="{00000000-0005-0000-0000-00009D050000}"/>
    <cellStyle name="標準 19 2 2 2 2 2 4 3" xfId="1521" xr:uid="{00000000-0005-0000-0000-00009E050000}"/>
    <cellStyle name="標準 19 2 2 2 3" xfId="1522" xr:uid="{00000000-0005-0000-0000-00009F050000}"/>
    <cellStyle name="標準 19 2 2 2 3 2" xfId="1523" xr:uid="{00000000-0005-0000-0000-0000A0050000}"/>
    <cellStyle name="標準 19 2 2 2 3 2 2" xfId="1524" xr:uid="{00000000-0005-0000-0000-0000A1050000}"/>
    <cellStyle name="標準 19 2 2 2 3 2 3" xfId="1525" xr:uid="{00000000-0005-0000-0000-0000A2050000}"/>
    <cellStyle name="標準 19 2 2 3" xfId="1526" xr:uid="{00000000-0005-0000-0000-0000A3050000}"/>
    <cellStyle name="標準 19 2 2 3 2" xfId="1527" xr:uid="{00000000-0005-0000-0000-0000A4050000}"/>
    <cellStyle name="標準 19 2 2 3 2 2" xfId="1528" xr:uid="{00000000-0005-0000-0000-0000A5050000}"/>
    <cellStyle name="標準 2" xfId="1" xr:uid="{00000000-0005-0000-0000-0000A6050000}"/>
    <cellStyle name="標準 2 10" xfId="1124" xr:uid="{00000000-0005-0000-0000-0000A7050000}"/>
    <cellStyle name="標準 2 11" xfId="1125" xr:uid="{00000000-0005-0000-0000-0000A8050000}"/>
    <cellStyle name="標準 2 12" xfId="1126" xr:uid="{00000000-0005-0000-0000-0000A9050000}"/>
    <cellStyle name="標準 2 13" xfId="1127" xr:uid="{00000000-0005-0000-0000-0000AA050000}"/>
    <cellStyle name="標準 2 14" xfId="1128" xr:uid="{00000000-0005-0000-0000-0000AB050000}"/>
    <cellStyle name="標準 2 15" xfId="1129" xr:uid="{00000000-0005-0000-0000-0000AC050000}"/>
    <cellStyle name="標準 2 16" xfId="1130" xr:uid="{00000000-0005-0000-0000-0000AD050000}"/>
    <cellStyle name="標準 2 17" xfId="1131" xr:uid="{00000000-0005-0000-0000-0000AE050000}"/>
    <cellStyle name="標準 2 18" xfId="1132" xr:uid="{00000000-0005-0000-0000-0000AF050000}"/>
    <cellStyle name="標準 2 19" xfId="1133" xr:uid="{00000000-0005-0000-0000-0000B0050000}"/>
    <cellStyle name="標準 2 2" xfId="1134" xr:uid="{00000000-0005-0000-0000-0000B1050000}"/>
    <cellStyle name="標準 2 2 10" xfId="1135" xr:uid="{00000000-0005-0000-0000-0000B2050000}"/>
    <cellStyle name="標準 2 2 11" xfId="1136" xr:uid="{00000000-0005-0000-0000-0000B3050000}"/>
    <cellStyle name="標準 2 2 12" xfId="1137" xr:uid="{00000000-0005-0000-0000-0000B4050000}"/>
    <cellStyle name="標準 2 2 13" xfId="1138" xr:uid="{00000000-0005-0000-0000-0000B5050000}"/>
    <cellStyle name="標準 2 2 14" xfId="1139" xr:uid="{00000000-0005-0000-0000-0000B6050000}"/>
    <cellStyle name="標準 2 2 15" xfId="1140" xr:uid="{00000000-0005-0000-0000-0000B7050000}"/>
    <cellStyle name="標準 2 2 16" xfId="1141" xr:uid="{00000000-0005-0000-0000-0000B8050000}"/>
    <cellStyle name="標準 2 2 17" xfId="1142" xr:uid="{00000000-0005-0000-0000-0000B9050000}"/>
    <cellStyle name="標準 2 2 18" xfId="1143" xr:uid="{00000000-0005-0000-0000-0000BA050000}"/>
    <cellStyle name="標準 2 2 19" xfId="1144" xr:uid="{00000000-0005-0000-0000-0000BB050000}"/>
    <cellStyle name="標準 2 2 2" xfId="1145" xr:uid="{00000000-0005-0000-0000-0000BC050000}"/>
    <cellStyle name="標準 2 2 2 2" xfId="1146" xr:uid="{00000000-0005-0000-0000-0000BD050000}"/>
    <cellStyle name="標準 2 2 2 2 2" xfId="1147" xr:uid="{00000000-0005-0000-0000-0000BE050000}"/>
    <cellStyle name="標準 2 2 2 2_23_CRUDマトリックス(機能レベル)" xfId="1148" xr:uid="{00000000-0005-0000-0000-0000BF050000}"/>
    <cellStyle name="標準 2 2 2_23_CRUDマトリックス(機能レベル)" xfId="1149" xr:uid="{00000000-0005-0000-0000-0000C0050000}"/>
    <cellStyle name="標準 2 2 20" xfId="1150" xr:uid="{00000000-0005-0000-0000-0000C1050000}"/>
    <cellStyle name="標準 2 2 21" xfId="1151" xr:uid="{00000000-0005-0000-0000-0000C2050000}"/>
    <cellStyle name="標準 2 2 22" xfId="1152" xr:uid="{00000000-0005-0000-0000-0000C3050000}"/>
    <cellStyle name="標準 2 2 23" xfId="1153" xr:uid="{00000000-0005-0000-0000-0000C4050000}"/>
    <cellStyle name="標準 2 2 24" xfId="1154" xr:uid="{00000000-0005-0000-0000-0000C5050000}"/>
    <cellStyle name="標準 2 2 25" xfId="1155" xr:uid="{00000000-0005-0000-0000-0000C6050000}"/>
    <cellStyle name="標準 2 2 26" xfId="1156" xr:uid="{00000000-0005-0000-0000-0000C7050000}"/>
    <cellStyle name="標準 2 2 27" xfId="1157" xr:uid="{00000000-0005-0000-0000-0000C8050000}"/>
    <cellStyle name="標準 2 2 28" xfId="1158" xr:uid="{00000000-0005-0000-0000-0000C9050000}"/>
    <cellStyle name="標準 2 2 29" xfId="1159" xr:uid="{00000000-0005-0000-0000-0000CA050000}"/>
    <cellStyle name="標準 2 2 3" xfId="1160" xr:uid="{00000000-0005-0000-0000-0000CB050000}"/>
    <cellStyle name="標準 2 2 30" xfId="1161" xr:uid="{00000000-0005-0000-0000-0000CC050000}"/>
    <cellStyle name="標準 2 2 31" xfId="1162" xr:uid="{00000000-0005-0000-0000-0000CD050000}"/>
    <cellStyle name="標準 2 2 4" xfId="1163" xr:uid="{00000000-0005-0000-0000-0000CE050000}"/>
    <cellStyle name="標準 2 2 5" xfId="1164" xr:uid="{00000000-0005-0000-0000-0000CF050000}"/>
    <cellStyle name="標準 2 2 6" xfId="1165" xr:uid="{00000000-0005-0000-0000-0000D0050000}"/>
    <cellStyle name="標準 2 2 7" xfId="1166" xr:uid="{00000000-0005-0000-0000-0000D1050000}"/>
    <cellStyle name="標準 2 2 8" xfId="1167" xr:uid="{00000000-0005-0000-0000-0000D2050000}"/>
    <cellStyle name="標準 2 2 9" xfId="1168" xr:uid="{00000000-0005-0000-0000-0000D3050000}"/>
    <cellStyle name="標準 2 2_23_CRUDマトリックス(機能レベル)" xfId="1169" xr:uid="{00000000-0005-0000-0000-0000D4050000}"/>
    <cellStyle name="標準 2 20" xfId="1170" xr:uid="{00000000-0005-0000-0000-0000D5050000}"/>
    <cellStyle name="標準 2 21" xfId="1171" xr:uid="{00000000-0005-0000-0000-0000D6050000}"/>
    <cellStyle name="標準 2 22" xfId="1172" xr:uid="{00000000-0005-0000-0000-0000D7050000}"/>
    <cellStyle name="標準 2 23" xfId="1173" xr:uid="{00000000-0005-0000-0000-0000D8050000}"/>
    <cellStyle name="標準 2 24" xfId="1174" xr:uid="{00000000-0005-0000-0000-0000D9050000}"/>
    <cellStyle name="標準 2 25" xfId="1175" xr:uid="{00000000-0005-0000-0000-0000DA050000}"/>
    <cellStyle name="標準 2 26" xfId="1565" xr:uid="{00000000-0005-0000-0000-0000DB050000}"/>
    <cellStyle name="標準 2 26 2" xfId="1566" xr:uid="{00000000-0005-0000-0000-0000DC050000}"/>
    <cellStyle name="標準 2 26 3" xfId="1576" xr:uid="{00000000-0005-0000-0000-0000DD050000}"/>
    <cellStyle name="標準 2 3" xfId="1176" xr:uid="{00000000-0005-0000-0000-0000DE050000}"/>
    <cellStyle name="標準 2 3 10" xfId="1177" xr:uid="{00000000-0005-0000-0000-0000DF050000}"/>
    <cellStyle name="標準 2 3 11" xfId="1178" xr:uid="{00000000-0005-0000-0000-0000E0050000}"/>
    <cellStyle name="標準 2 3 12" xfId="1179" xr:uid="{00000000-0005-0000-0000-0000E1050000}"/>
    <cellStyle name="標準 2 3 13" xfId="1180" xr:uid="{00000000-0005-0000-0000-0000E2050000}"/>
    <cellStyle name="標準 2 3 14" xfId="1181" xr:uid="{00000000-0005-0000-0000-0000E3050000}"/>
    <cellStyle name="標準 2 3 15" xfId="1182" xr:uid="{00000000-0005-0000-0000-0000E4050000}"/>
    <cellStyle name="標準 2 3 16" xfId="1183" xr:uid="{00000000-0005-0000-0000-0000E5050000}"/>
    <cellStyle name="標準 2 3 17" xfId="1184" xr:uid="{00000000-0005-0000-0000-0000E6050000}"/>
    <cellStyle name="標準 2 3 18" xfId="1185" xr:uid="{00000000-0005-0000-0000-0000E7050000}"/>
    <cellStyle name="標準 2 3 19" xfId="1186" xr:uid="{00000000-0005-0000-0000-0000E8050000}"/>
    <cellStyle name="標準 2 3 2" xfId="1187" xr:uid="{00000000-0005-0000-0000-0000E9050000}"/>
    <cellStyle name="標準 2 3 2 2" xfId="1188" xr:uid="{00000000-0005-0000-0000-0000EA050000}"/>
    <cellStyle name="標準 2 3 2 2 2" xfId="1189" xr:uid="{00000000-0005-0000-0000-0000EB050000}"/>
    <cellStyle name="標準 2 3 2 2_23_CRUDマトリックス(機能レベル)" xfId="1190" xr:uid="{00000000-0005-0000-0000-0000EC050000}"/>
    <cellStyle name="標準 2 3 2 3" xfId="1696" xr:uid="{00000000-0005-0000-0000-0000ED050000}"/>
    <cellStyle name="標準 2 3 2_23_CRUDマトリックス(機能レベル)" xfId="1191" xr:uid="{00000000-0005-0000-0000-0000EE050000}"/>
    <cellStyle name="標準 2 3 20" xfId="1192" xr:uid="{00000000-0005-0000-0000-0000EF050000}"/>
    <cellStyle name="標準 2 3 21" xfId="1193" xr:uid="{00000000-0005-0000-0000-0000F0050000}"/>
    <cellStyle name="標準 2 3 22" xfId="1194" xr:uid="{00000000-0005-0000-0000-0000F1050000}"/>
    <cellStyle name="標準 2 3 23" xfId="1195" xr:uid="{00000000-0005-0000-0000-0000F2050000}"/>
    <cellStyle name="標準 2 3 24" xfId="1196" xr:uid="{00000000-0005-0000-0000-0000F3050000}"/>
    <cellStyle name="標準 2 3 25" xfId="1197" xr:uid="{00000000-0005-0000-0000-0000F4050000}"/>
    <cellStyle name="標準 2 3 26" xfId="1198" xr:uid="{00000000-0005-0000-0000-0000F5050000}"/>
    <cellStyle name="標準 2 3 27" xfId="1199" xr:uid="{00000000-0005-0000-0000-0000F6050000}"/>
    <cellStyle name="標準 2 3 28" xfId="1200" xr:uid="{00000000-0005-0000-0000-0000F7050000}"/>
    <cellStyle name="標準 2 3 29" xfId="1201" xr:uid="{00000000-0005-0000-0000-0000F8050000}"/>
    <cellStyle name="標準 2 3 3" xfId="1202" xr:uid="{00000000-0005-0000-0000-0000F9050000}"/>
    <cellStyle name="標準 2 3 4" xfId="1203" xr:uid="{00000000-0005-0000-0000-0000FA050000}"/>
    <cellStyle name="標準 2 3 4 2" xfId="1697" xr:uid="{00000000-0005-0000-0000-0000FB050000}"/>
    <cellStyle name="標準 2 3 5" xfId="1204" xr:uid="{00000000-0005-0000-0000-0000FC050000}"/>
    <cellStyle name="標準 2 3 6" xfId="1205" xr:uid="{00000000-0005-0000-0000-0000FD050000}"/>
    <cellStyle name="標準 2 3 7" xfId="1206" xr:uid="{00000000-0005-0000-0000-0000FE050000}"/>
    <cellStyle name="標準 2 3 8" xfId="1207" xr:uid="{00000000-0005-0000-0000-0000FF050000}"/>
    <cellStyle name="標準 2 3 9" xfId="1208" xr:uid="{00000000-0005-0000-0000-000000060000}"/>
    <cellStyle name="標準 2 3_23_CRUDマトリックス(機能レベル)" xfId="1209" xr:uid="{00000000-0005-0000-0000-000001060000}"/>
    <cellStyle name="標準 2 4" xfId="1210" xr:uid="{00000000-0005-0000-0000-000002060000}"/>
    <cellStyle name="標準 2 4 10" xfId="1211" xr:uid="{00000000-0005-0000-0000-000003060000}"/>
    <cellStyle name="標準 2 4 11" xfId="1212" xr:uid="{00000000-0005-0000-0000-000004060000}"/>
    <cellStyle name="標準 2 4 12" xfId="1213" xr:uid="{00000000-0005-0000-0000-000005060000}"/>
    <cellStyle name="標準 2 4 13" xfId="1214" xr:uid="{00000000-0005-0000-0000-000006060000}"/>
    <cellStyle name="標準 2 4 14" xfId="1215" xr:uid="{00000000-0005-0000-0000-000007060000}"/>
    <cellStyle name="標準 2 4 15" xfId="1216" xr:uid="{00000000-0005-0000-0000-000008060000}"/>
    <cellStyle name="標準 2 4 16" xfId="1217" xr:uid="{00000000-0005-0000-0000-000009060000}"/>
    <cellStyle name="標準 2 4 17" xfId="1218" xr:uid="{00000000-0005-0000-0000-00000A060000}"/>
    <cellStyle name="標準 2 4 18" xfId="1219" xr:uid="{00000000-0005-0000-0000-00000B060000}"/>
    <cellStyle name="標準 2 4 19" xfId="1220" xr:uid="{00000000-0005-0000-0000-00000C060000}"/>
    <cellStyle name="標準 2 4 2" xfId="1221" xr:uid="{00000000-0005-0000-0000-00000D060000}"/>
    <cellStyle name="標準 2 4 2 2" xfId="1698" xr:uid="{00000000-0005-0000-0000-00000E060000}"/>
    <cellStyle name="標準 2 4 20" xfId="1222" xr:uid="{00000000-0005-0000-0000-00000F060000}"/>
    <cellStyle name="標準 2 4 21" xfId="1223" xr:uid="{00000000-0005-0000-0000-000010060000}"/>
    <cellStyle name="標準 2 4 22" xfId="1224" xr:uid="{00000000-0005-0000-0000-000011060000}"/>
    <cellStyle name="標準 2 4 23" xfId="1225" xr:uid="{00000000-0005-0000-0000-000012060000}"/>
    <cellStyle name="標準 2 4 24" xfId="1226" xr:uid="{00000000-0005-0000-0000-000013060000}"/>
    <cellStyle name="標準 2 4 3" xfId="1227" xr:uid="{00000000-0005-0000-0000-000014060000}"/>
    <cellStyle name="標準 2 4 4" xfId="1228" xr:uid="{00000000-0005-0000-0000-000015060000}"/>
    <cellStyle name="標準 2 4 5" xfId="1229" xr:uid="{00000000-0005-0000-0000-000016060000}"/>
    <cellStyle name="標準 2 4 6" xfId="1230" xr:uid="{00000000-0005-0000-0000-000017060000}"/>
    <cellStyle name="標準 2 4 7" xfId="1231" xr:uid="{00000000-0005-0000-0000-000018060000}"/>
    <cellStyle name="標準 2 4 8" xfId="1232" xr:uid="{00000000-0005-0000-0000-000019060000}"/>
    <cellStyle name="標準 2 4 9" xfId="1233" xr:uid="{00000000-0005-0000-0000-00001A060000}"/>
    <cellStyle name="標準 2 4_23_CRUDマトリックス(機能レベル)" xfId="1234" xr:uid="{00000000-0005-0000-0000-00001B060000}"/>
    <cellStyle name="標準 2 5" xfId="1235" xr:uid="{00000000-0005-0000-0000-00001C060000}"/>
    <cellStyle name="標準 2 5 10" xfId="1236" xr:uid="{00000000-0005-0000-0000-00001D060000}"/>
    <cellStyle name="標準 2 5 11" xfId="1237" xr:uid="{00000000-0005-0000-0000-00001E060000}"/>
    <cellStyle name="標準 2 5 12" xfId="1238" xr:uid="{00000000-0005-0000-0000-00001F060000}"/>
    <cellStyle name="標準 2 5 13" xfId="1239" xr:uid="{00000000-0005-0000-0000-000020060000}"/>
    <cellStyle name="標準 2 5 14" xfId="1240" xr:uid="{00000000-0005-0000-0000-000021060000}"/>
    <cellStyle name="標準 2 5 15" xfId="1241" xr:uid="{00000000-0005-0000-0000-000022060000}"/>
    <cellStyle name="標準 2 5 16" xfId="1242" xr:uid="{00000000-0005-0000-0000-000023060000}"/>
    <cellStyle name="標準 2 5 17" xfId="1243" xr:uid="{00000000-0005-0000-0000-000024060000}"/>
    <cellStyle name="標準 2 5 18" xfId="1244" xr:uid="{00000000-0005-0000-0000-000025060000}"/>
    <cellStyle name="標準 2 5 19" xfId="1245" xr:uid="{00000000-0005-0000-0000-000026060000}"/>
    <cellStyle name="標準 2 5 2" xfId="1246" xr:uid="{00000000-0005-0000-0000-000027060000}"/>
    <cellStyle name="標準 2 5 2 2" xfId="1549" xr:uid="{00000000-0005-0000-0000-000028060000}"/>
    <cellStyle name="標準 2 5 2 2 2" xfId="1742" xr:uid="{00000000-0005-0000-0000-000029060000}"/>
    <cellStyle name="標準 2 5 20" xfId="1247" xr:uid="{00000000-0005-0000-0000-00002A060000}"/>
    <cellStyle name="標準 2 5 21" xfId="1248" xr:uid="{00000000-0005-0000-0000-00002B060000}"/>
    <cellStyle name="標準 2 5 22" xfId="1249" xr:uid="{00000000-0005-0000-0000-00002C060000}"/>
    <cellStyle name="標準 2 5 23" xfId="1250" xr:uid="{00000000-0005-0000-0000-00002D060000}"/>
    <cellStyle name="標準 2 5 3" xfId="1251" xr:uid="{00000000-0005-0000-0000-00002E060000}"/>
    <cellStyle name="標準 2 5 3 2" xfId="1529" xr:uid="{00000000-0005-0000-0000-00002F060000}"/>
    <cellStyle name="標準 2 5 4" xfId="1252" xr:uid="{00000000-0005-0000-0000-000030060000}"/>
    <cellStyle name="標準 2 5 5" xfId="1253" xr:uid="{00000000-0005-0000-0000-000031060000}"/>
    <cellStyle name="標準 2 5 6" xfId="1254" xr:uid="{00000000-0005-0000-0000-000032060000}"/>
    <cellStyle name="標準 2 5 7" xfId="1255" xr:uid="{00000000-0005-0000-0000-000033060000}"/>
    <cellStyle name="標準 2 5 8" xfId="1256" xr:uid="{00000000-0005-0000-0000-000034060000}"/>
    <cellStyle name="標準 2 5 9" xfId="1257" xr:uid="{00000000-0005-0000-0000-000035060000}"/>
    <cellStyle name="標準 2 5_23_CRUDマトリックス(機能レベル)" xfId="1258" xr:uid="{00000000-0005-0000-0000-000036060000}"/>
    <cellStyle name="標準 2 6" xfId="1259" xr:uid="{00000000-0005-0000-0000-000037060000}"/>
    <cellStyle name="標準 2 6 10" xfId="1260" xr:uid="{00000000-0005-0000-0000-000038060000}"/>
    <cellStyle name="標準 2 6 11" xfId="1261" xr:uid="{00000000-0005-0000-0000-000039060000}"/>
    <cellStyle name="標準 2 6 12" xfId="1262" xr:uid="{00000000-0005-0000-0000-00003A060000}"/>
    <cellStyle name="標準 2 6 13" xfId="1263" xr:uid="{00000000-0005-0000-0000-00003B060000}"/>
    <cellStyle name="標準 2 6 14" xfId="1264" xr:uid="{00000000-0005-0000-0000-00003C060000}"/>
    <cellStyle name="標準 2 6 15" xfId="1265" xr:uid="{00000000-0005-0000-0000-00003D060000}"/>
    <cellStyle name="標準 2 6 16" xfId="1266" xr:uid="{00000000-0005-0000-0000-00003E060000}"/>
    <cellStyle name="標準 2 6 17" xfId="1267" xr:uid="{00000000-0005-0000-0000-00003F060000}"/>
    <cellStyle name="標準 2 6 18" xfId="1268" xr:uid="{00000000-0005-0000-0000-000040060000}"/>
    <cellStyle name="標準 2 6 19" xfId="1269" xr:uid="{00000000-0005-0000-0000-000041060000}"/>
    <cellStyle name="標準 2 6 2" xfId="1270" xr:uid="{00000000-0005-0000-0000-000042060000}"/>
    <cellStyle name="標準 2 6 20" xfId="1271" xr:uid="{00000000-0005-0000-0000-000043060000}"/>
    <cellStyle name="標準 2 6 21" xfId="1272" xr:uid="{00000000-0005-0000-0000-000044060000}"/>
    <cellStyle name="標準 2 6 22" xfId="1273" xr:uid="{00000000-0005-0000-0000-000045060000}"/>
    <cellStyle name="標準 2 6 23" xfId="1740" xr:uid="{00000000-0005-0000-0000-000046060000}"/>
    <cellStyle name="標準 2 6 3" xfId="1274" xr:uid="{00000000-0005-0000-0000-000047060000}"/>
    <cellStyle name="標準 2 6 4" xfId="1275" xr:uid="{00000000-0005-0000-0000-000048060000}"/>
    <cellStyle name="標準 2 6 5" xfId="1276" xr:uid="{00000000-0005-0000-0000-000049060000}"/>
    <cellStyle name="標準 2 6 6" xfId="1277" xr:uid="{00000000-0005-0000-0000-00004A060000}"/>
    <cellStyle name="標準 2 6 7" xfId="1278" xr:uid="{00000000-0005-0000-0000-00004B060000}"/>
    <cellStyle name="標準 2 6 8" xfId="1279" xr:uid="{00000000-0005-0000-0000-00004C060000}"/>
    <cellStyle name="標準 2 6 9" xfId="1280" xr:uid="{00000000-0005-0000-0000-00004D060000}"/>
    <cellStyle name="標準 2 6_23_CRUDマトリックス(機能レベル)" xfId="1281" xr:uid="{00000000-0005-0000-0000-00004E060000}"/>
    <cellStyle name="標準 2 7" xfId="1282" xr:uid="{00000000-0005-0000-0000-00004F060000}"/>
    <cellStyle name="標準 2 7 2" xfId="1530" xr:uid="{00000000-0005-0000-0000-000050060000}"/>
    <cellStyle name="標準 2 7 2 2" xfId="1531" xr:uid="{00000000-0005-0000-0000-000051060000}"/>
    <cellStyle name="標準 2 7 2 3" xfId="1532" xr:uid="{00000000-0005-0000-0000-000052060000}"/>
    <cellStyle name="標準 2 7 2 3 2" xfId="1388" xr:uid="{00000000-0005-0000-0000-000053060000}"/>
    <cellStyle name="標準 2 8" xfId="1283" xr:uid="{00000000-0005-0000-0000-000054060000}"/>
    <cellStyle name="標準 2 9" xfId="1284" xr:uid="{00000000-0005-0000-0000-000055060000}"/>
    <cellStyle name="標準 2 9 2" xfId="1533" xr:uid="{00000000-0005-0000-0000-000056060000}"/>
    <cellStyle name="標準 2 9 2 2" xfId="1534" xr:uid="{00000000-0005-0000-0000-000057060000}"/>
    <cellStyle name="標準 2 9 2 2 2" xfId="1535" xr:uid="{00000000-0005-0000-0000-000058060000}"/>
    <cellStyle name="標準 2 9 2 2 3" xfId="1536" xr:uid="{00000000-0005-0000-0000-000059060000}"/>
    <cellStyle name="標準 2 9 2 2 3 2" xfId="1385" xr:uid="{00000000-0005-0000-0000-00005A060000}"/>
    <cellStyle name="標準 2 9 2 2 3 2 2" xfId="1537" xr:uid="{00000000-0005-0000-0000-00005B060000}"/>
    <cellStyle name="標準 2 9 2 3" xfId="1538" xr:uid="{00000000-0005-0000-0000-00005C060000}"/>
    <cellStyle name="標準 2 9 2 4" xfId="1539" xr:uid="{00000000-0005-0000-0000-00005D060000}"/>
    <cellStyle name="標準 2 9 2 4 2" xfId="1540" xr:uid="{00000000-0005-0000-0000-00005E060000}"/>
    <cellStyle name="標準 2 9 2 4 2 2" xfId="1541" xr:uid="{00000000-0005-0000-0000-00005F060000}"/>
    <cellStyle name="標準 2 9 2 4 2 2 2" xfId="1542" xr:uid="{00000000-0005-0000-0000-000060060000}"/>
    <cellStyle name="標準 20" xfId="1543" xr:uid="{00000000-0005-0000-0000-000061060000}"/>
    <cellStyle name="標準 20 2" xfId="1285" xr:uid="{00000000-0005-0000-0000-000062060000}"/>
    <cellStyle name="標準 20 2 2" xfId="1544" xr:uid="{00000000-0005-0000-0000-000063060000}"/>
    <cellStyle name="標準 20 3" xfId="1286" xr:uid="{00000000-0005-0000-0000-000064060000}"/>
    <cellStyle name="標準 20 4" xfId="1287" xr:uid="{00000000-0005-0000-0000-000065060000}"/>
    <cellStyle name="標準 21" xfId="1545" xr:uid="{00000000-0005-0000-0000-000066060000}"/>
    <cellStyle name="標準 21 2" xfId="1288" xr:uid="{00000000-0005-0000-0000-000067060000}"/>
    <cellStyle name="標準 21 3" xfId="1289" xr:uid="{00000000-0005-0000-0000-000068060000}"/>
    <cellStyle name="標準 22" xfId="1546" xr:uid="{00000000-0005-0000-0000-000069060000}"/>
    <cellStyle name="標準 22 2" xfId="1290" xr:uid="{00000000-0005-0000-0000-00006A060000}"/>
    <cellStyle name="標準 22 2 2" xfId="1547" xr:uid="{00000000-0005-0000-0000-00006B060000}"/>
    <cellStyle name="標準 23" xfId="1778" xr:uid="{00000000-0005-0000-0000-00006C060000}"/>
    <cellStyle name="標準 23 2" xfId="1291" xr:uid="{00000000-0005-0000-0000-00006D060000}"/>
    <cellStyle name="標準 23 3" xfId="1292" xr:uid="{00000000-0005-0000-0000-00006E060000}"/>
    <cellStyle name="標準 23 4" xfId="1293" xr:uid="{00000000-0005-0000-0000-00006F060000}"/>
    <cellStyle name="標準 24 2" xfId="1294" xr:uid="{00000000-0005-0000-0000-000070060000}"/>
    <cellStyle name="標準 24 3" xfId="1295" xr:uid="{00000000-0005-0000-0000-000071060000}"/>
    <cellStyle name="標準 25 2" xfId="1296" xr:uid="{00000000-0005-0000-0000-000072060000}"/>
    <cellStyle name="標準 3" xfId="1297" xr:uid="{00000000-0005-0000-0000-000073060000}"/>
    <cellStyle name="標準 3 10" xfId="1298" xr:uid="{00000000-0005-0000-0000-000074060000}"/>
    <cellStyle name="標準 3 11" xfId="1299" xr:uid="{00000000-0005-0000-0000-000075060000}"/>
    <cellStyle name="標準 3 12" xfId="1300" xr:uid="{00000000-0005-0000-0000-000076060000}"/>
    <cellStyle name="標準 3 13" xfId="1301" xr:uid="{00000000-0005-0000-0000-000077060000}"/>
    <cellStyle name="標準 3 14" xfId="1302" xr:uid="{00000000-0005-0000-0000-000078060000}"/>
    <cellStyle name="標準 3 15" xfId="1303" xr:uid="{00000000-0005-0000-0000-000079060000}"/>
    <cellStyle name="標準 3 16" xfId="1304" xr:uid="{00000000-0005-0000-0000-00007A060000}"/>
    <cellStyle name="標準 3 17" xfId="1305" xr:uid="{00000000-0005-0000-0000-00007B060000}"/>
    <cellStyle name="標準 3 18" xfId="1306" xr:uid="{00000000-0005-0000-0000-00007C060000}"/>
    <cellStyle name="標準 3 19" xfId="1307" xr:uid="{00000000-0005-0000-0000-00007D060000}"/>
    <cellStyle name="標準 3 2" xfId="1308" xr:uid="{00000000-0005-0000-0000-00007E060000}"/>
    <cellStyle name="標準 3 2 2" xfId="1309" xr:uid="{00000000-0005-0000-0000-00007F060000}"/>
    <cellStyle name="標準 3 2 2 2" xfId="1699" xr:uid="{00000000-0005-0000-0000-000080060000}"/>
    <cellStyle name="標準 3 2 2 2 2" xfId="1700" xr:uid="{00000000-0005-0000-0000-000081060000}"/>
    <cellStyle name="標準 3 2 2 2 2 2" xfId="1701" xr:uid="{00000000-0005-0000-0000-000082060000}"/>
    <cellStyle name="標準 3 2 2 2 3" xfId="1702" xr:uid="{00000000-0005-0000-0000-000083060000}"/>
    <cellStyle name="標準 3 2 2 3" xfId="1703" xr:uid="{00000000-0005-0000-0000-000084060000}"/>
    <cellStyle name="標準 3 2 2 4" xfId="1704" xr:uid="{00000000-0005-0000-0000-000085060000}"/>
    <cellStyle name="標準 3 2 2 5" xfId="1705" xr:uid="{00000000-0005-0000-0000-000086060000}"/>
    <cellStyle name="標準 3 2 3" xfId="1567" xr:uid="{00000000-0005-0000-0000-000087060000}"/>
    <cellStyle name="標準 3 2 3 2" xfId="1706" xr:uid="{00000000-0005-0000-0000-000088060000}"/>
    <cellStyle name="標準 3 2 3 2 2" xfId="1568" xr:uid="{00000000-0005-0000-0000-000089060000}"/>
    <cellStyle name="標準 3 2 3 2 2 2" xfId="1569" xr:uid="{00000000-0005-0000-0000-00008A060000}"/>
    <cellStyle name="標準 3 2 3 3" xfId="1707" xr:uid="{00000000-0005-0000-0000-00008B060000}"/>
    <cellStyle name="標準 3 2 3 3 2" xfId="1708" xr:uid="{00000000-0005-0000-0000-00008C060000}"/>
    <cellStyle name="標準 3 2 3 4" xfId="1709" xr:uid="{00000000-0005-0000-0000-00008D060000}"/>
    <cellStyle name="標準 3 2 4" xfId="1710" xr:uid="{00000000-0005-0000-0000-00008E060000}"/>
    <cellStyle name="標準 3 2 5" xfId="1711" xr:uid="{00000000-0005-0000-0000-00008F060000}"/>
    <cellStyle name="標準 3 2 5 2" xfId="1712" xr:uid="{00000000-0005-0000-0000-000090060000}"/>
    <cellStyle name="標準 3 20" xfId="1310" xr:uid="{00000000-0005-0000-0000-000091060000}"/>
    <cellStyle name="標準 3 21" xfId="1311" xr:uid="{00000000-0005-0000-0000-000092060000}"/>
    <cellStyle name="標準 3 22" xfId="1312" xr:uid="{00000000-0005-0000-0000-000093060000}"/>
    <cellStyle name="標準 3 23" xfId="1313" xr:uid="{00000000-0005-0000-0000-000094060000}"/>
    <cellStyle name="標準 3 24" xfId="1314" xr:uid="{00000000-0005-0000-0000-000095060000}"/>
    <cellStyle name="標準 3 25" xfId="1315" xr:uid="{00000000-0005-0000-0000-000096060000}"/>
    <cellStyle name="標準 3 26" xfId="1316" xr:uid="{00000000-0005-0000-0000-000097060000}"/>
    <cellStyle name="標準 3 27" xfId="1317" xr:uid="{00000000-0005-0000-0000-000098060000}"/>
    <cellStyle name="標準 3 28" xfId="1318" xr:uid="{00000000-0005-0000-0000-000099060000}"/>
    <cellStyle name="標準 3 29" xfId="1319" xr:uid="{00000000-0005-0000-0000-00009A060000}"/>
    <cellStyle name="標準 3 3" xfId="1320" xr:uid="{00000000-0005-0000-0000-00009B060000}"/>
    <cellStyle name="標準 3 3 2" xfId="1570" xr:uid="{00000000-0005-0000-0000-00009C060000}"/>
    <cellStyle name="標準 3 3 2 2" xfId="1713" xr:uid="{00000000-0005-0000-0000-00009D060000}"/>
    <cellStyle name="標準 3 3 3" xfId="1714" xr:uid="{00000000-0005-0000-0000-00009E060000}"/>
    <cellStyle name="標準 3 3 3 2" xfId="1715" xr:uid="{00000000-0005-0000-0000-00009F060000}"/>
    <cellStyle name="標準 3 3 4" xfId="1716" xr:uid="{00000000-0005-0000-0000-0000A0060000}"/>
    <cellStyle name="標準 3 4" xfId="1321" xr:uid="{00000000-0005-0000-0000-0000A1060000}"/>
    <cellStyle name="標準 3 4 2" xfId="1717" xr:uid="{00000000-0005-0000-0000-0000A2060000}"/>
    <cellStyle name="標準 3 5" xfId="1322" xr:uid="{00000000-0005-0000-0000-0000A3060000}"/>
    <cellStyle name="標準 3 5 2" xfId="1718" xr:uid="{00000000-0005-0000-0000-0000A4060000}"/>
    <cellStyle name="標準 3 6" xfId="1323" xr:uid="{00000000-0005-0000-0000-0000A5060000}"/>
    <cellStyle name="標準 3 6 2" xfId="1719" xr:uid="{00000000-0005-0000-0000-0000A6060000}"/>
    <cellStyle name="標準 3 7" xfId="1324" xr:uid="{00000000-0005-0000-0000-0000A7060000}"/>
    <cellStyle name="標準 3 8" xfId="1325" xr:uid="{00000000-0005-0000-0000-0000A8060000}"/>
    <cellStyle name="標準 3 9" xfId="1326" xr:uid="{00000000-0005-0000-0000-0000A9060000}"/>
    <cellStyle name="標準 4" xfId="1327" xr:uid="{00000000-0005-0000-0000-0000AA060000}"/>
    <cellStyle name="標準 4 2" xfId="1328" xr:uid="{00000000-0005-0000-0000-0000AB060000}"/>
    <cellStyle name="標準 4 2 2" xfId="1329" xr:uid="{00000000-0005-0000-0000-0000AC060000}"/>
    <cellStyle name="標準 4 2 2 2" xfId="1574" xr:uid="{00000000-0005-0000-0000-0000AD060000}"/>
    <cellStyle name="標準 4 2 3" xfId="1720" xr:uid="{00000000-0005-0000-0000-0000AE060000}"/>
    <cellStyle name="標準 4 2 3 2" xfId="1721" xr:uid="{00000000-0005-0000-0000-0000AF060000}"/>
    <cellStyle name="標準 4 2 4" xfId="1722" xr:uid="{00000000-0005-0000-0000-0000B0060000}"/>
    <cellStyle name="標準 4 3" xfId="1330" xr:uid="{00000000-0005-0000-0000-0000B1060000}"/>
    <cellStyle name="標準 4 3 2" xfId="1723" xr:uid="{00000000-0005-0000-0000-0000B2060000}"/>
    <cellStyle name="標準 4 3 2 2" xfId="1724" xr:uid="{00000000-0005-0000-0000-0000B3060000}"/>
    <cellStyle name="標準 4 3 3" xfId="1725" xr:uid="{00000000-0005-0000-0000-0000B4060000}"/>
    <cellStyle name="標準 4 3 3 2" xfId="1726" xr:uid="{00000000-0005-0000-0000-0000B5060000}"/>
    <cellStyle name="標準 4 3 4" xfId="1727" xr:uid="{00000000-0005-0000-0000-0000B6060000}"/>
    <cellStyle name="標準 4 3 5" xfId="1728" xr:uid="{00000000-0005-0000-0000-0000B7060000}"/>
    <cellStyle name="標準 4 3 5 2" xfId="1729" xr:uid="{00000000-0005-0000-0000-0000B8060000}"/>
    <cellStyle name="標準 4 4" xfId="1331" xr:uid="{00000000-0005-0000-0000-0000B9060000}"/>
    <cellStyle name="標準 4 4 2" xfId="1730" xr:uid="{00000000-0005-0000-0000-0000BA060000}"/>
    <cellStyle name="標準 4 5" xfId="1332" xr:uid="{00000000-0005-0000-0000-0000BB060000}"/>
    <cellStyle name="標準 4 5 2" xfId="1731" xr:uid="{00000000-0005-0000-0000-0000BC060000}"/>
    <cellStyle name="標準 5" xfId="1333" xr:uid="{00000000-0005-0000-0000-0000BD060000}"/>
    <cellStyle name="標準 5 2" xfId="1334" xr:uid="{00000000-0005-0000-0000-0000BE060000}"/>
    <cellStyle name="標準 5 2 2" xfId="1575" xr:uid="{00000000-0005-0000-0000-0000BF060000}"/>
    <cellStyle name="標準 5 2 2 2" xfId="1732" xr:uid="{00000000-0005-0000-0000-0000C0060000}"/>
    <cellStyle name="標準 5 2 3" xfId="1733" xr:uid="{00000000-0005-0000-0000-0000C1060000}"/>
    <cellStyle name="標準 5 3" xfId="1573" xr:uid="{00000000-0005-0000-0000-0000C2060000}"/>
    <cellStyle name="標準 5 3 2" xfId="1734" xr:uid="{00000000-0005-0000-0000-0000C3060000}"/>
    <cellStyle name="標準 5 4" xfId="1735" xr:uid="{00000000-0005-0000-0000-0000C4060000}"/>
    <cellStyle name="標準 6" xfId="1335" xr:uid="{00000000-0005-0000-0000-0000C5060000}"/>
    <cellStyle name="標準 6 2" xfId="1336" xr:uid="{00000000-0005-0000-0000-0000C6060000}"/>
    <cellStyle name="標準 6 2 2" xfId="1337" xr:uid="{00000000-0005-0000-0000-0000C7060000}"/>
    <cellStyle name="標準 6 2 2 2" xfId="1338" xr:uid="{00000000-0005-0000-0000-0000C8060000}"/>
    <cellStyle name="標準 6 2 3" xfId="1736" xr:uid="{00000000-0005-0000-0000-0000C9060000}"/>
    <cellStyle name="標準 6 3" xfId="1339" xr:uid="{00000000-0005-0000-0000-0000CA060000}"/>
    <cellStyle name="標準 6 3 2" xfId="1737" xr:uid="{00000000-0005-0000-0000-0000CB060000}"/>
    <cellStyle name="標準 6 3 3" xfId="1738" xr:uid="{00000000-0005-0000-0000-0000CC060000}"/>
    <cellStyle name="標準 6 3 3 2" xfId="1739" xr:uid="{00000000-0005-0000-0000-0000CD060000}"/>
    <cellStyle name="標準 7" xfId="1340" xr:uid="{00000000-0005-0000-0000-0000CE060000}"/>
    <cellStyle name="標準 7 2" xfId="1341" xr:uid="{00000000-0005-0000-0000-0000CF060000}"/>
    <cellStyle name="標準 7 3" xfId="1342" xr:uid="{00000000-0005-0000-0000-0000D0060000}"/>
    <cellStyle name="標準 8" xfId="1343" xr:uid="{00000000-0005-0000-0000-0000D1060000}"/>
    <cellStyle name="標準 8 2" xfId="1344" xr:uid="{00000000-0005-0000-0000-0000D2060000}"/>
    <cellStyle name="標準 8 3" xfId="1345" xr:uid="{00000000-0005-0000-0000-0000D3060000}"/>
    <cellStyle name="標準 8 4" xfId="1346" xr:uid="{00000000-0005-0000-0000-0000D4060000}"/>
    <cellStyle name="標準 8 5" xfId="1347" xr:uid="{00000000-0005-0000-0000-0000D5060000}"/>
    <cellStyle name="標準 8 6" xfId="1348" xr:uid="{00000000-0005-0000-0000-0000D6060000}"/>
    <cellStyle name="標準 8 7" xfId="1349" xr:uid="{00000000-0005-0000-0000-0000D7060000}"/>
    <cellStyle name="標準 9" xfId="1350" xr:uid="{00000000-0005-0000-0000-0000D8060000}"/>
    <cellStyle name="標準 9 2" xfId="1351" xr:uid="{00000000-0005-0000-0000-0000D9060000}"/>
    <cellStyle name="標準 9 3" xfId="1352" xr:uid="{00000000-0005-0000-0000-0000DA060000}"/>
    <cellStyle name="標準 9 4" xfId="1353" xr:uid="{00000000-0005-0000-0000-0000DB060000}"/>
    <cellStyle name="標準 9 5" xfId="1354" xr:uid="{00000000-0005-0000-0000-0000DC060000}"/>
    <cellStyle name="標準 9 6" xfId="1355" xr:uid="{00000000-0005-0000-0000-0000DD060000}"/>
    <cellStyle name="未定義" xfId="1571" xr:uid="{00000000-0005-0000-0000-0000DE060000}"/>
    <cellStyle name="良い" xfId="1749" builtinId="26" customBuiltin="1"/>
    <cellStyle name="良い 10" xfId="1356" xr:uid="{00000000-0005-0000-0000-0000E0060000}"/>
    <cellStyle name="良い 11" xfId="1357" xr:uid="{00000000-0005-0000-0000-0000E1060000}"/>
    <cellStyle name="良い 12" xfId="1358" xr:uid="{00000000-0005-0000-0000-0000E2060000}"/>
    <cellStyle name="良い 13" xfId="1359" xr:uid="{00000000-0005-0000-0000-0000E3060000}"/>
    <cellStyle name="良い 14" xfId="1360" xr:uid="{00000000-0005-0000-0000-0000E4060000}"/>
    <cellStyle name="良い 15" xfId="1361" xr:uid="{00000000-0005-0000-0000-0000E5060000}"/>
    <cellStyle name="良い 16" xfId="1362" xr:uid="{00000000-0005-0000-0000-0000E6060000}"/>
    <cellStyle name="良い 17" xfId="1363" xr:uid="{00000000-0005-0000-0000-0000E7060000}"/>
    <cellStyle name="良い 18" xfId="1364" xr:uid="{00000000-0005-0000-0000-0000E8060000}"/>
    <cellStyle name="良い 19" xfId="1365" xr:uid="{00000000-0005-0000-0000-0000E9060000}"/>
    <cellStyle name="良い 2" xfId="1366" xr:uid="{00000000-0005-0000-0000-0000EA060000}"/>
    <cellStyle name="良い 2 2" xfId="1367" xr:uid="{00000000-0005-0000-0000-0000EB060000}"/>
    <cellStyle name="良い 2 2 2" xfId="1572" xr:uid="{00000000-0005-0000-0000-0000EC060000}"/>
    <cellStyle name="良い 20" xfId="1368" xr:uid="{00000000-0005-0000-0000-0000ED060000}"/>
    <cellStyle name="良い 21" xfId="1369" xr:uid="{00000000-0005-0000-0000-0000EE060000}"/>
    <cellStyle name="良い 22" xfId="1370" xr:uid="{00000000-0005-0000-0000-0000EF060000}"/>
    <cellStyle name="良い 23" xfId="1371" xr:uid="{00000000-0005-0000-0000-0000F0060000}"/>
    <cellStyle name="良い 24" xfId="1372" xr:uid="{00000000-0005-0000-0000-0000F1060000}"/>
    <cellStyle name="良い 25" xfId="1373" xr:uid="{00000000-0005-0000-0000-0000F2060000}"/>
    <cellStyle name="良い 3" xfId="1374" xr:uid="{00000000-0005-0000-0000-0000F3060000}"/>
    <cellStyle name="良い 3 2" xfId="1375" xr:uid="{00000000-0005-0000-0000-0000F4060000}"/>
    <cellStyle name="良い 4" xfId="1376" xr:uid="{00000000-0005-0000-0000-0000F5060000}"/>
    <cellStyle name="良い 5" xfId="1377" xr:uid="{00000000-0005-0000-0000-0000F6060000}"/>
    <cellStyle name="良い 6" xfId="1378" xr:uid="{00000000-0005-0000-0000-0000F7060000}"/>
    <cellStyle name="良い 7" xfId="1379" xr:uid="{00000000-0005-0000-0000-0000F8060000}"/>
    <cellStyle name="良い 8" xfId="1380" xr:uid="{00000000-0005-0000-0000-0000F9060000}"/>
    <cellStyle name="良い 9" xfId="1381" xr:uid="{00000000-0005-0000-0000-0000FA060000}"/>
  </cellStyles>
  <dxfs count="0"/>
  <tableStyles count="0" defaultTableStyle="TableStyleMedium2" defaultPivotStyle="PivotStyleLight16"/>
  <colors>
    <mruColors>
      <color rgb="FFFFC000"/>
      <color rgb="FF7F7F7F"/>
      <color rgb="FFFFCCCC"/>
      <color rgb="FFD99694"/>
      <color rgb="FF868686"/>
      <color rgb="FFB3A2C7"/>
      <color rgb="FFB3C1DA"/>
      <color rgb="FFCBE0C7"/>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12867903198241E-2"/>
          <c:y val="0.15578703703703703"/>
          <c:w val="0.81469570894623144"/>
          <c:h val="0.69952209098862639"/>
        </c:manualLayout>
      </c:layout>
      <c:barChart>
        <c:barDir val="col"/>
        <c:grouping val="clustered"/>
        <c:varyColors val="0"/>
        <c:ser>
          <c:idx val="0"/>
          <c:order val="0"/>
          <c:tx>
            <c:v>在宅医療患者数(医科)</c:v>
          </c:tx>
          <c:spPr>
            <a:solidFill>
              <a:srgbClr val="FFC000"/>
            </a:solidFill>
            <a:ln>
              <a:noFill/>
            </a:ln>
          </c:spPr>
          <c:invertIfNegative val="0"/>
          <c:dLbls>
            <c:dLbl>
              <c:idx val="5"/>
              <c:layout>
                <c:manualLayout>
                  <c:x val="0"/>
                  <c:y val="0.1075581641544964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EE-48AA-BF8B-4F4C504F6394}"/>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'年齢階層別_在宅(医科)'!$B$6:$B$12</c:f>
              <c:strCache>
                <c:ptCount val="7"/>
                <c:pt idx="0">
                  <c:v>65歳～69歳</c:v>
                </c:pt>
                <c:pt idx="1">
                  <c:v>70歳～74歳</c:v>
                </c:pt>
                <c:pt idx="2">
                  <c:v>75歳～79歳</c:v>
                </c:pt>
                <c:pt idx="3">
                  <c:v>80歳～84歳</c:v>
                </c:pt>
                <c:pt idx="4">
                  <c:v>85歳～89歳</c:v>
                </c:pt>
                <c:pt idx="5">
                  <c:v>90歳～94歳</c:v>
                </c:pt>
                <c:pt idx="6">
                  <c:v>95歳～</c:v>
                </c:pt>
              </c:strCache>
            </c:strRef>
          </c:cat>
          <c:val>
            <c:numRef>
              <c:f>'年齢階層別_在宅(医科)'!$D$6:$D$12</c:f>
              <c:numCache>
                <c:formatCode>General</c:formatCode>
                <c:ptCount val="7"/>
                <c:pt idx="0">
                  <c:v>302</c:v>
                </c:pt>
                <c:pt idx="1">
                  <c:v>889</c:v>
                </c:pt>
                <c:pt idx="2">
                  <c:v>23347</c:v>
                </c:pt>
                <c:pt idx="3">
                  <c:v>40905</c:v>
                </c:pt>
                <c:pt idx="4">
                  <c:v>51276</c:v>
                </c:pt>
                <c:pt idx="5">
                  <c:v>44209</c:v>
                </c:pt>
                <c:pt idx="6">
                  <c:v>21937</c:v>
                </c:pt>
              </c:numCache>
            </c:numRef>
          </c:val>
          <c:extLst>
            <c:ext xmlns:c16="http://schemas.microsoft.com/office/drawing/2014/chart" uri="{C3380CC4-5D6E-409C-BE32-E72D297353CC}">
              <c16:uniqueId val="{00000000-B1EF-4B49-A27F-7C6236A7521D}"/>
            </c:ext>
          </c:extLst>
        </c:ser>
        <c:dLbls>
          <c:showLegendKey val="0"/>
          <c:showVal val="0"/>
          <c:showCatName val="0"/>
          <c:showSerName val="0"/>
          <c:showPercent val="0"/>
          <c:showBubbleSize val="0"/>
        </c:dLbls>
        <c:gapWidth val="150"/>
        <c:axId val="264142016"/>
        <c:axId val="264142576"/>
      </c:barChart>
      <c:lineChart>
        <c:grouping val="standard"/>
        <c:varyColors val="0"/>
        <c:ser>
          <c:idx val="1"/>
          <c:order val="1"/>
          <c:tx>
            <c:v>在宅医療患者割合(医科)</c:v>
          </c:tx>
          <c:spPr>
            <a:ln>
              <a:solidFill>
                <a:srgbClr val="D99694"/>
              </a:solidFill>
            </a:ln>
          </c:spPr>
          <c:marker>
            <c:symbol val="circle"/>
            <c:size val="5"/>
            <c:spPr>
              <a:solidFill>
                <a:srgbClr val="D99694"/>
              </a:solidFill>
              <a:ln>
                <a:noFill/>
              </a:ln>
            </c:spPr>
          </c:marker>
          <c:dLbls>
            <c:dLbl>
              <c:idx val="0"/>
              <c:layout>
                <c:manualLayout>
                  <c:x val="-3.1006608197559671E-2"/>
                  <c:y val="-4.50581498485052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07-4E2A-8404-8FCB4C9B6E3D}"/>
                </c:ext>
              </c:extLst>
            </c:dLbl>
            <c:dLbl>
              <c:idx val="1"/>
              <c:layout>
                <c:manualLayout>
                  <c:x val="-3.1006608197559671E-2"/>
                  <c:y val="-5.37790820772483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7-4E2A-8404-8FCB4C9B6E3D}"/>
                </c:ext>
              </c:extLst>
            </c:dLbl>
            <c:dLbl>
              <c:idx val="2"/>
              <c:layout>
                <c:manualLayout>
                  <c:x val="-1.7843621029856507E-2"/>
                  <c:y val="-4.7965127258086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D2-467E-90CF-673245CBF2D9}"/>
                </c:ext>
              </c:extLst>
            </c:dLbl>
            <c:dLbl>
              <c:idx val="3"/>
              <c:layout>
                <c:manualLayout>
                  <c:x val="-2.7135141383529328E-2"/>
                  <c:y val="-4.50581498485053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07-4E2A-8404-8FCB4C9B6E3D}"/>
                </c:ext>
              </c:extLst>
            </c:dLbl>
            <c:dLbl>
              <c:idx val="4"/>
              <c:layout>
                <c:manualLayout>
                  <c:x val="-3.565236837439608E-2"/>
                  <c:y val="-5.08721046676672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D2-467E-90CF-673245CBF2D9}"/>
                </c:ext>
              </c:extLst>
            </c:dLbl>
            <c:dLbl>
              <c:idx val="5"/>
              <c:layout>
                <c:manualLayout>
                  <c:x val="-3.1006608197559671E-2"/>
                  <c:y val="-4.50581498485053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07-4E2A-8404-8FCB4C9B6E3D}"/>
                </c:ext>
              </c:extLst>
            </c:dLbl>
            <c:dLbl>
              <c:idx val="6"/>
              <c:layout>
                <c:manualLayout>
                  <c:x val="-3.1006608197559671E-2"/>
                  <c:y val="-4.50581498485052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07-4E2A-8404-8FCB4C9B6E3D}"/>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'年齢階層別_在宅(医科)'!$B$6:$B$12</c:f>
              <c:strCache>
                <c:ptCount val="7"/>
                <c:pt idx="0">
                  <c:v>65歳～69歳</c:v>
                </c:pt>
                <c:pt idx="1">
                  <c:v>70歳～74歳</c:v>
                </c:pt>
                <c:pt idx="2">
                  <c:v>75歳～79歳</c:v>
                </c:pt>
                <c:pt idx="3">
                  <c:v>80歳～84歳</c:v>
                </c:pt>
                <c:pt idx="4">
                  <c:v>85歳～89歳</c:v>
                </c:pt>
                <c:pt idx="5">
                  <c:v>90歳～94歳</c:v>
                </c:pt>
                <c:pt idx="6">
                  <c:v>95歳～</c:v>
                </c:pt>
              </c:strCache>
            </c:strRef>
          </c:cat>
          <c:val>
            <c:numRef>
              <c:f>'年齢階層別_在宅(医科)'!$F$6:$F$12</c:f>
              <c:numCache>
                <c:formatCode>0.0%</c:formatCode>
                <c:ptCount val="7"/>
                <c:pt idx="0">
                  <c:v>0.16966292134831459</c:v>
                </c:pt>
                <c:pt idx="1">
                  <c:v>0.18146560522555624</c:v>
                </c:pt>
                <c:pt idx="2">
                  <c:v>4.3473889038889456E-2</c:v>
                </c:pt>
                <c:pt idx="3">
                  <c:v>9.4033834249418968E-2</c:v>
                </c:pt>
                <c:pt idx="4">
                  <c:v>0.18005414687075333</c:v>
                </c:pt>
                <c:pt idx="5">
                  <c:v>0.2996956200470467</c:v>
                </c:pt>
                <c:pt idx="6">
                  <c:v>0.35185898052802106</c:v>
                </c:pt>
              </c:numCache>
            </c:numRef>
          </c:val>
          <c:smooth val="0"/>
          <c:extLst>
            <c:ext xmlns:c16="http://schemas.microsoft.com/office/drawing/2014/chart" uri="{C3380CC4-5D6E-409C-BE32-E72D297353CC}">
              <c16:uniqueId val="{00000001-B1EF-4B49-A27F-7C6236A7521D}"/>
            </c:ext>
          </c:extLst>
        </c:ser>
        <c:dLbls>
          <c:showLegendKey val="0"/>
          <c:showVal val="0"/>
          <c:showCatName val="0"/>
          <c:showSerName val="0"/>
          <c:showPercent val="0"/>
          <c:showBubbleSize val="0"/>
        </c:dLbls>
        <c:marker val="1"/>
        <c:smooth val="0"/>
        <c:axId val="264143696"/>
        <c:axId val="264143136"/>
      </c:lineChart>
      <c:catAx>
        <c:axId val="264142016"/>
        <c:scaling>
          <c:orientation val="minMax"/>
        </c:scaling>
        <c:delete val="0"/>
        <c:axPos val="b"/>
        <c:numFmt formatCode="General" sourceLinked="0"/>
        <c:majorTickMark val="out"/>
        <c:minorTickMark val="none"/>
        <c:tickLblPos val="nextTo"/>
        <c:spPr>
          <a:ln w="9525">
            <a:solidFill>
              <a:srgbClr val="7F7F7F"/>
            </a:solidFill>
            <a:prstDash val="solid"/>
          </a:ln>
        </c:spPr>
        <c:crossAx val="264142576"/>
        <c:crosses val="autoZero"/>
        <c:auto val="1"/>
        <c:lblAlgn val="ctr"/>
        <c:lblOffset val="100"/>
        <c:noMultiLvlLbl val="0"/>
      </c:catAx>
      <c:valAx>
        <c:axId val="264142576"/>
        <c:scaling>
          <c:orientation val="minMax"/>
        </c:scaling>
        <c:delete val="0"/>
        <c:axPos val="l"/>
        <c:majorGridlines>
          <c:spPr>
            <a:ln>
              <a:solidFill>
                <a:srgbClr val="D9D9D9"/>
              </a:solidFill>
            </a:ln>
          </c:spPr>
        </c:majorGridlines>
        <c:title>
          <c:tx>
            <c:rich>
              <a:bodyPr rot="0" vert="horz"/>
              <a:lstStyle/>
              <a:p>
                <a:pPr>
                  <a:defRPr/>
                </a:pPr>
                <a:r>
                  <a:rPr lang="ja-JP"/>
                  <a:t>在宅医療患者数</a:t>
                </a:r>
                <a:br>
                  <a:rPr lang="en-US"/>
                </a:br>
                <a:r>
                  <a:rPr lang="en-US"/>
                  <a:t>(</a:t>
                </a:r>
                <a:r>
                  <a:rPr lang="ja-JP"/>
                  <a:t>医科</a:t>
                </a:r>
                <a:r>
                  <a:rPr lang="en-US"/>
                  <a:t>)(</a:t>
                </a:r>
                <a:r>
                  <a:rPr lang="ja-JP"/>
                  <a:t>人</a:t>
                </a:r>
                <a:r>
                  <a:rPr lang="en-US"/>
                  <a:t>)</a:t>
                </a:r>
                <a:endParaRPr lang="ja-JP"/>
              </a:p>
            </c:rich>
          </c:tx>
          <c:layout>
            <c:manualLayout>
              <c:xMode val="edge"/>
              <c:yMode val="edge"/>
              <c:x val="7.1323689569156943E-3"/>
              <c:y val="2.7075641346448992E-2"/>
            </c:manualLayout>
          </c:layout>
          <c:overlay val="0"/>
        </c:title>
        <c:numFmt formatCode="General" sourceLinked="1"/>
        <c:majorTickMark val="out"/>
        <c:minorTickMark val="none"/>
        <c:tickLblPos val="nextTo"/>
        <c:spPr>
          <a:ln w="9525">
            <a:solidFill>
              <a:srgbClr val="7F7F7F"/>
            </a:solidFill>
            <a:prstDash val="solid"/>
          </a:ln>
        </c:spPr>
        <c:crossAx val="264142016"/>
        <c:crosses val="autoZero"/>
        <c:crossBetween val="between"/>
      </c:valAx>
      <c:valAx>
        <c:axId val="264143136"/>
        <c:scaling>
          <c:orientation val="minMax"/>
        </c:scaling>
        <c:delete val="0"/>
        <c:axPos val="r"/>
        <c:title>
          <c:tx>
            <c:rich>
              <a:bodyPr rot="0" vert="horz"/>
              <a:lstStyle/>
              <a:p>
                <a:pPr>
                  <a:defRPr/>
                </a:pPr>
                <a:r>
                  <a:rPr lang="ja-JP"/>
                  <a:t>在宅医療患者割合</a:t>
                </a:r>
                <a:br>
                  <a:rPr lang="en-US"/>
                </a:br>
                <a:r>
                  <a:rPr lang="en-US"/>
                  <a:t>(</a:t>
                </a:r>
                <a:r>
                  <a:rPr lang="ja-JP"/>
                  <a:t>医科</a:t>
                </a:r>
                <a:r>
                  <a:rPr lang="en-US"/>
                  <a:t>)(%)</a:t>
                </a:r>
                <a:endParaRPr lang="ja-JP"/>
              </a:p>
            </c:rich>
          </c:tx>
          <c:layout>
            <c:manualLayout>
              <c:xMode val="edge"/>
              <c:yMode val="edge"/>
              <c:x val="0.93286588759042854"/>
              <c:y val="4.2584937299504223E-2"/>
            </c:manualLayout>
          </c:layout>
          <c:overlay val="0"/>
        </c:title>
        <c:numFmt formatCode="0.0%" sourceLinked="1"/>
        <c:majorTickMark val="out"/>
        <c:minorTickMark val="none"/>
        <c:tickLblPos val="nextTo"/>
        <c:spPr>
          <a:ln w="9525">
            <a:solidFill>
              <a:srgbClr val="7F7F7F"/>
            </a:solidFill>
            <a:prstDash val="solid"/>
          </a:ln>
        </c:spPr>
        <c:crossAx val="264143696"/>
        <c:crosses val="max"/>
        <c:crossBetween val="between"/>
      </c:valAx>
      <c:catAx>
        <c:axId val="264143696"/>
        <c:scaling>
          <c:orientation val="minMax"/>
        </c:scaling>
        <c:delete val="1"/>
        <c:axPos val="b"/>
        <c:numFmt formatCode="General" sourceLinked="1"/>
        <c:majorTickMark val="out"/>
        <c:minorTickMark val="none"/>
        <c:tickLblPos val="nextTo"/>
        <c:crossAx val="264143136"/>
        <c:crosses val="autoZero"/>
        <c:auto val="1"/>
        <c:lblAlgn val="ctr"/>
        <c:lblOffset val="100"/>
        <c:noMultiLvlLbl val="0"/>
      </c:catAx>
    </c:plotArea>
    <c:legend>
      <c:legendPos val="t"/>
      <c:layout>
        <c:manualLayout>
          <c:xMode val="edge"/>
          <c:yMode val="edge"/>
          <c:x val="0.15747208782733055"/>
          <c:y val="3.2407407407407406E-2"/>
          <c:w val="0.63551795030360436"/>
          <c:h val="9.3981481481481485E-2"/>
        </c:manualLayout>
      </c:layout>
      <c:overlay val="0"/>
      <c:spPr>
        <a:ln>
          <a:solidFill>
            <a:srgbClr val="7F7F7F"/>
          </a:solidFill>
        </a:ln>
      </c:spPr>
    </c:legend>
    <c:plotVisOnly val="1"/>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50483091787438"/>
          <c:y val="7.8162778672273808E-2"/>
          <c:w val="0.79858671497584544"/>
          <c:h val="0.91713182910959656"/>
        </c:manualLayout>
      </c:layout>
      <c:barChart>
        <c:barDir val="bar"/>
        <c:grouping val="clustered"/>
        <c:varyColors val="0"/>
        <c:ser>
          <c:idx val="0"/>
          <c:order val="0"/>
          <c:tx>
            <c:strRef>
              <c:f>'市区町村別_在宅(歯科)'!$CP$6</c:f>
              <c:strCache>
                <c:ptCount val="1"/>
                <c:pt idx="0">
                  <c:v>前年度との差分(在宅医療患者割合(歯科))</c:v>
                </c:pt>
              </c:strCache>
            </c:strRef>
          </c:tx>
          <c:spPr>
            <a:solidFill>
              <a:schemeClr val="accent1"/>
            </a:solidFill>
            <a:ln>
              <a:noFill/>
            </a:ln>
          </c:spPr>
          <c:invertIfNegative val="0"/>
          <c:dLbls>
            <c:dLbl>
              <c:idx val="11"/>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07-4BEB-A0D0-9E9B107B1249}"/>
                </c:ext>
              </c:extLst>
            </c:dLbl>
            <c:dLbl>
              <c:idx val="21"/>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07-4BEB-A0D0-9E9B107B1249}"/>
                </c:ext>
              </c:extLst>
            </c:dLbl>
            <c:dLbl>
              <c:idx val="22"/>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07-4BEB-A0D0-9E9B107B1249}"/>
                </c:ext>
              </c:extLst>
            </c:dLbl>
            <c:dLbl>
              <c:idx val="25"/>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07-4BEB-A0D0-9E9B107B1249}"/>
                </c:ext>
              </c:extLst>
            </c:dLbl>
            <c:dLbl>
              <c:idx val="43"/>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07-4BEB-A0D0-9E9B107B1249}"/>
                </c:ext>
              </c:extLst>
            </c:dLbl>
            <c:dLbl>
              <c:idx val="47"/>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07-4BEB-A0D0-9E9B107B1249}"/>
                </c:ext>
              </c:extLst>
            </c:dLbl>
            <c:dLbl>
              <c:idx val="55"/>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07-4BEB-A0D0-9E9B107B1249}"/>
                </c:ext>
              </c:extLst>
            </c:dLbl>
            <c:dLbl>
              <c:idx val="72"/>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207-4BEB-A0D0-9E9B107B1249}"/>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'市区町村別_在宅(歯科)'!$CK$7:$CK$80</c:f>
              <c:strCache>
                <c:ptCount val="74"/>
                <c:pt idx="0">
                  <c:v>東住吉区</c:v>
                </c:pt>
                <c:pt idx="1">
                  <c:v>生野区</c:v>
                </c:pt>
                <c:pt idx="2">
                  <c:v>西淀川区</c:v>
                </c:pt>
                <c:pt idx="3">
                  <c:v>平野区</c:v>
                </c:pt>
                <c:pt idx="4">
                  <c:v>住吉区</c:v>
                </c:pt>
                <c:pt idx="5">
                  <c:v>天王寺区</c:v>
                </c:pt>
                <c:pt idx="6">
                  <c:v>島本町</c:v>
                </c:pt>
                <c:pt idx="7">
                  <c:v>東淀川区</c:v>
                </c:pt>
                <c:pt idx="8">
                  <c:v>旭区</c:v>
                </c:pt>
                <c:pt idx="9">
                  <c:v>大阪市</c:v>
                </c:pt>
                <c:pt idx="10">
                  <c:v>阿倍野区</c:v>
                </c:pt>
                <c:pt idx="11">
                  <c:v>吹田市</c:v>
                </c:pt>
                <c:pt idx="12">
                  <c:v>堺市美原区</c:v>
                </c:pt>
                <c:pt idx="13">
                  <c:v>豊中市</c:v>
                </c:pt>
                <c:pt idx="14">
                  <c:v>羽曳野市</c:v>
                </c:pt>
                <c:pt idx="15">
                  <c:v>堺市西区</c:v>
                </c:pt>
                <c:pt idx="16">
                  <c:v>淀川区</c:v>
                </c:pt>
                <c:pt idx="17">
                  <c:v>北区</c:v>
                </c:pt>
                <c:pt idx="18">
                  <c:v>河南町</c:v>
                </c:pt>
                <c:pt idx="19">
                  <c:v>八尾市</c:v>
                </c:pt>
                <c:pt idx="20">
                  <c:v>堺市堺区</c:v>
                </c:pt>
                <c:pt idx="21">
                  <c:v>都島区</c:v>
                </c:pt>
                <c:pt idx="22">
                  <c:v>住之江区</c:v>
                </c:pt>
                <c:pt idx="23">
                  <c:v>高石市</c:v>
                </c:pt>
                <c:pt idx="24">
                  <c:v>箕面市</c:v>
                </c:pt>
                <c:pt idx="25">
                  <c:v>堺市東区</c:v>
                </c:pt>
                <c:pt idx="26">
                  <c:v>西成区</c:v>
                </c:pt>
                <c:pt idx="27">
                  <c:v>池田市</c:v>
                </c:pt>
                <c:pt idx="28">
                  <c:v>能勢町</c:v>
                </c:pt>
                <c:pt idx="29">
                  <c:v>東成区</c:v>
                </c:pt>
                <c:pt idx="30">
                  <c:v>東大阪市</c:v>
                </c:pt>
                <c:pt idx="31">
                  <c:v>中央区</c:v>
                </c:pt>
                <c:pt idx="32">
                  <c:v>藤井寺市</c:v>
                </c:pt>
                <c:pt idx="33">
                  <c:v>鶴見区</c:v>
                </c:pt>
                <c:pt idx="34">
                  <c:v>堺市</c:v>
                </c:pt>
                <c:pt idx="35">
                  <c:v>泉大津市</c:v>
                </c:pt>
                <c:pt idx="36">
                  <c:v>太子町</c:v>
                </c:pt>
                <c:pt idx="37">
                  <c:v>堺市中区</c:v>
                </c:pt>
                <c:pt idx="38">
                  <c:v>松原市</c:v>
                </c:pt>
                <c:pt idx="39">
                  <c:v>大阪狭山市</c:v>
                </c:pt>
                <c:pt idx="40">
                  <c:v>四條畷市</c:v>
                </c:pt>
                <c:pt idx="41">
                  <c:v>高槻市</c:v>
                </c:pt>
                <c:pt idx="42">
                  <c:v>城東区</c:v>
                </c:pt>
                <c:pt idx="43">
                  <c:v>茨木市</c:v>
                </c:pt>
                <c:pt idx="44">
                  <c:v>忠岡町</c:v>
                </c:pt>
                <c:pt idx="45">
                  <c:v>交野市</c:v>
                </c:pt>
                <c:pt idx="46">
                  <c:v>和泉市</c:v>
                </c:pt>
                <c:pt idx="47">
                  <c:v>大正区</c:v>
                </c:pt>
                <c:pt idx="48">
                  <c:v>福島区</c:v>
                </c:pt>
                <c:pt idx="49">
                  <c:v>守口市</c:v>
                </c:pt>
                <c:pt idx="50">
                  <c:v>河内長野市</c:v>
                </c:pt>
                <c:pt idx="51">
                  <c:v>浪速区</c:v>
                </c:pt>
                <c:pt idx="52">
                  <c:v>港区</c:v>
                </c:pt>
                <c:pt idx="53">
                  <c:v>富田林市</c:v>
                </c:pt>
                <c:pt idx="54">
                  <c:v>此花区</c:v>
                </c:pt>
                <c:pt idx="55">
                  <c:v>堺市北区</c:v>
                </c:pt>
                <c:pt idx="56">
                  <c:v>豊能町</c:v>
                </c:pt>
                <c:pt idx="57">
                  <c:v>摂津市</c:v>
                </c:pt>
                <c:pt idx="58">
                  <c:v>大東市</c:v>
                </c:pt>
                <c:pt idx="59">
                  <c:v>枚方市</c:v>
                </c:pt>
                <c:pt idx="60">
                  <c:v>泉佐野市</c:v>
                </c:pt>
                <c:pt idx="61">
                  <c:v>田尻町</c:v>
                </c:pt>
                <c:pt idx="62">
                  <c:v>柏原市</c:v>
                </c:pt>
                <c:pt idx="63">
                  <c:v>門真市</c:v>
                </c:pt>
                <c:pt idx="64">
                  <c:v>寝屋川市</c:v>
                </c:pt>
                <c:pt idx="65">
                  <c:v>熊取町</c:v>
                </c:pt>
                <c:pt idx="66">
                  <c:v>岸和田市</c:v>
                </c:pt>
                <c:pt idx="67">
                  <c:v>堺市南区</c:v>
                </c:pt>
                <c:pt idx="68">
                  <c:v>西区</c:v>
                </c:pt>
                <c:pt idx="69">
                  <c:v>貝塚市</c:v>
                </c:pt>
                <c:pt idx="70">
                  <c:v>阪南市</c:v>
                </c:pt>
                <c:pt idx="71">
                  <c:v>泉南市</c:v>
                </c:pt>
                <c:pt idx="72">
                  <c:v>千早赤阪村</c:v>
                </c:pt>
                <c:pt idx="73">
                  <c:v>岬町</c:v>
                </c:pt>
              </c:strCache>
            </c:strRef>
          </c:cat>
          <c:val>
            <c:numRef>
              <c:f>'市区町村別_在宅(歯科)'!$CP$7:$CP$80</c:f>
              <c:numCache>
                <c:formatCode>General</c:formatCode>
                <c:ptCount val="74"/>
                <c:pt idx="0">
                  <c:v>0.20000000000000018</c:v>
                </c:pt>
                <c:pt idx="1">
                  <c:v>0.30000000000000027</c:v>
                </c:pt>
                <c:pt idx="2">
                  <c:v>0.40000000000000036</c:v>
                </c:pt>
                <c:pt idx="3">
                  <c:v>0.39999999999999897</c:v>
                </c:pt>
                <c:pt idx="4">
                  <c:v>0</c:v>
                </c:pt>
                <c:pt idx="5">
                  <c:v>0.39999999999999897</c:v>
                </c:pt>
                <c:pt idx="6">
                  <c:v>0.39999999999999897</c:v>
                </c:pt>
                <c:pt idx="7">
                  <c:v>0.49999999999999906</c:v>
                </c:pt>
                <c:pt idx="8">
                  <c:v>0.50000000000000044</c:v>
                </c:pt>
                <c:pt idx="9">
                  <c:v>0.20000000000000018</c:v>
                </c:pt>
                <c:pt idx="10">
                  <c:v>0.20000000000000018</c:v>
                </c:pt>
                <c:pt idx="11">
                  <c:v>0.10000000000000009</c:v>
                </c:pt>
                <c:pt idx="12">
                  <c:v>0.50000000000000044</c:v>
                </c:pt>
                <c:pt idx="13">
                  <c:v>0.20000000000000018</c:v>
                </c:pt>
                <c:pt idx="14">
                  <c:v>0</c:v>
                </c:pt>
                <c:pt idx="15">
                  <c:v>0.40000000000000036</c:v>
                </c:pt>
                <c:pt idx="16">
                  <c:v>0.20000000000000018</c:v>
                </c:pt>
                <c:pt idx="17">
                  <c:v>0</c:v>
                </c:pt>
                <c:pt idx="18">
                  <c:v>0.50000000000000044</c:v>
                </c:pt>
                <c:pt idx="19">
                  <c:v>0.40000000000000036</c:v>
                </c:pt>
                <c:pt idx="20">
                  <c:v>0.20000000000000018</c:v>
                </c:pt>
                <c:pt idx="21">
                  <c:v>0.10000000000000009</c:v>
                </c:pt>
                <c:pt idx="22">
                  <c:v>0.10000000000000009</c:v>
                </c:pt>
                <c:pt idx="23">
                  <c:v>0.60000000000000053</c:v>
                </c:pt>
                <c:pt idx="24">
                  <c:v>0.50000000000000044</c:v>
                </c:pt>
                <c:pt idx="25">
                  <c:v>0.10000000000000009</c:v>
                </c:pt>
                <c:pt idx="26">
                  <c:v>-0.20000000000000018</c:v>
                </c:pt>
                <c:pt idx="27">
                  <c:v>-0.20000000000000018</c:v>
                </c:pt>
                <c:pt idx="28">
                  <c:v>-0.89999999999999947</c:v>
                </c:pt>
                <c:pt idx="29">
                  <c:v>0.70000000000000062</c:v>
                </c:pt>
                <c:pt idx="30">
                  <c:v>0.30000000000000027</c:v>
                </c:pt>
                <c:pt idx="31">
                  <c:v>-0.20000000000000018</c:v>
                </c:pt>
                <c:pt idx="32">
                  <c:v>-0.10000000000000009</c:v>
                </c:pt>
                <c:pt idx="33">
                  <c:v>0.20000000000000018</c:v>
                </c:pt>
                <c:pt idx="34">
                  <c:v>0.20000000000000018</c:v>
                </c:pt>
                <c:pt idx="35">
                  <c:v>0</c:v>
                </c:pt>
                <c:pt idx="36">
                  <c:v>-0.20000000000000018</c:v>
                </c:pt>
                <c:pt idx="37">
                  <c:v>0.20000000000000018</c:v>
                </c:pt>
                <c:pt idx="38">
                  <c:v>0.30000000000000027</c:v>
                </c:pt>
                <c:pt idx="39">
                  <c:v>0.49999999999999906</c:v>
                </c:pt>
                <c:pt idx="40">
                  <c:v>0.79999999999999938</c:v>
                </c:pt>
                <c:pt idx="41">
                  <c:v>0.40000000000000036</c:v>
                </c:pt>
                <c:pt idx="42">
                  <c:v>0.40000000000000036</c:v>
                </c:pt>
                <c:pt idx="43">
                  <c:v>0.10000000000000009</c:v>
                </c:pt>
                <c:pt idx="44">
                  <c:v>0.49999999999999906</c:v>
                </c:pt>
                <c:pt idx="45">
                  <c:v>0.49999999999999906</c:v>
                </c:pt>
                <c:pt idx="46">
                  <c:v>0.20000000000000018</c:v>
                </c:pt>
                <c:pt idx="47">
                  <c:v>0.10000000000000009</c:v>
                </c:pt>
                <c:pt idx="48">
                  <c:v>-0.10000000000000009</c:v>
                </c:pt>
                <c:pt idx="49">
                  <c:v>0.29999999999999888</c:v>
                </c:pt>
                <c:pt idx="50">
                  <c:v>0.19999999999999879</c:v>
                </c:pt>
                <c:pt idx="51">
                  <c:v>-0.20000000000000018</c:v>
                </c:pt>
                <c:pt idx="52">
                  <c:v>0</c:v>
                </c:pt>
                <c:pt idx="53">
                  <c:v>0.19999999999999879</c:v>
                </c:pt>
                <c:pt idx="54">
                  <c:v>0.20000000000000018</c:v>
                </c:pt>
                <c:pt idx="55">
                  <c:v>0.10000000000000009</c:v>
                </c:pt>
                <c:pt idx="56">
                  <c:v>0</c:v>
                </c:pt>
                <c:pt idx="57">
                  <c:v>0.20000000000000018</c:v>
                </c:pt>
                <c:pt idx="58">
                  <c:v>0.50000000000000044</c:v>
                </c:pt>
                <c:pt idx="59">
                  <c:v>0.20000000000000018</c:v>
                </c:pt>
                <c:pt idx="60">
                  <c:v>0.20000000000000018</c:v>
                </c:pt>
                <c:pt idx="61">
                  <c:v>-1.7000000000000002</c:v>
                </c:pt>
                <c:pt idx="62">
                  <c:v>0.20000000000000018</c:v>
                </c:pt>
                <c:pt idx="63">
                  <c:v>0.30000000000000027</c:v>
                </c:pt>
                <c:pt idx="64">
                  <c:v>0.30000000000000027</c:v>
                </c:pt>
                <c:pt idx="65">
                  <c:v>0.30000000000000027</c:v>
                </c:pt>
                <c:pt idx="66">
                  <c:v>0.40000000000000036</c:v>
                </c:pt>
                <c:pt idx="67">
                  <c:v>0</c:v>
                </c:pt>
                <c:pt idx="68">
                  <c:v>-0.30000000000000027</c:v>
                </c:pt>
                <c:pt idx="69">
                  <c:v>0.49999999999999978</c:v>
                </c:pt>
                <c:pt idx="70">
                  <c:v>0.30000000000000027</c:v>
                </c:pt>
                <c:pt idx="71">
                  <c:v>0.50000000000000044</c:v>
                </c:pt>
                <c:pt idx="72">
                  <c:v>0.10000000000000009</c:v>
                </c:pt>
                <c:pt idx="73">
                  <c:v>0.8</c:v>
                </c:pt>
              </c:numCache>
            </c:numRef>
          </c:val>
          <c:extLst>
            <c:ext xmlns:c16="http://schemas.microsoft.com/office/drawing/2014/chart" uri="{C3380CC4-5D6E-409C-BE32-E72D297353CC}">
              <c16:uniqueId val="{00000049-7829-4E23-86BF-464FAD212F20}"/>
            </c:ext>
          </c:extLst>
        </c:ser>
        <c:dLbls>
          <c:dLblPos val="outEnd"/>
          <c:showLegendKey val="0"/>
          <c:showVal val="1"/>
          <c:showCatName val="0"/>
          <c:showSerName val="0"/>
          <c:showPercent val="0"/>
          <c:showBubbleSize val="0"/>
        </c:dLbls>
        <c:gapWidth val="150"/>
        <c:axId val="321366624"/>
        <c:axId val="321367184"/>
      </c:barChart>
      <c:scatterChart>
        <c:scatterStyle val="lineMarker"/>
        <c:varyColors val="0"/>
        <c:ser>
          <c:idx val="1"/>
          <c:order val="1"/>
          <c:tx>
            <c:strRef>
              <c:f>'市区町村別_在宅(歯科)'!$B$81:$C$81</c:f>
              <c:strCache>
                <c:ptCount val="1"/>
                <c:pt idx="0">
                  <c:v>広域連合全体</c:v>
                </c:pt>
              </c:strCache>
            </c:strRef>
          </c:tx>
          <c:spPr>
            <a:ln w="28575">
              <a:solidFill>
                <a:srgbClr val="BE4B48"/>
              </a:solidFill>
            </a:ln>
          </c:spPr>
          <c:marker>
            <c:symbol val="none"/>
          </c:marker>
          <c:dLbls>
            <c:dLbl>
              <c:idx val="0"/>
              <c:layout>
                <c:manualLayout>
                  <c:x val="8.8907971014492646E-2"/>
                  <c:y val="-0.89101595238095244"/>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4A-7829-4E23-86BF-464FAD212F20}"/>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'市区町村別_在宅(歯科)'!$CZ$7:$CZ$80</c:f>
              <c:numCache>
                <c:formatCode>General</c:formatCode>
                <c:ptCount val="74"/>
                <c:pt idx="0">
                  <c:v>0.20000000000000018</c:v>
                </c:pt>
                <c:pt idx="1">
                  <c:v>0.20000000000000018</c:v>
                </c:pt>
                <c:pt idx="2">
                  <c:v>0.20000000000000018</c:v>
                </c:pt>
                <c:pt idx="3">
                  <c:v>0.20000000000000018</c:v>
                </c:pt>
                <c:pt idx="4">
                  <c:v>0.20000000000000018</c:v>
                </c:pt>
                <c:pt idx="5">
                  <c:v>0.20000000000000018</c:v>
                </c:pt>
                <c:pt idx="6">
                  <c:v>0.20000000000000018</c:v>
                </c:pt>
                <c:pt idx="7">
                  <c:v>0.20000000000000018</c:v>
                </c:pt>
                <c:pt idx="8">
                  <c:v>0.20000000000000018</c:v>
                </c:pt>
                <c:pt idx="9">
                  <c:v>0.20000000000000018</c:v>
                </c:pt>
                <c:pt idx="10">
                  <c:v>0.20000000000000018</c:v>
                </c:pt>
                <c:pt idx="11">
                  <c:v>0.20000000000000018</c:v>
                </c:pt>
                <c:pt idx="12">
                  <c:v>0.20000000000000018</c:v>
                </c:pt>
                <c:pt idx="13">
                  <c:v>0.20000000000000018</c:v>
                </c:pt>
                <c:pt idx="14">
                  <c:v>0.20000000000000018</c:v>
                </c:pt>
                <c:pt idx="15">
                  <c:v>0.20000000000000018</c:v>
                </c:pt>
                <c:pt idx="16">
                  <c:v>0.20000000000000018</c:v>
                </c:pt>
                <c:pt idx="17">
                  <c:v>0.20000000000000018</c:v>
                </c:pt>
                <c:pt idx="18">
                  <c:v>0.20000000000000018</c:v>
                </c:pt>
                <c:pt idx="19">
                  <c:v>0.20000000000000018</c:v>
                </c:pt>
                <c:pt idx="20">
                  <c:v>0.20000000000000018</c:v>
                </c:pt>
                <c:pt idx="21">
                  <c:v>0.20000000000000018</c:v>
                </c:pt>
                <c:pt idx="22">
                  <c:v>0.20000000000000018</c:v>
                </c:pt>
                <c:pt idx="23">
                  <c:v>0.20000000000000018</c:v>
                </c:pt>
                <c:pt idx="24">
                  <c:v>0.20000000000000018</c:v>
                </c:pt>
                <c:pt idx="25">
                  <c:v>0.20000000000000018</c:v>
                </c:pt>
                <c:pt idx="26">
                  <c:v>0.20000000000000018</c:v>
                </c:pt>
                <c:pt idx="27">
                  <c:v>0.20000000000000018</c:v>
                </c:pt>
                <c:pt idx="28">
                  <c:v>0.20000000000000018</c:v>
                </c:pt>
                <c:pt idx="29">
                  <c:v>0.20000000000000018</c:v>
                </c:pt>
                <c:pt idx="30">
                  <c:v>0.20000000000000018</c:v>
                </c:pt>
                <c:pt idx="31">
                  <c:v>0.20000000000000018</c:v>
                </c:pt>
                <c:pt idx="32">
                  <c:v>0.20000000000000018</c:v>
                </c:pt>
                <c:pt idx="33">
                  <c:v>0.20000000000000018</c:v>
                </c:pt>
                <c:pt idx="34">
                  <c:v>0.20000000000000018</c:v>
                </c:pt>
                <c:pt idx="35">
                  <c:v>0.20000000000000018</c:v>
                </c:pt>
                <c:pt idx="36">
                  <c:v>0.20000000000000018</c:v>
                </c:pt>
                <c:pt idx="37">
                  <c:v>0.20000000000000018</c:v>
                </c:pt>
                <c:pt idx="38">
                  <c:v>0.20000000000000018</c:v>
                </c:pt>
                <c:pt idx="39">
                  <c:v>0.20000000000000018</c:v>
                </c:pt>
                <c:pt idx="40">
                  <c:v>0.20000000000000018</c:v>
                </c:pt>
                <c:pt idx="41">
                  <c:v>0.20000000000000018</c:v>
                </c:pt>
                <c:pt idx="42">
                  <c:v>0.20000000000000018</c:v>
                </c:pt>
                <c:pt idx="43">
                  <c:v>0.20000000000000018</c:v>
                </c:pt>
                <c:pt idx="44">
                  <c:v>0.20000000000000018</c:v>
                </c:pt>
                <c:pt idx="45">
                  <c:v>0.20000000000000018</c:v>
                </c:pt>
                <c:pt idx="46">
                  <c:v>0.20000000000000018</c:v>
                </c:pt>
                <c:pt idx="47">
                  <c:v>0.20000000000000018</c:v>
                </c:pt>
                <c:pt idx="48">
                  <c:v>0.20000000000000018</c:v>
                </c:pt>
                <c:pt idx="49">
                  <c:v>0.20000000000000018</c:v>
                </c:pt>
                <c:pt idx="50">
                  <c:v>0.20000000000000018</c:v>
                </c:pt>
                <c:pt idx="51">
                  <c:v>0.20000000000000018</c:v>
                </c:pt>
                <c:pt idx="52">
                  <c:v>0.20000000000000018</c:v>
                </c:pt>
                <c:pt idx="53">
                  <c:v>0.20000000000000018</c:v>
                </c:pt>
                <c:pt idx="54">
                  <c:v>0.20000000000000018</c:v>
                </c:pt>
                <c:pt idx="55">
                  <c:v>0.20000000000000018</c:v>
                </c:pt>
                <c:pt idx="56">
                  <c:v>0.20000000000000018</c:v>
                </c:pt>
                <c:pt idx="57">
                  <c:v>0.20000000000000018</c:v>
                </c:pt>
                <c:pt idx="58">
                  <c:v>0.20000000000000018</c:v>
                </c:pt>
                <c:pt idx="59">
                  <c:v>0.20000000000000018</c:v>
                </c:pt>
                <c:pt idx="60">
                  <c:v>0.20000000000000018</c:v>
                </c:pt>
                <c:pt idx="61">
                  <c:v>0.20000000000000018</c:v>
                </c:pt>
                <c:pt idx="62">
                  <c:v>0.20000000000000018</c:v>
                </c:pt>
                <c:pt idx="63">
                  <c:v>0.20000000000000018</c:v>
                </c:pt>
                <c:pt idx="64">
                  <c:v>0.20000000000000018</c:v>
                </c:pt>
                <c:pt idx="65">
                  <c:v>0.20000000000000018</c:v>
                </c:pt>
                <c:pt idx="66">
                  <c:v>0.20000000000000018</c:v>
                </c:pt>
                <c:pt idx="67">
                  <c:v>0.20000000000000018</c:v>
                </c:pt>
                <c:pt idx="68">
                  <c:v>0.20000000000000018</c:v>
                </c:pt>
                <c:pt idx="69">
                  <c:v>0.20000000000000018</c:v>
                </c:pt>
                <c:pt idx="70">
                  <c:v>0.20000000000000018</c:v>
                </c:pt>
                <c:pt idx="71">
                  <c:v>0.20000000000000018</c:v>
                </c:pt>
                <c:pt idx="72">
                  <c:v>0.20000000000000018</c:v>
                </c:pt>
                <c:pt idx="73">
                  <c:v>0.20000000000000018</c:v>
                </c:pt>
              </c:numCache>
            </c:numRef>
          </c:xVal>
          <c:yVal>
            <c:numRef>
              <c:f>'市区町村別_在宅(歯科)'!$DD$7:$DD$80</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4B-7829-4E23-86BF-464FAD212F20}"/>
            </c:ext>
          </c:extLst>
        </c:ser>
        <c:dLbls>
          <c:showLegendKey val="0"/>
          <c:showVal val="1"/>
          <c:showCatName val="0"/>
          <c:showSerName val="0"/>
          <c:showPercent val="0"/>
          <c:showBubbleSize val="0"/>
        </c:dLbls>
        <c:axId val="331938272"/>
        <c:axId val="331937712"/>
      </c:scatterChart>
      <c:catAx>
        <c:axId val="321366624"/>
        <c:scaling>
          <c:orientation val="maxMin"/>
        </c:scaling>
        <c:delete val="0"/>
        <c:axPos val="l"/>
        <c:numFmt formatCode="General" sourceLinked="0"/>
        <c:majorTickMark val="none"/>
        <c:minorTickMark val="none"/>
        <c:tickLblPos val="low"/>
        <c:spPr>
          <a:ln>
            <a:solidFill>
              <a:srgbClr val="7F7F7F"/>
            </a:solidFill>
          </a:ln>
        </c:spPr>
        <c:crossAx val="321367184"/>
        <c:crosses val="autoZero"/>
        <c:auto val="1"/>
        <c:lblAlgn val="ctr"/>
        <c:lblOffset val="100"/>
        <c:noMultiLvlLbl val="0"/>
      </c:catAx>
      <c:valAx>
        <c:axId val="321367184"/>
        <c:scaling>
          <c:orientation val="minMax"/>
        </c:scaling>
        <c:delete val="0"/>
        <c:axPos val="t"/>
        <c:majorGridlines>
          <c:spPr>
            <a:ln>
              <a:solidFill>
                <a:srgbClr val="D9D9D9"/>
              </a:solidFill>
            </a:ln>
          </c:spPr>
        </c:majorGridlines>
        <c:title>
          <c:tx>
            <c:rich>
              <a:bodyPr/>
              <a:lstStyle/>
              <a:p>
                <a:pPr>
                  <a:defRPr/>
                </a:pPr>
                <a:r>
                  <a:rPr lang="en-US"/>
                  <a:t>(pt)</a:t>
                </a:r>
                <a:endParaRPr lang="ja-JP"/>
              </a:p>
            </c:rich>
          </c:tx>
          <c:layout>
            <c:manualLayout>
              <c:xMode val="edge"/>
              <c:yMode val="edge"/>
              <c:x val="0.89948647342995169"/>
              <c:y val="2.8773730158730158E-2"/>
            </c:manualLayout>
          </c:layout>
          <c:overlay val="0"/>
        </c:title>
        <c:numFmt formatCode="#,##0.0_ ;[Red]\-#,##0.0\ " sourceLinked="0"/>
        <c:majorTickMark val="out"/>
        <c:minorTickMark val="none"/>
        <c:tickLblPos val="nextTo"/>
        <c:spPr>
          <a:ln>
            <a:solidFill>
              <a:srgbClr val="7F7F7F"/>
            </a:solidFill>
          </a:ln>
        </c:spPr>
        <c:crossAx val="321366624"/>
        <c:crosses val="autoZero"/>
        <c:crossBetween val="between"/>
      </c:valAx>
      <c:valAx>
        <c:axId val="331937712"/>
        <c:scaling>
          <c:orientation val="minMax"/>
          <c:max val="50"/>
          <c:min val="0"/>
        </c:scaling>
        <c:delete val="1"/>
        <c:axPos val="r"/>
        <c:numFmt formatCode="General" sourceLinked="1"/>
        <c:majorTickMark val="out"/>
        <c:minorTickMark val="none"/>
        <c:tickLblPos val="nextTo"/>
        <c:crossAx val="331938272"/>
        <c:crosses val="max"/>
        <c:crossBetween val="midCat"/>
      </c:valAx>
      <c:valAx>
        <c:axId val="331938272"/>
        <c:scaling>
          <c:orientation val="minMax"/>
        </c:scaling>
        <c:delete val="1"/>
        <c:axPos val="b"/>
        <c:numFmt formatCode="General" sourceLinked="1"/>
        <c:majorTickMark val="out"/>
        <c:minorTickMark val="none"/>
        <c:tickLblPos val="nextTo"/>
        <c:crossAx val="331937712"/>
        <c:crosses val="autoZero"/>
        <c:crossBetween val="midCat"/>
      </c:valAx>
      <c:spPr>
        <a:ln>
          <a:solidFill>
            <a:srgbClr val="7F7F7F"/>
          </a:solidFill>
        </a:ln>
      </c:spPr>
    </c:plotArea>
    <c:legend>
      <c:legendPos val="r"/>
      <c:layout>
        <c:manualLayout>
          <c:xMode val="edge"/>
          <c:yMode val="edge"/>
          <c:x val="0.13132154882154881"/>
          <c:y val="1.5490158730158731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50483091787438"/>
          <c:y val="7.8162778672273808E-2"/>
          <c:w val="0.79858671497584544"/>
          <c:h val="0.91713182910959656"/>
        </c:manualLayout>
      </c:layout>
      <c:barChart>
        <c:barDir val="bar"/>
        <c:grouping val="clustered"/>
        <c:varyColors val="0"/>
        <c:ser>
          <c:idx val="0"/>
          <c:order val="0"/>
          <c:tx>
            <c:strRef>
              <c:f>'市区町村別_在宅(歯科)'!$CQ$4</c:f>
              <c:strCache>
                <c:ptCount val="1"/>
                <c:pt idx="0">
                  <c:v>訪問診療患者割合(歯科)</c:v>
                </c:pt>
              </c:strCache>
            </c:strRef>
          </c:tx>
          <c:spPr>
            <a:solidFill>
              <a:schemeClr val="accent4">
                <a:lumMod val="60000"/>
                <a:lumOff val="40000"/>
              </a:schemeClr>
            </a:solidFill>
            <a:ln>
              <a:noFill/>
            </a:ln>
          </c:spPr>
          <c:invertIfNegative val="0"/>
          <c:dLbls>
            <c:dLbl>
              <c:idx val="27"/>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CF-4EB4-B8A3-6277C5D8B70C}"/>
                </c:ext>
              </c:extLst>
            </c:dLbl>
            <c:dLbl>
              <c:idx val="28"/>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CF-4EB4-B8A3-6277C5D8B70C}"/>
                </c:ext>
              </c:extLst>
            </c:dLbl>
            <c:dLbl>
              <c:idx val="29"/>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CF-4EB4-B8A3-6277C5D8B70C}"/>
                </c:ext>
              </c:extLst>
            </c:dLbl>
            <c:dLbl>
              <c:idx val="30"/>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8CF-4EB4-B8A3-6277C5D8B70C}"/>
                </c:ext>
              </c:extLst>
            </c:dLbl>
            <c:dLbl>
              <c:idx val="31"/>
              <c:layout>
                <c:manualLayout>
                  <c:x val="1.22705314009660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CF-4EB4-B8A3-6277C5D8B70C}"/>
                </c:ext>
              </c:extLst>
            </c:dLbl>
            <c:dLbl>
              <c:idx val="32"/>
              <c:layout>
                <c:manualLayout>
                  <c:x val="1.22705314009660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CF-4EB4-B8A3-6277C5D8B70C}"/>
                </c:ext>
              </c:extLst>
            </c:dLbl>
            <c:dLbl>
              <c:idx val="33"/>
              <c:layout>
                <c:manualLayout>
                  <c:x val="1.22705314009660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CF-4EB4-B8A3-6277C5D8B70C}"/>
                </c:ext>
              </c:extLst>
            </c:dLbl>
            <c:dLbl>
              <c:idx val="34"/>
              <c:layout>
                <c:manualLayout>
                  <c:x val="1.22705314009660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CF-4EB4-B8A3-6277C5D8B70C}"/>
                </c:ext>
              </c:extLst>
            </c:dLbl>
            <c:dLbl>
              <c:idx val="35"/>
              <c:layout>
                <c:manualLayout>
                  <c:x val="1.840579710144916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CF-4EB4-B8A3-6277C5D8B70C}"/>
                </c:ext>
              </c:extLst>
            </c:dLbl>
            <c:dLbl>
              <c:idx val="36"/>
              <c:layout>
                <c:manualLayout>
                  <c:x val="1.840579710144916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CF-4EB4-B8A3-6277C5D8B70C}"/>
                </c:ext>
              </c:extLst>
            </c:dLbl>
            <c:dLbl>
              <c:idx val="37"/>
              <c:layout>
                <c:manualLayout>
                  <c:x val="1.840579710144916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CF-4EB4-B8A3-6277C5D8B70C}"/>
                </c:ext>
              </c:extLst>
            </c:dLbl>
            <c:dLbl>
              <c:idx val="38"/>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CF-4EB4-B8A3-6277C5D8B70C}"/>
                </c:ext>
              </c:extLst>
            </c:dLbl>
            <c:dLbl>
              <c:idx val="39"/>
              <c:layout>
                <c:manualLayout>
                  <c:x val="-6.135265700483204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CF-4EB4-B8A3-6277C5D8B70C}"/>
                </c:ext>
              </c:extLst>
            </c:dLbl>
            <c:dLbl>
              <c:idx val="40"/>
              <c:layout>
                <c:manualLayout>
                  <c:x val="-6.135265700483204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CF-4EB4-B8A3-6277C5D8B70C}"/>
                </c:ext>
              </c:extLst>
            </c:dLbl>
            <c:dLbl>
              <c:idx val="41"/>
              <c:layout>
                <c:manualLayout>
                  <c:x val="-6.135265700483204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CF-4EB4-B8A3-6277C5D8B70C}"/>
                </c:ext>
              </c:extLst>
            </c:dLbl>
            <c:dLbl>
              <c:idx val="42"/>
              <c:layout>
                <c:manualLayout>
                  <c:x val="-6.135265700483204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CF-4EB4-B8A3-6277C5D8B70C}"/>
                </c:ext>
              </c:extLst>
            </c:dLbl>
            <c:dLbl>
              <c:idx val="43"/>
              <c:layout>
                <c:manualLayout>
                  <c:x val="-1.533816425120885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CF-4EB4-B8A3-6277C5D8B70C}"/>
                </c:ext>
              </c:extLst>
            </c:dLbl>
            <c:numFmt formatCode="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'市区町村別_在宅(歯科)'!$CQ$7:$CQ$80</c:f>
              <c:strCache>
                <c:ptCount val="74"/>
                <c:pt idx="0">
                  <c:v>東住吉区</c:v>
                </c:pt>
                <c:pt idx="1">
                  <c:v>生野区</c:v>
                </c:pt>
                <c:pt idx="2">
                  <c:v>西淀川区</c:v>
                </c:pt>
                <c:pt idx="3">
                  <c:v>平野区</c:v>
                </c:pt>
                <c:pt idx="4">
                  <c:v>住吉区</c:v>
                </c:pt>
                <c:pt idx="5">
                  <c:v>天王寺区</c:v>
                </c:pt>
                <c:pt idx="6">
                  <c:v>島本町</c:v>
                </c:pt>
                <c:pt idx="7">
                  <c:v>東淀川区</c:v>
                </c:pt>
                <c:pt idx="8">
                  <c:v>旭区</c:v>
                </c:pt>
                <c:pt idx="9">
                  <c:v>大阪市</c:v>
                </c:pt>
                <c:pt idx="10">
                  <c:v>阿倍野区</c:v>
                </c:pt>
                <c:pt idx="11">
                  <c:v>吹田市</c:v>
                </c:pt>
                <c:pt idx="12">
                  <c:v>堺市美原区</c:v>
                </c:pt>
                <c:pt idx="13">
                  <c:v>豊中市</c:v>
                </c:pt>
                <c:pt idx="14">
                  <c:v>羽曳野市</c:v>
                </c:pt>
                <c:pt idx="15">
                  <c:v>堺市西区</c:v>
                </c:pt>
                <c:pt idx="16">
                  <c:v>淀川区</c:v>
                </c:pt>
                <c:pt idx="17">
                  <c:v>北区</c:v>
                </c:pt>
                <c:pt idx="18">
                  <c:v>河南町</c:v>
                </c:pt>
                <c:pt idx="19">
                  <c:v>八尾市</c:v>
                </c:pt>
                <c:pt idx="20">
                  <c:v>堺市堺区</c:v>
                </c:pt>
                <c:pt idx="21">
                  <c:v>都島区</c:v>
                </c:pt>
                <c:pt idx="22">
                  <c:v>住之江区</c:v>
                </c:pt>
                <c:pt idx="23">
                  <c:v>高石市</c:v>
                </c:pt>
                <c:pt idx="24">
                  <c:v>堺市東区</c:v>
                </c:pt>
                <c:pt idx="25">
                  <c:v>箕面市</c:v>
                </c:pt>
                <c:pt idx="26">
                  <c:v>西成区</c:v>
                </c:pt>
                <c:pt idx="27">
                  <c:v>池田市</c:v>
                </c:pt>
                <c:pt idx="28">
                  <c:v>能勢町</c:v>
                </c:pt>
                <c:pt idx="29">
                  <c:v>東成区</c:v>
                </c:pt>
                <c:pt idx="30">
                  <c:v>東大阪市</c:v>
                </c:pt>
                <c:pt idx="31">
                  <c:v>中央区</c:v>
                </c:pt>
                <c:pt idx="32">
                  <c:v>藤井寺市</c:v>
                </c:pt>
                <c:pt idx="33">
                  <c:v>鶴見区</c:v>
                </c:pt>
                <c:pt idx="34">
                  <c:v>堺市</c:v>
                </c:pt>
                <c:pt idx="35">
                  <c:v>泉大津市</c:v>
                </c:pt>
                <c:pt idx="36">
                  <c:v>太子町</c:v>
                </c:pt>
                <c:pt idx="37">
                  <c:v>堺市中区</c:v>
                </c:pt>
                <c:pt idx="38">
                  <c:v>松原市</c:v>
                </c:pt>
                <c:pt idx="39">
                  <c:v>大阪狭山市</c:v>
                </c:pt>
                <c:pt idx="40">
                  <c:v>四條畷市</c:v>
                </c:pt>
                <c:pt idx="41">
                  <c:v>高槻市</c:v>
                </c:pt>
                <c:pt idx="42">
                  <c:v>城東区</c:v>
                </c:pt>
                <c:pt idx="43">
                  <c:v>茨木市</c:v>
                </c:pt>
                <c:pt idx="44">
                  <c:v>忠岡町</c:v>
                </c:pt>
                <c:pt idx="45">
                  <c:v>交野市</c:v>
                </c:pt>
                <c:pt idx="46">
                  <c:v>和泉市</c:v>
                </c:pt>
                <c:pt idx="47">
                  <c:v>大正区</c:v>
                </c:pt>
                <c:pt idx="48">
                  <c:v>福島区</c:v>
                </c:pt>
                <c:pt idx="49">
                  <c:v>守口市</c:v>
                </c:pt>
                <c:pt idx="50">
                  <c:v>河内長野市</c:v>
                </c:pt>
                <c:pt idx="51">
                  <c:v>港区</c:v>
                </c:pt>
                <c:pt idx="52">
                  <c:v>浪速区</c:v>
                </c:pt>
                <c:pt idx="53">
                  <c:v>富田林市</c:v>
                </c:pt>
                <c:pt idx="54">
                  <c:v>此花区</c:v>
                </c:pt>
                <c:pt idx="55">
                  <c:v>豊能町</c:v>
                </c:pt>
                <c:pt idx="56">
                  <c:v>堺市北区</c:v>
                </c:pt>
                <c:pt idx="57">
                  <c:v>摂津市</c:v>
                </c:pt>
                <c:pt idx="58">
                  <c:v>大東市</c:v>
                </c:pt>
                <c:pt idx="59">
                  <c:v>枚方市</c:v>
                </c:pt>
                <c:pt idx="60">
                  <c:v>泉佐野市</c:v>
                </c:pt>
                <c:pt idx="61">
                  <c:v>田尻町</c:v>
                </c:pt>
                <c:pt idx="62">
                  <c:v>柏原市</c:v>
                </c:pt>
                <c:pt idx="63">
                  <c:v>門真市</c:v>
                </c:pt>
                <c:pt idx="64">
                  <c:v>寝屋川市</c:v>
                </c:pt>
                <c:pt idx="65">
                  <c:v>熊取町</c:v>
                </c:pt>
                <c:pt idx="66">
                  <c:v>岸和田市</c:v>
                </c:pt>
                <c:pt idx="67">
                  <c:v>堺市南区</c:v>
                </c:pt>
                <c:pt idx="68">
                  <c:v>西区</c:v>
                </c:pt>
                <c:pt idx="69">
                  <c:v>貝塚市</c:v>
                </c:pt>
                <c:pt idx="70">
                  <c:v>阪南市</c:v>
                </c:pt>
                <c:pt idx="71">
                  <c:v>泉南市</c:v>
                </c:pt>
                <c:pt idx="72">
                  <c:v>千早赤阪村</c:v>
                </c:pt>
                <c:pt idx="73">
                  <c:v>岬町</c:v>
                </c:pt>
              </c:strCache>
            </c:strRef>
          </c:cat>
          <c:val>
            <c:numRef>
              <c:f>'市区町村別_在宅(歯科)'!$CS$7:$CS$80</c:f>
              <c:numCache>
                <c:formatCode>0.0%</c:formatCode>
                <c:ptCount val="74"/>
                <c:pt idx="0">
                  <c:v>9.4E-2</c:v>
                </c:pt>
                <c:pt idx="1">
                  <c:v>9.0999999999999998E-2</c:v>
                </c:pt>
                <c:pt idx="2">
                  <c:v>9.0999999999999998E-2</c:v>
                </c:pt>
                <c:pt idx="3">
                  <c:v>8.8999999999999996E-2</c:v>
                </c:pt>
                <c:pt idx="4">
                  <c:v>8.6999999999999994E-2</c:v>
                </c:pt>
                <c:pt idx="5">
                  <c:v>8.6999999999999994E-2</c:v>
                </c:pt>
                <c:pt idx="6">
                  <c:v>8.5999999999999993E-2</c:v>
                </c:pt>
                <c:pt idx="7">
                  <c:v>8.5999999999999993E-2</c:v>
                </c:pt>
                <c:pt idx="8">
                  <c:v>8.5000000000000006E-2</c:v>
                </c:pt>
                <c:pt idx="9">
                  <c:v>8.5000000000000006E-2</c:v>
                </c:pt>
                <c:pt idx="10">
                  <c:v>8.4000000000000005E-2</c:v>
                </c:pt>
                <c:pt idx="11">
                  <c:v>8.4000000000000005E-2</c:v>
                </c:pt>
                <c:pt idx="12">
                  <c:v>8.4000000000000005E-2</c:v>
                </c:pt>
                <c:pt idx="13">
                  <c:v>8.3000000000000004E-2</c:v>
                </c:pt>
                <c:pt idx="14">
                  <c:v>8.3000000000000004E-2</c:v>
                </c:pt>
                <c:pt idx="15">
                  <c:v>8.3000000000000004E-2</c:v>
                </c:pt>
                <c:pt idx="16">
                  <c:v>8.2000000000000003E-2</c:v>
                </c:pt>
                <c:pt idx="17">
                  <c:v>8.2000000000000003E-2</c:v>
                </c:pt>
                <c:pt idx="18">
                  <c:v>8.2000000000000003E-2</c:v>
                </c:pt>
                <c:pt idx="19">
                  <c:v>8.2000000000000003E-2</c:v>
                </c:pt>
                <c:pt idx="20">
                  <c:v>8.1000000000000003E-2</c:v>
                </c:pt>
                <c:pt idx="21">
                  <c:v>0.08</c:v>
                </c:pt>
                <c:pt idx="22">
                  <c:v>7.9000000000000001E-2</c:v>
                </c:pt>
                <c:pt idx="23">
                  <c:v>7.9000000000000001E-2</c:v>
                </c:pt>
                <c:pt idx="24">
                  <c:v>7.9000000000000001E-2</c:v>
                </c:pt>
                <c:pt idx="25">
                  <c:v>7.9000000000000001E-2</c:v>
                </c:pt>
                <c:pt idx="26">
                  <c:v>7.9000000000000001E-2</c:v>
                </c:pt>
                <c:pt idx="27">
                  <c:v>7.8E-2</c:v>
                </c:pt>
                <c:pt idx="28">
                  <c:v>7.8E-2</c:v>
                </c:pt>
                <c:pt idx="29">
                  <c:v>7.8E-2</c:v>
                </c:pt>
                <c:pt idx="30">
                  <c:v>7.8E-2</c:v>
                </c:pt>
                <c:pt idx="31">
                  <c:v>7.6999999999999999E-2</c:v>
                </c:pt>
                <c:pt idx="32">
                  <c:v>7.6999999999999999E-2</c:v>
                </c:pt>
                <c:pt idx="33">
                  <c:v>7.6999999999999999E-2</c:v>
                </c:pt>
                <c:pt idx="34">
                  <c:v>7.6999999999999999E-2</c:v>
                </c:pt>
                <c:pt idx="35">
                  <c:v>7.5999999999999998E-2</c:v>
                </c:pt>
                <c:pt idx="36">
                  <c:v>7.5999999999999998E-2</c:v>
                </c:pt>
                <c:pt idx="37">
                  <c:v>7.5999999999999998E-2</c:v>
                </c:pt>
                <c:pt idx="38">
                  <c:v>7.5999999999999998E-2</c:v>
                </c:pt>
                <c:pt idx="39">
                  <c:v>7.4999999999999997E-2</c:v>
                </c:pt>
                <c:pt idx="40">
                  <c:v>7.4999999999999997E-2</c:v>
                </c:pt>
                <c:pt idx="41">
                  <c:v>7.4999999999999997E-2</c:v>
                </c:pt>
                <c:pt idx="42">
                  <c:v>7.4999999999999997E-2</c:v>
                </c:pt>
                <c:pt idx="43">
                  <c:v>7.3999999999999996E-2</c:v>
                </c:pt>
                <c:pt idx="44">
                  <c:v>7.2999999999999995E-2</c:v>
                </c:pt>
                <c:pt idx="45">
                  <c:v>7.2999999999999995E-2</c:v>
                </c:pt>
                <c:pt idx="46">
                  <c:v>7.2999999999999995E-2</c:v>
                </c:pt>
                <c:pt idx="47">
                  <c:v>7.2999999999999995E-2</c:v>
                </c:pt>
                <c:pt idx="48">
                  <c:v>7.1999999999999995E-2</c:v>
                </c:pt>
                <c:pt idx="49">
                  <c:v>7.1999999999999995E-2</c:v>
                </c:pt>
                <c:pt idx="50">
                  <c:v>7.0999999999999994E-2</c:v>
                </c:pt>
                <c:pt idx="51">
                  <c:v>7.0999999999999994E-2</c:v>
                </c:pt>
                <c:pt idx="52">
                  <c:v>7.0999999999999994E-2</c:v>
                </c:pt>
                <c:pt idx="53">
                  <c:v>7.0999999999999994E-2</c:v>
                </c:pt>
                <c:pt idx="54">
                  <c:v>7.0000000000000007E-2</c:v>
                </c:pt>
                <c:pt idx="55">
                  <c:v>7.0000000000000007E-2</c:v>
                </c:pt>
                <c:pt idx="56">
                  <c:v>6.9000000000000006E-2</c:v>
                </c:pt>
                <c:pt idx="57">
                  <c:v>6.9000000000000006E-2</c:v>
                </c:pt>
                <c:pt idx="58">
                  <c:v>6.9000000000000006E-2</c:v>
                </c:pt>
                <c:pt idx="59">
                  <c:v>6.8000000000000005E-2</c:v>
                </c:pt>
                <c:pt idx="60">
                  <c:v>6.8000000000000005E-2</c:v>
                </c:pt>
                <c:pt idx="61">
                  <c:v>6.8000000000000005E-2</c:v>
                </c:pt>
                <c:pt idx="62">
                  <c:v>6.6000000000000003E-2</c:v>
                </c:pt>
                <c:pt idx="63">
                  <c:v>6.6000000000000003E-2</c:v>
                </c:pt>
                <c:pt idx="64">
                  <c:v>6.5000000000000002E-2</c:v>
                </c:pt>
                <c:pt idx="65">
                  <c:v>6.4000000000000001E-2</c:v>
                </c:pt>
                <c:pt idx="66">
                  <c:v>6.3E-2</c:v>
                </c:pt>
                <c:pt idx="67">
                  <c:v>6.2E-2</c:v>
                </c:pt>
                <c:pt idx="68">
                  <c:v>0.06</c:v>
                </c:pt>
                <c:pt idx="69">
                  <c:v>0.06</c:v>
                </c:pt>
                <c:pt idx="70">
                  <c:v>5.8000000000000003E-2</c:v>
                </c:pt>
                <c:pt idx="71">
                  <c:v>5.7000000000000002E-2</c:v>
                </c:pt>
                <c:pt idx="72">
                  <c:v>0.05</c:v>
                </c:pt>
                <c:pt idx="73">
                  <c:v>4.9000000000000002E-2</c:v>
                </c:pt>
              </c:numCache>
            </c:numRef>
          </c:val>
          <c:extLst>
            <c:ext xmlns:c16="http://schemas.microsoft.com/office/drawing/2014/chart" uri="{C3380CC4-5D6E-409C-BE32-E72D297353CC}">
              <c16:uniqueId val="{00000000-6CBB-4FE2-ACDD-85B38B2D9C2D}"/>
            </c:ext>
          </c:extLst>
        </c:ser>
        <c:dLbls>
          <c:dLblPos val="outEnd"/>
          <c:showLegendKey val="0"/>
          <c:showVal val="1"/>
          <c:showCatName val="0"/>
          <c:showSerName val="0"/>
          <c:showPercent val="0"/>
          <c:showBubbleSize val="0"/>
        </c:dLbls>
        <c:gapWidth val="150"/>
        <c:axId val="331941632"/>
        <c:axId val="331942192"/>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227054347826087"/>
                  <c:y val="-0.89312277777777782"/>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CBB-4FE2-ACDD-85B38B2D9C2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'市区町村別_在宅(歯科)'!$DA$7:$DA$80</c:f>
              <c:numCache>
                <c:formatCode>0.0%</c:formatCode>
                <c:ptCount val="74"/>
                <c:pt idx="0">
                  <c:v>7.9000000000000001E-2</c:v>
                </c:pt>
                <c:pt idx="1">
                  <c:v>7.9000000000000001E-2</c:v>
                </c:pt>
                <c:pt idx="2">
                  <c:v>7.9000000000000001E-2</c:v>
                </c:pt>
                <c:pt idx="3">
                  <c:v>7.9000000000000001E-2</c:v>
                </c:pt>
                <c:pt idx="4">
                  <c:v>7.9000000000000001E-2</c:v>
                </c:pt>
                <c:pt idx="5">
                  <c:v>7.9000000000000001E-2</c:v>
                </c:pt>
                <c:pt idx="6">
                  <c:v>7.9000000000000001E-2</c:v>
                </c:pt>
                <c:pt idx="7">
                  <c:v>7.9000000000000001E-2</c:v>
                </c:pt>
                <c:pt idx="8">
                  <c:v>7.9000000000000001E-2</c:v>
                </c:pt>
                <c:pt idx="9">
                  <c:v>7.9000000000000001E-2</c:v>
                </c:pt>
                <c:pt idx="10">
                  <c:v>7.9000000000000001E-2</c:v>
                </c:pt>
                <c:pt idx="11">
                  <c:v>7.9000000000000001E-2</c:v>
                </c:pt>
                <c:pt idx="12">
                  <c:v>7.9000000000000001E-2</c:v>
                </c:pt>
                <c:pt idx="13">
                  <c:v>7.9000000000000001E-2</c:v>
                </c:pt>
                <c:pt idx="14">
                  <c:v>7.9000000000000001E-2</c:v>
                </c:pt>
                <c:pt idx="15">
                  <c:v>7.9000000000000001E-2</c:v>
                </c:pt>
                <c:pt idx="16">
                  <c:v>7.9000000000000001E-2</c:v>
                </c:pt>
                <c:pt idx="17">
                  <c:v>7.9000000000000001E-2</c:v>
                </c:pt>
                <c:pt idx="18">
                  <c:v>7.9000000000000001E-2</c:v>
                </c:pt>
                <c:pt idx="19">
                  <c:v>7.9000000000000001E-2</c:v>
                </c:pt>
                <c:pt idx="20">
                  <c:v>7.9000000000000001E-2</c:v>
                </c:pt>
                <c:pt idx="21">
                  <c:v>7.9000000000000001E-2</c:v>
                </c:pt>
                <c:pt idx="22">
                  <c:v>7.9000000000000001E-2</c:v>
                </c:pt>
                <c:pt idx="23">
                  <c:v>7.9000000000000001E-2</c:v>
                </c:pt>
                <c:pt idx="24">
                  <c:v>7.9000000000000001E-2</c:v>
                </c:pt>
                <c:pt idx="25">
                  <c:v>7.9000000000000001E-2</c:v>
                </c:pt>
                <c:pt idx="26">
                  <c:v>7.9000000000000001E-2</c:v>
                </c:pt>
                <c:pt idx="27">
                  <c:v>7.9000000000000001E-2</c:v>
                </c:pt>
                <c:pt idx="28">
                  <c:v>7.9000000000000001E-2</c:v>
                </c:pt>
                <c:pt idx="29">
                  <c:v>7.9000000000000001E-2</c:v>
                </c:pt>
                <c:pt idx="30">
                  <c:v>7.9000000000000001E-2</c:v>
                </c:pt>
                <c:pt idx="31">
                  <c:v>7.9000000000000001E-2</c:v>
                </c:pt>
                <c:pt idx="32">
                  <c:v>7.9000000000000001E-2</c:v>
                </c:pt>
                <c:pt idx="33">
                  <c:v>7.9000000000000001E-2</c:v>
                </c:pt>
                <c:pt idx="34">
                  <c:v>7.9000000000000001E-2</c:v>
                </c:pt>
                <c:pt idx="35">
                  <c:v>7.9000000000000001E-2</c:v>
                </c:pt>
                <c:pt idx="36">
                  <c:v>7.9000000000000001E-2</c:v>
                </c:pt>
                <c:pt idx="37">
                  <c:v>7.9000000000000001E-2</c:v>
                </c:pt>
                <c:pt idx="38">
                  <c:v>7.9000000000000001E-2</c:v>
                </c:pt>
                <c:pt idx="39">
                  <c:v>7.9000000000000001E-2</c:v>
                </c:pt>
                <c:pt idx="40">
                  <c:v>7.9000000000000001E-2</c:v>
                </c:pt>
                <c:pt idx="41">
                  <c:v>7.9000000000000001E-2</c:v>
                </c:pt>
                <c:pt idx="42">
                  <c:v>7.9000000000000001E-2</c:v>
                </c:pt>
                <c:pt idx="43">
                  <c:v>7.9000000000000001E-2</c:v>
                </c:pt>
                <c:pt idx="44">
                  <c:v>7.9000000000000001E-2</c:v>
                </c:pt>
                <c:pt idx="45">
                  <c:v>7.9000000000000001E-2</c:v>
                </c:pt>
                <c:pt idx="46">
                  <c:v>7.9000000000000001E-2</c:v>
                </c:pt>
                <c:pt idx="47">
                  <c:v>7.9000000000000001E-2</c:v>
                </c:pt>
                <c:pt idx="48">
                  <c:v>7.9000000000000001E-2</c:v>
                </c:pt>
                <c:pt idx="49">
                  <c:v>7.9000000000000001E-2</c:v>
                </c:pt>
                <c:pt idx="50">
                  <c:v>7.9000000000000001E-2</c:v>
                </c:pt>
                <c:pt idx="51">
                  <c:v>7.9000000000000001E-2</c:v>
                </c:pt>
                <c:pt idx="52">
                  <c:v>7.9000000000000001E-2</c:v>
                </c:pt>
                <c:pt idx="53">
                  <c:v>7.9000000000000001E-2</c:v>
                </c:pt>
                <c:pt idx="54">
                  <c:v>7.9000000000000001E-2</c:v>
                </c:pt>
                <c:pt idx="55">
                  <c:v>7.9000000000000001E-2</c:v>
                </c:pt>
                <c:pt idx="56">
                  <c:v>7.9000000000000001E-2</c:v>
                </c:pt>
                <c:pt idx="57">
                  <c:v>7.9000000000000001E-2</c:v>
                </c:pt>
                <c:pt idx="58">
                  <c:v>7.9000000000000001E-2</c:v>
                </c:pt>
                <c:pt idx="59">
                  <c:v>7.9000000000000001E-2</c:v>
                </c:pt>
                <c:pt idx="60">
                  <c:v>7.9000000000000001E-2</c:v>
                </c:pt>
                <c:pt idx="61">
                  <c:v>7.9000000000000001E-2</c:v>
                </c:pt>
                <c:pt idx="62">
                  <c:v>7.9000000000000001E-2</c:v>
                </c:pt>
                <c:pt idx="63">
                  <c:v>7.9000000000000001E-2</c:v>
                </c:pt>
                <c:pt idx="64">
                  <c:v>7.9000000000000001E-2</c:v>
                </c:pt>
                <c:pt idx="65">
                  <c:v>7.9000000000000001E-2</c:v>
                </c:pt>
                <c:pt idx="66">
                  <c:v>7.9000000000000001E-2</c:v>
                </c:pt>
                <c:pt idx="67">
                  <c:v>7.9000000000000001E-2</c:v>
                </c:pt>
                <c:pt idx="68">
                  <c:v>7.9000000000000001E-2</c:v>
                </c:pt>
                <c:pt idx="69">
                  <c:v>7.9000000000000001E-2</c:v>
                </c:pt>
                <c:pt idx="70">
                  <c:v>7.9000000000000001E-2</c:v>
                </c:pt>
                <c:pt idx="71">
                  <c:v>7.9000000000000001E-2</c:v>
                </c:pt>
                <c:pt idx="72">
                  <c:v>7.9000000000000001E-2</c:v>
                </c:pt>
                <c:pt idx="73">
                  <c:v>7.9000000000000001E-2</c:v>
                </c:pt>
              </c:numCache>
            </c:numRef>
          </c:xVal>
          <c:yVal>
            <c:numRef>
              <c:f>'市区町村別_在宅(歯科)'!$DD$7:$DD$80</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2-6CBB-4FE2-ACDD-85B38B2D9C2D}"/>
            </c:ext>
          </c:extLst>
        </c:ser>
        <c:dLbls>
          <c:showLegendKey val="0"/>
          <c:showVal val="1"/>
          <c:showCatName val="0"/>
          <c:showSerName val="0"/>
          <c:showPercent val="0"/>
          <c:showBubbleSize val="0"/>
        </c:dLbls>
        <c:axId val="331943312"/>
        <c:axId val="331942752"/>
      </c:scatterChart>
      <c:catAx>
        <c:axId val="331941632"/>
        <c:scaling>
          <c:orientation val="maxMin"/>
        </c:scaling>
        <c:delete val="0"/>
        <c:axPos val="l"/>
        <c:numFmt formatCode="General" sourceLinked="0"/>
        <c:majorTickMark val="none"/>
        <c:minorTickMark val="none"/>
        <c:tickLblPos val="nextTo"/>
        <c:spPr>
          <a:ln>
            <a:solidFill>
              <a:srgbClr val="7F7F7F"/>
            </a:solidFill>
          </a:ln>
        </c:spPr>
        <c:crossAx val="331942192"/>
        <c:crosses val="autoZero"/>
        <c:auto val="1"/>
        <c:lblAlgn val="ctr"/>
        <c:lblOffset val="100"/>
        <c:noMultiLvlLbl val="0"/>
      </c:catAx>
      <c:valAx>
        <c:axId val="331942192"/>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9948647342995169"/>
              <c:y val="2.8773730158730158E-2"/>
            </c:manualLayout>
          </c:layout>
          <c:overlay val="0"/>
        </c:title>
        <c:numFmt formatCode="0.0%" sourceLinked="0"/>
        <c:majorTickMark val="out"/>
        <c:minorTickMark val="none"/>
        <c:tickLblPos val="nextTo"/>
        <c:spPr>
          <a:ln>
            <a:solidFill>
              <a:srgbClr val="7F7F7F"/>
            </a:solidFill>
          </a:ln>
        </c:spPr>
        <c:crossAx val="331941632"/>
        <c:crosses val="autoZero"/>
        <c:crossBetween val="between"/>
      </c:valAx>
      <c:valAx>
        <c:axId val="331942752"/>
        <c:scaling>
          <c:orientation val="minMax"/>
          <c:max val="50"/>
          <c:min val="0"/>
        </c:scaling>
        <c:delete val="1"/>
        <c:axPos val="r"/>
        <c:numFmt formatCode="General" sourceLinked="1"/>
        <c:majorTickMark val="out"/>
        <c:minorTickMark val="none"/>
        <c:tickLblPos val="nextTo"/>
        <c:crossAx val="331943312"/>
        <c:crosses val="max"/>
        <c:crossBetween val="midCat"/>
      </c:valAx>
      <c:valAx>
        <c:axId val="331943312"/>
        <c:scaling>
          <c:orientation val="minMax"/>
        </c:scaling>
        <c:delete val="1"/>
        <c:axPos val="b"/>
        <c:numFmt formatCode="0.0%" sourceLinked="1"/>
        <c:majorTickMark val="out"/>
        <c:minorTickMark val="none"/>
        <c:tickLblPos val="nextTo"/>
        <c:crossAx val="331942752"/>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50483091787438"/>
          <c:y val="7.8162778672273808E-2"/>
          <c:w val="0.79858671497584544"/>
          <c:h val="0.91713182910959656"/>
        </c:manualLayout>
      </c:layout>
      <c:barChart>
        <c:barDir val="bar"/>
        <c:grouping val="clustered"/>
        <c:varyColors val="0"/>
        <c:ser>
          <c:idx val="0"/>
          <c:order val="0"/>
          <c:tx>
            <c:strRef>
              <c:f>'市区町村別_在宅(歯科)'!$CV$6</c:f>
              <c:strCache>
                <c:ptCount val="1"/>
                <c:pt idx="0">
                  <c:v>前年度との差分(訪問診療患者割合(歯科))</c:v>
                </c:pt>
              </c:strCache>
            </c:strRef>
          </c:tx>
          <c:spPr>
            <a:solidFill>
              <a:schemeClr val="accent1"/>
            </a:solidFill>
            <a:ln>
              <a:noFill/>
            </a:ln>
          </c:spPr>
          <c:invertIfNegative val="0"/>
          <c:dLbls>
            <c:dLbl>
              <c:idx val="20"/>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1C-4166-ABF6-76613707F691}"/>
                </c:ext>
              </c:extLst>
            </c:dLbl>
            <c:dLbl>
              <c:idx val="21"/>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1C-4166-ABF6-76613707F691}"/>
                </c:ext>
              </c:extLst>
            </c:dLbl>
            <c:dLbl>
              <c:idx val="22"/>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1C-4166-ABF6-76613707F691}"/>
                </c:ext>
              </c:extLst>
            </c:dLbl>
            <c:dLbl>
              <c:idx val="24"/>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1C-4166-ABF6-76613707F691}"/>
                </c:ext>
              </c:extLst>
            </c:dLbl>
            <c:dLbl>
              <c:idx val="43"/>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1C-4166-ABF6-76613707F691}"/>
                </c:ext>
              </c:extLst>
            </c:dLbl>
            <c:dLbl>
              <c:idx val="47"/>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1C-4166-ABF6-76613707F691}"/>
                </c:ext>
              </c:extLst>
            </c:dLbl>
            <c:dLbl>
              <c:idx val="50"/>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1C-4166-ABF6-76613707F691}"/>
                </c:ext>
              </c:extLst>
            </c:dLbl>
            <c:dLbl>
              <c:idx val="72"/>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71C-4166-ABF6-76613707F691}"/>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'市区町村別_在宅(歯科)'!$CQ$7:$CQ$80</c:f>
              <c:strCache>
                <c:ptCount val="74"/>
                <c:pt idx="0">
                  <c:v>東住吉区</c:v>
                </c:pt>
                <c:pt idx="1">
                  <c:v>生野区</c:v>
                </c:pt>
                <c:pt idx="2">
                  <c:v>西淀川区</c:v>
                </c:pt>
                <c:pt idx="3">
                  <c:v>平野区</c:v>
                </c:pt>
                <c:pt idx="4">
                  <c:v>住吉区</c:v>
                </c:pt>
                <c:pt idx="5">
                  <c:v>天王寺区</c:v>
                </c:pt>
                <c:pt idx="6">
                  <c:v>島本町</c:v>
                </c:pt>
                <c:pt idx="7">
                  <c:v>東淀川区</c:v>
                </c:pt>
                <c:pt idx="8">
                  <c:v>旭区</c:v>
                </c:pt>
                <c:pt idx="9">
                  <c:v>大阪市</c:v>
                </c:pt>
                <c:pt idx="10">
                  <c:v>阿倍野区</c:v>
                </c:pt>
                <c:pt idx="11">
                  <c:v>吹田市</c:v>
                </c:pt>
                <c:pt idx="12">
                  <c:v>堺市美原区</c:v>
                </c:pt>
                <c:pt idx="13">
                  <c:v>豊中市</c:v>
                </c:pt>
                <c:pt idx="14">
                  <c:v>羽曳野市</c:v>
                </c:pt>
                <c:pt idx="15">
                  <c:v>堺市西区</c:v>
                </c:pt>
                <c:pt idx="16">
                  <c:v>淀川区</c:v>
                </c:pt>
                <c:pt idx="17">
                  <c:v>北区</c:v>
                </c:pt>
                <c:pt idx="18">
                  <c:v>河南町</c:v>
                </c:pt>
                <c:pt idx="19">
                  <c:v>八尾市</c:v>
                </c:pt>
                <c:pt idx="20">
                  <c:v>堺市堺区</c:v>
                </c:pt>
                <c:pt idx="21">
                  <c:v>都島区</c:v>
                </c:pt>
                <c:pt idx="22">
                  <c:v>住之江区</c:v>
                </c:pt>
                <c:pt idx="23">
                  <c:v>高石市</c:v>
                </c:pt>
                <c:pt idx="24">
                  <c:v>堺市東区</c:v>
                </c:pt>
                <c:pt idx="25">
                  <c:v>箕面市</c:v>
                </c:pt>
                <c:pt idx="26">
                  <c:v>西成区</c:v>
                </c:pt>
                <c:pt idx="27">
                  <c:v>池田市</c:v>
                </c:pt>
                <c:pt idx="28">
                  <c:v>能勢町</c:v>
                </c:pt>
                <c:pt idx="29">
                  <c:v>東成区</c:v>
                </c:pt>
                <c:pt idx="30">
                  <c:v>東大阪市</c:v>
                </c:pt>
                <c:pt idx="31">
                  <c:v>中央区</c:v>
                </c:pt>
                <c:pt idx="32">
                  <c:v>藤井寺市</c:v>
                </c:pt>
                <c:pt idx="33">
                  <c:v>鶴見区</c:v>
                </c:pt>
                <c:pt idx="34">
                  <c:v>堺市</c:v>
                </c:pt>
                <c:pt idx="35">
                  <c:v>泉大津市</c:v>
                </c:pt>
                <c:pt idx="36">
                  <c:v>太子町</c:v>
                </c:pt>
                <c:pt idx="37">
                  <c:v>堺市中区</c:v>
                </c:pt>
                <c:pt idx="38">
                  <c:v>松原市</c:v>
                </c:pt>
                <c:pt idx="39">
                  <c:v>大阪狭山市</c:v>
                </c:pt>
                <c:pt idx="40">
                  <c:v>四條畷市</c:v>
                </c:pt>
                <c:pt idx="41">
                  <c:v>高槻市</c:v>
                </c:pt>
                <c:pt idx="42">
                  <c:v>城東区</c:v>
                </c:pt>
                <c:pt idx="43">
                  <c:v>茨木市</c:v>
                </c:pt>
                <c:pt idx="44">
                  <c:v>忠岡町</c:v>
                </c:pt>
                <c:pt idx="45">
                  <c:v>交野市</c:v>
                </c:pt>
                <c:pt idx="46">
                  <c:v>和泉市</c:v>
                </c:pt>
                <c:pt idx="47">
                  <c:v>大正区</c:v>
                </c:pt>
                <c:pt idx="48">
                  <c:v>福島区</c:v>
                </c:pt>
                <c:pt idx="49">
                  <c:v>守口市</c:v>
                </c:pt>
                <c:pt idx="50">
                  <c:v>河内長野市</c:v>
                </c:pt>
                <c:pt idx="51">
                  <c:v>港区</c:v>
                </c:pt>
                <c:pt idx="52">
                  <c:v>浪速区</c:v>
                </c:pt>
                <c:pt idx="53">
                  <c:v>富田林市</c:v>
                </c:pt>
                <c:pt idx="54">
                  <c:v>此花区</c:v>
                </c:pt>
                <c:pt idx="55">
                  <c:v>豊能町</c:v>
                </c:pt>
                <c:pt idx="56">
                  <c:v>堺市北区</c:v>
                </c:pt>
                <c:pt idx="57">
                  <c:v>摂津市</c:v>
                </c:pt>
                <c:pt idx="58">
                  <c:v>大東市</c:v>
                </c:pt>
                <c:pt idx="59">
                  <c:v>枚方市</c:v>
                </c:pt>
                <c:pt idx="60">
                  <c:v>泉佐野市</c:v>
                </c:pt>
                <c:pt idx="61">
                  <c:v>田尻町</c:v>
                </c:pt>
                <c:pt idx="62">
                  <c:v>柏原市</c:v>
                </c:pt>
                <c:pt idx="63">
                  <c:v>門真市</c:v>
                </c:pt>
                <c:pt idx="64">
                  <c:v>寝屋川市</c:v>
                </c:pt>
                <c:pt idx="65">
                  <c:v>熊取町</c:v>
                </c:pt>
                <c:pt idx="66">
                  <c:v>岸和田市</c:v>
                </c:pt>
                <c:pt idx="67">
                  <c:v>堺市南区</c:v>
                </c:pt>
                <c:pt idx="68">
                  <c:v>西区</c:v>
                </c:pt>
                <c:pt idx="69">
                  <c:v>貝塚市</c:v>
                </c:pt>
                <c:pt idx="70">
                  <c:v>阪南市</c:v>
                </c:pt>
                <c:pt idx="71">
                  <c:v>泉南市</c:v>
                </c:pt>
                <c:pt idx="72">
                  <c:v>千早赤阪村</c:v>
                </c:pt>
                <c:pt idx="73">
                  <c:v>岬町</c:v>
                </c:pt>
              </c:strCache>
            </c:strRef>
          </c:cat>
          <c:val>
            <c:numRef>
              <c:f>'市区町村別_在宅(歯科)'!$CV$7:$CV$80</c:f>
              <c:numCache>
                <c:formatCode>General</c:formatCode>
                <c:ptCount val="74"/>
                <c:pt idx="0">
                  <c:v>0.20000000000000018</c:v>
                </c:pt>
                <c:pt idx="1">
                  <c:v>0.30000000000000027</c:v>
                </c:pt>
                <c:pt idx="2">
                  <c:v>0.40000000000000036</c:v>
                </c:pt>
                <c:pt idx="3">
                  <c:v>0.39999999999999897</c:v>
                </c:pt>
                <c:pt idx="4">
                  <c:v>0</c:v>
                </c:pt>
                <c:pt idx="5">
                  <c:v>0.39999999999999897</c:v>
                </c:pt>
                <c:pt idx="6">
                  <c:v>0.39999999999999897</c:v>
                </c:pt>
                <c:pt idx="7">
                  <c:v>0.49999999999999906</c:v>
                </c:pt>
                <c:pt idx="8">
                  <c:v>0.50000000000000044</c:v>
                </c:pt>
                <c:pt idx="9">
                  <c:v>0.20000000000000018</c:v>
                </c:pt>
                <c:pt idx="10">
                  <c:v>0.20000000000000018</c:v>
                </c:pt>
                <c:pt idx="11">
                  <c:v>0.20000000000000018</c:v>
                </c:pt>
                <c:pt idx="12">
                  <c:v>0.50000000000000044</c:v>
                </c:pt>
                <c:pt idx="13">
                  <c:v>0.20000000000000018</c:v>
                </c:pt>
                <c:pt idx="14">
                  <c:v>0</c:v>
                </c:pt>
                <c:pt idx="15">
                  <c:v>0.40000000000000036</c:v>
                </c:pt>
                <c:pt idx="16">
                  <c:v>0.20000000000000018</c:v>
                </c:pt>
                <c:pt idx="17">
                  <c:v>0</c:v>
                </c:pt>
                <c:pt idx="18">
                  <c:v>0.50000000000000044</c:v>
                </c:pt>
                <c:pt idx="19">
                  <c:v>0.40000000000000036</c:v>
                </c:pt>
                <c:pt idx="20">
                  <c:v>0.10000000000000009</c:v>
                </c:pt>
                <c:pt idx="21">
                  <c:v>0.10000000000000009</c:v>
                </c:pt>
                <c:pt idx="22">
                  <c:v>0.10000000000000009</c:v>
                </c:pt>
                <c:pt idx="23">
                  <c:v>0.60000000000000053</c:v>
                </c:pt>
                <c:pt idx="24">
                  <c:v>0.10000000000000009</c:v>
                </c:pt>
                <c:pt idx="25">
                  <c:v>0.70000000000000062</c:v>
                </c:pt>
                <c:pt idx="26">
                  <c:v>-0.20000000000000018</c:v>
                </c:pt>
                <c:pt idx="27">
                  <c:v>-0.20000000000000018</c:v>
                </c:pt>
                <c:pt idx="28">
                  <c:v>-0.89999999999999947</c:v>
                </c:pt>
                <c:pt idx="29">
                  <c:v>0.70000000000000062</c:v>
                </c:pt>
                <c:pt idx="30">
                  <c:v>0.30000000000000027</c:v>
                </c:pt>
                <c:pt idx="31">
                  <c:v>-0.20000000000000018</c:v>
                </c:pt>
                <c:pt idx="32">
                  <c:v>-0.10000000000000009</c:v>
                </c:pt>
                <c:pt idx="33">
                  <c:v>0.20000000000000018</c:v>
                </c:pt>
                <c:pt idx="34">
                  <c:v>0.20000000000000018</c:v>
                </c:pt>
                <c:pt idx="35">
                  <c:v>0</c:v>
                </c:pt>
                <c:pt idx="36">
                  <c:v>-0.10000000000000009</c:v>
                </c:pt>
                <c:pt idx="37">
                  <c:v>0.20000000000000018</c:v>
                </c:pt>
                <c:pt idx="38">
                  <c:v>0.30000000000000027</c:v>
                </c:pt>
                <c:pt idx="39">
                  <c:v>0.49999999999999906</c:v>
                </c:pt>
                <c:pt idx="40">
                  <c:v>0.79999999999999938</c:v>
                </c:pt>
                <c:pt idx="41">
                  <c:v>0.40000000000000036</c:v>
                </c:pt>
                <c:pt idx="42">
                  <c:v>0.40000000000000036</c:v>
                </c:pt>
                <c:pt idx="43">
                  <c:v>0.10000000000000009</c:v>
                </c:pt>
                <c:pt idx="44">
                  <c:v>0.49999999999999906</c:v>
                </c:pt>
                <c:pt idx="45">
                  <c:v>0.5999999999999992</c:v>
                </c:pt>
                <c:pt idx="46">
                  <c:v>0.20000000000000018</c:v>
                </c:pt>
                <c:pt idx="47">
                  <c:v>0.10000000000000009</c:v>
                </c:pt>
                <c:pt idx="48">
                  <c:v>-0.10000000000000009</c:v>
                </c:pt>
                <c:pt idx="49">
                  <c:v>0.39999999999999897</c:v>
                </c:pt>
                <c:pt idx="50">
                  <c:v>9.9999999999998701E-2</c:v>
                </c:pt>
                <c:pt idx="51">
                  <c:v>0</c:v>
                </c:pt>
                <c:pt idx="52">
                  <c:v>-0.20000000000000018</c:v>
                </c:pt>
                <c:pt idx="53">
                  <c:v>0.19999999999999879</c:v>
                </c:pt>
                <c:pt idx="54">
                  <c:v>0.20000000000000018</c:v>
                </c:pt>
                <c:pt idx="55">
                  <c:v>0</c:v>
                </c:pt>
                <c:pt idx="56">
                  <c:v>0</c:v>
                </c:pt>
                <c:pt idx="57">
                  <c:v>0.20000000000000018</c:v>
                </c:pt>
                <c:pt idx="58">
                  <c:v>0.50000000000000044</c:v>
                </c:pt>
                <c:pt idx="59">
                  <c:v>0.20000000000000018</c:v>
                </c:pt>
                <c:pt idx="60">
                  <c:v>0.20000000000000018</c:v>
                </c:pt>
                <c:pt idx="61">
                  <c:v>-1.7000000000000002</c:v>
                </c:pt>
                <c:pt idx="62">
                  <c:v>0.20000000000000018</c:v>
                </c:pt>
                <c:pt idx="63">
                  <c:v>0.30000000000000027</c:v>
                </c:pt>
                <c:pt idx="64">
                  <c:v>0.30000000000000027</c:v>
                </c:pt>
                <c:pt idx="65">
                  <c:v>0.30000000000000027</c:v>
                </c:pt>
                <c:pt idx="66">
                  <c:v>0.40000000000000036</c:v>
                </c:pt>
                <c:pt idx="67">
                  <c:v>0</c:v>
                </c:pt>
                <c:pt idx="68">
                  <c:v>-0.30000000000000027</c:v>
                </c:pt>
                <c:pt idx="69">
                  <c:v>0.49999999999999978</c:v>
                </c:pt>
                <c:pt idx="70">
                  <c:v>0.30000000000000027</c:v>
                </c:pt>
                <c:pt idx="71">
                  <c:v>0.50000000000000044</c:v>
                </c:pt>
                <c:pt idx="72">
                  <c:v>0.10000000000000009</c:v>
                </c:pt>
                <c:pt idx="73">
                  <c:v>0.8</c:v>
                </c:pt>
              </c:numCache>
            </c:numRef>
          </c:val>
          <c:extLst>
            <c:ext xmlns:c16="http://schemas.microsoft.com/office/drawing/2014/chart" uri="{C3380CC4-5D6E-409C-BE32-E72D297353CC}">
              <c16:uniqueId val="{0000000B-F7AC-496B-8CB1-D39B118E527F}"/>
            </c:ext>
          </c:extLst>
        </c:ser>
        <c:dLbls>
          <c:dLblPos val="outEnd"/>
          <c:showLegendKey val="0"/>
          <c:showVal val="1"/>
          <c:showCatName val="0"/>
          <c:showSerName val="0"/>
          <c:showPercent val="0"/>
          <c:showBubbleSize val="0"/>
        </c:dLbls>
        <c:gapWidth val="150"/>
        <c:axId val="321366624"/>
        <c:axId val="321367184"/>
      </c:barChart>
      <c:scatterChart>
        <c:scatterStyle val="lineMarker"/>
        <c:varyColors val="0"/>
        <c:ser>
          <c:idx val="1"/>
          <c:order val="1"/>
          <c:tx>
            <c:strRef>
              <c:f>'市区町村別_在宅(歯科)'!$B$81:$C$81</c:f>
              <c:strCache>
                <c:ptCount val="1"/>
                <c:pt idx="0">
                  <c:v>広域連合全体</c:v>
                </c:pt>
              </c:strCache>
            </c:strRef>
          </c:tx>
          <c:spPr>
            <a:ln w="28575">
              <a:solidFill>
                <a:srgbClr val="BE4B48"/>
              </a:solidFill>
            </a:ln>
          </c:spPr>
          <c:marker>
            <c:symbol val="none"/>
          </c:marker>
          <c:dLbls>
            <c:dLbl>
              <c:idx val="0"/>
              <c:layout>
                <c:manualLayout>
                  <c:x val="8.8961352657004833E-2"/>
                  <c:y val="-0.88900007936507941"/>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F7AC-496B-8CB1-D39B118E527F}"/>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'市区町村別_在宅(歯科)'!$DC$7:$DC$80</c:f>
              <c:numCache>
                <c:formatCode>General</c:formatCode>
                <c:ptCount val="74"/>
                <c:pt idx="0">
                  <c:v>0.20000000000000018</c:v>
                </c:pt>
                <c:pt idx="1">
                  <c:v>0.20000000000000018</c:v>
                </c:pt>
                <c:pt idx="2">
                  <c:v>0.20000000000000018</c:v>
                </c:pt>
                <c:pt idx="3">
                  <c:v>0.20000000000000018</c:v>
                </c:pt>
                <c:pt idx="4">
                  <c:v>0.20000000000000018</c:v>
                </c:pt>
                <c:pt idx="5">
                  <c:v>0.20000000000000018</c:v>
                </c:pt>
                <c:pt idx="6">
                  <c:v>0.20000000000000018</c:v>
                </c:pt>
                <c:pt idx="7">
                  <c:v>0.20000000000000018</c:v>
                </c:pt>
                <c:pt idx="8">
                  <c:v>0.20000000000000018</c:v>
                </c:pt>
                <c:pt idx="9">
                  <c:v>0.20000000000000018</c:v>
                </c:pt>
                <c:pt idx="10">
                  <c:v>0.20000000000000018</c:v>
                </c:pt>
                <c:pt idx="11">
                  <c:v>0.20000000000000018</c:v>
                </c:pt>
                <c:pt idx="12">
                  <c:v>0.20000000000000018</c:v>
                </c:pt>
                <c:pt idx="13">
                  <c:v>0.20000000000000018</c:v>
                </c:pt>
                <c:pt idx="14">
                  <c:v>0.20000000000000018</c:v>
                </c:pt>
                <c:pt idx="15">
                  <c:v>0.20000000000000018</c:v>
                </c:pt>
                <c:pt idx="16">
                  <c:v>0.20000000000000018</c:v>
                </c:pt>
                <c:pt idx="17">
                  <c:v>0.20000000000000018</c:v>
                </c:pt>
                <c:pt idx="18">
                  <c:v>0.20000000000000018</c:v>
                </c:pt>
                <c:pt idx="19">
                  <c:v>0.20000000000000018</c:v>
                </c:pt>
                <c:pt idx="20">
                  <c:v>0.20000000000000018</c:v>
                </c:pt>
                <c:pt idx="21">
                  <c:v>0.20000000000000018</c:v>
                </c:pt>
                <c:pt idx="22">
                  <c:v>0.20000000000000018</c:v>
                </c:pt>
                <c:pt idx="23">
                  <c:v>0.20000000000000018</c:v>
                </c:pt>
                <c:pt idx="24">
                  <c:v>0.20000000000000018</c:v>
                </c:pt>
                <c:pt idx="25">
                  <c:v>0.20000000000000018</c:v>
                </c:pt>
                <c:pt idx="26">
                  <c:v>0.20000000000000018</c:v>
                </c:pt>
                <c:pt idx="27">
                  <c:v>0.20000000000000018</c:v>
                </c:pt>
                <c:pt idx="28">
                  <c:v>0.20000000000000018</c:v>
                </c:pt>
                <c:pt idx="29">
                  <c:v>0.20000000000000018</c:v>
                </c:pt>
                <c:pt idx="30">
                  <c:v>0.20000000000000018</c:v>
                </c:pt>
                <c:pt idx="31">
                  <c:v>0.20000000000000018</c:v>
                </c:pt>
                <c:pt idx="32">
                  <c:v>0.20000000000000018</c:v>
                </c:pt>
                <c:pt idx="33">
                  <c:v>0.20000000000000018</c:v>
                </c:pt>
                <c:pt idx="34">
                  <c:v>0.20000000000000018</c:v>
                </c:pt>
                <c:pt idx="35">
                  <c:v>0.20000000000000018</c:v>
                </c:pt>
                <c:pt idx="36">
                  <c:v>0.20000000000000018</c:v>
                </c:pt>
                <c:pt idx="37">
                  <c:v>0.20000000000000018</c:v>
                </c:pt>
                <c:pt idx="38">
                  <c:v>0.20000000000000018</c:v>
                </c:pt>
                <c:pt idx="39">
                  <c:v>0.20000000000000018</c:v>
                </c:pt>
                <c:pt idx="40">
                  <c:v>0.20000000000000018</c:v>
                </c:pt>
                <c:pt idx="41">
                  <c:v>0.20000000000000018</c:v>
                </c:pt>
                <c:pt idx="42">
                  <c:v>0.20000000000000018</c:v>
                </c:pt>
                <c:pt idx="43">
                  <c:v>0.20000000000000018</c:v>
                </c:pt>
                <c:pt idx="44">
                  <c:v>0.20000000000000018</c:v>
                </c:pt>
                <c:pt idx="45">
                  <c:v>0.20000000000000018</c:v>
                </c:pt>
                <c:pt idx="46">
                  <c:v>0.20000000000000018</c:v>
                </c:pt>
                <c:pt idx="47">
                  <c:v>0.20000000000000018</c:v>
                </c:pt>
                <c:pt idx="48">
                  <c:v>0.20000000000000018</c:v>
                </c:pt>
                <c:pt idx="49">
                  <c:v>0.20000000000000018</c:v>
                </c:pt>
                <c:pt idx="50">
                  <c:v>0.20000000000000018</c:v>
                </c:pt>
                <c:pt idx="51">
                  <c:v>0.20000000000000018</c:v>
                </c:pt>
                <c:pt idx="52">
                  <c:v>0.20000000000000018</c:v>
                </c:pt>
                <c:pt idx="53">
                  <c:v>0.20000000000000018</c:v>
                </c:pt>
                <c:pt idx="54">
                  <c:v>0.20000000000000018</c:v>
                </c:pt>
                <c:pt idx="55">
                  <c:v>0.20000000000000018</c:v>
                </c:pt>
                <c:pt idx="56">
                  <c:v>0.20000000000000018</c:v>
                </c:pt>
                <c:pt idx="57">
                  <c:v>0.20000000000000018</c:v>
                </c:pt>
                <c:pt idx="58">
                  <c:v>0.20000000000000018</c:v>
                </c:pt>
                <c:pt idx="59">
                  <c:v>0.20000000000000018</c:v>
                </c:pt>
                <c:pt idx="60">
                  <c:v>0.20000000000000018</c:v>
                </c:pt>
                <c:pt idx="61">
                  <c:v>0.20000000000000018</c:v>
                </c:pt>
                <c:pt idx="62">
                  <c:v>0.20000000000000018</c:v>
                </c:pt>
                <c:pt idx="63">
                  <c:v>0.20000000000000018</c:v>
                </c:pt>
                <c:pt idx="64">
                  <c:v>0.20000000000000018</c:v>
                </c:pt>
                <c:pt idx="65">
                  <c:v>0.20000000000000018</c:v>
                </c:pt>
                <c:pt idx="66">
                  <c:v>0.20000000000000018</c:v>
                </c:pt>
                <c:pt idx="67">
                  <c:v>0.20000000000000018</c:v>
                </c:pt>
                <c:pt idx="68">
                  <c:v>0.20000000000000018</c:v>
                </c:pt>
                <c:pt idx="69">
                  <c:v>0.20000000000000018</c:v>
                </c:pt>
                <c:pt idx="70">
                  <c:v>0.20000000000000018</c:v>
                </c:pt>
                <c:pt idx="71">
                  <c:v>0.20000000000000018</c:v>
                </c:pt>
                <c:pt idx="72">
                  <c:v>0.20000000000000018</c:v>
                </c:pt>
                <c:pt idx="73">
                  <c:v>0.20000000000000018</c:v>
                </c:pt>
              </c:numCache>
            </c:numRef>
          </c:xVal>
          <c:yVal>
            <c:numRef>
              <c:f>'市区町村別_在宅(歯科)'!$DD$7:$DD$80</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D-F7AC-496B-8CB1-D39B118E527F}"/>
            </c:ext>
          </c:extLst>
        </c:ser>
        <c:dLbls>
          <c:showLegendKey val="0"/>
          <c:showVal val="1"/>
          <c:showCatName val="0"/>
          <c:showSerName val="0"/>
          <c:showPercent val="0"/>
          <c:showBubbleSize val="0"/>
        </c:dLbls>
        <c:axId val="331938272"/>
        <c:axId val="331937712"/>
      </c:scatterChart>
      <c:catAx>
        <c:axId val="321366624"/>
        <c:scaling>
          <c:orientation val="maxMin"/>
        </c:scaling>
        <c:delete val="0"/>
        <c:axPos val="l"/>
        <c:numFmt formatCode="General" sourceLinked="0"/>
        <c:majorTickMark val="none"/>
        <c:minorTickMark val="none"/>
        <c:tickLblPos val="low"/>
        <c:spPr>
          <a:ln>
            <a:solidFill>
              <a:srgbClr val="7F7F7F"/>
            </a:solidFill>
          </a:ln>
        </c:spPr>
        <c:crossAx val="321367184"/>
        <c:crosses val="autoZero"/>
        <c:auto val="1"/>
        <c:lblAlgn val="ctr"/>
        <c:lblOffset val="100"/>
        <c:noMultiLvlLbl val="0"/>
      </c:catAx>
      <c:valAx>
        <c:axId val="321367184"/>
        <c:scaling>
          <c:orientation val="minMax"/>
        </c:scaling>
        <c:delete val="0"/>
        <c:axPos val="t"/>
        <c:majorGridlines>
          <c:spPr>
            <a:ln>
              <a:solidFill>
                <a:srgbClr val="D9D9D9"/>
              </a:solidFill>
            </a:ln>
          </c:spPr>
        </c:majorGridlines>
        <c:title>
          <c:tx>
            <c:rich>
              <a:bodyPr/>
              <a:lstStyle/>
              <a:p>
                <a:pPr>
                  <a:defRPr/>
                </a:pPr>
                <a:r>
                  <a:rPr lang="en-US"/>
                  <a:t>(pt)</a:t>
                </a:r>
                <a:endParaRPr lang="ja-JP"/>
              </a:p>
            </c:rich>
          </c:tx>
          <c:layout>
            <c:manualLayout>
              <c:xMode val="edge"/>
              <c:yMode val="edge"/>
              <c:x val="0.89948647342995169"/>
              <c:y val="2.8773730158730158E-2"/>
            </c:manualLayout>
          </c:layout>
          <c:overlay val="0"/>
        </c:title>
        <c:numFmt formatCode="#,##0.0_ ;[Red]\-#,##0.0\ " sourceLinked="0"/>
        <c:majorTickMark val="out"/>
        <c:minorTickMark val="none"/>
        <c:tickLblPos val="nextTo"/>
        <c:spPr>
          <a:ln>
            <a:solidFill>
              <a:srgbClr val="7F7F7F"/>
            </a:solidFill>
          </a:ln>
        </c:spPr>
        <c:crossAx val="321366624"/>
        <c:crosses val="autoZero"/>
        <c:crossBetween val="between"/>
      </c:valAx>
      <c:valAx>
        <c:axId val="331937712"/>
        <c:scaling>
          <c:orientation val="minMax"/>
          <c:max val="50"/>
          <c:min val="0"/>
        </c:scaling>
        <c:delete val="1"/>
        <c:axPos val="r"/>
        <c:numFmt formatCode="General" sourceLinked="1"/>
        <c:majorTickMark val="out"/>
        <c:minorTickMark val="none"/>
        <c:tickLblPos val="nextTo"/>
        <c:crossAx val="331938272"/>
        <c:crosses val="max"/>
        <c:crossBetween val="midCat"/>
      </c:valAx>
      <c:valAx>
        <c:axId val="331938272"/>
        <c:scaling>
          <c:orientation val="minMax"/>
        </c:scaling>
        <c:delete val="1"/>
        <c:axPos val="b"/>
        <c:numFmt formatCode="General" sourceLinked="1"/>
        <c:majorTickMark val="out"/>
        <c:minorTickMark val="none"/>
        <c:tickLblPos val="nextTo"/>
        <c:crossAx val="331937712"/>
        <c:crosses val="autoZero"/>
        <c:crossBetween val="midCat"/>
      </c:valAx>
      <c:spPr>
        <a:ln>
          <a:solidFill>
            <a:srgbClr val="7F7F7F"/>
          </a:solidFill>
        </a:ln>
      </c:spPr>
    </c:plotArea>
    <c:legend>
      <c:legendPos val="r"/>
      <c:layout>
        <c:manualLayout>
          <c:xMode val="edge"/>
          <c:yMode val="edge"/>
          <c:x val="0.13132154882154881"/>
          <c:y val="1.5490158730158731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45889762229848"/>
          <c:y val="0.15701410256410256"/>
          <c:w val="0.7684976075377935"/>
          <c:h val="0.53845188469088423"/>
        </c:manualLayout>
      </c:layout>
      <c:barChart>
        <c:barDir val="col"/>
        <c:grouping val="clustered"/>
        <c:varyColors val="0"/>
        <c:ser>
          <c:idx val="0"/>
          <c:order val="0"/>
          <c:tx>
            <c:v>在宅医療患者数(医科)</c:v>
          </c:tx>
          <c:spPr>
            <a:solidFill>
              <a:srgbClr val="FFC000"/>
            </a:solidFill>
            <a:ln>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在宅患者の疾病傾向!$D$6:$D$10</c:f>
              <c:strCache>
                <c:ptCount val="5"/>
                <c:pt idx="0">
                  <c:v>白血病</c:v>
                </c:pt>
                <c:pt idx="1">
                  <c:v>パーキンソン病</c:v>
                </c:pt>
                <c:pt idx="2">
                  <c:v>悪性リンパ腫</c:v>
                </c:pt>
                <c:pt idx="3">
                  <c:v>腎不全</c:v>
                </c:pt>
                <c:pt idx="4">
                  <c:v>慢性閉塞性肺疾患</c:v>
                </c:pt>
              </c:strCache>
            </c:strRef>
          </c:cat>
          <c:val>
            <c:numRef>
              <c:f>在宅患者の疾病傾向!$G$6:$G$10</c:f>
              <c:numCache>
                <c:formatCode>General</c:formatCode>
                <c:ptCount val="5"/>
                <c:pt idx="0">
                  <c:v>447</c:v>
                </c:pt>
                <c:pt idx="1">
                  <c:v>9456</c:v>
                </c:pt>
                <c:pt idx="2">
                  <c:v>1151</c:v>
                </c:pt>
                <c:pt idx="3">
                  <c:v>22395</c:v>
                </c:pt>
                <c:pt idx="4">
                  <c:v>22620</c:v>
                </c:pt>
              </c:numCache>
            </c:numRef>
          </c:val>
          <c:extLst>
            <c:ext xmlns:c16="http://schemas.microsoft.com/office/drawing/2014/chart" uri="{C3380CC4-5D6E-409C-BE32-E72D297353CC}">
              <c16:uniqueId val="{00000005-C056-4DD6-9442-750EF6B7D486}"/>
            </c:ext>
          </c:extLst>
        </c:ser>
        <c:dLbls>
          <c:showLegendKey val="0"/>
          <c:showVal val="0"/>
          <c:showCatName val="0"/>
          <c:showSerName val="0"/>
          <c:showPercent val="0"/>
          <c:showBubbleSize val="0"/>
        </c:dLbls>
        <c:gapWidth val="150"/>
        <c:axId val="264232832"/>
        <c:axId val="264233392"/>
      </c:barChart>
      <c:lineChart>
        <c:grouping val="standard"/>
        <c:varyColors val="0"/>
        <c:ser>
          <c:idx val="1"/>
          <c:order val="1"/>
          <c:tx>
            <c:v>患者一人当たりの在宅医療費(医科)</c:v>
          </c:tx>
          <c:spPr>
            <a:ln>
              <a:solidFill>
                <a:srgbClr val="D99694"/>
              </a:solidFill>
            </a:ln>
          </c:spPr>
          <c:marker>
            <c:symbol val="circle"/>
            <c:size val="5"/>
            <c:spPr>
              <a:solidFill>
                <a:srgbClr val="D99694"/>
              </a:solidFill>
              <a:ln>
                <a:noFill/>
              </a:ln>
            </c:spPr>
          </c:marker>
          <c:dLbls>
            <c:dLbl>
              <c:idx val="2"/>
              <c:layout>
                <c:manualLayout>
                  <c:x val="-1.9324083299506748E-2"/>
                  <c:y val="-4.02980769230769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E5-4741-A9F3-A46F4E470EF0}"/>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在宅患者の疾病傾向!$D$6:$D$10</c:f>
              <c:strCache>
                <c:ptCount val="5"/>
                <c:pt idx="0">
                  <c:v>白血病</c:v>
                </c:pt>
                <c:pt idx="1">
                  <c:v>パーキンソン病</c:v>
                </c:pt>
                <c:pt idx="2">
                  <c:v>悪性リンパ腫</c:v>
                </c:pt>
                <c:pt idx="3">
                  <c:v>腎不全</c:v>
                </c:pt>
                <c:pt idx="4">
                  <c:v>慢性閉塞性肺疾患</c:v>
                </c:pt>
              </c:strCache>
            </c:strRef>
          </c:cat>
          <c:val>
            <c:numRef>
              <c:f>在宅患者の疾病傾向!$I$6:$I$10</c:f>
              <c:numCache>
                <c:formatCode>General</c:formatCode>
                <c:ptCount val="5"/>
                <c:pt idx="0">
                  <c:v>207727.10961968679</c:v>
                </c:pt>
                <c:pt idx="1">
                  <c:v>186890.66550338411</c:v>
                </c:pt>
                <c:pt idx="2">
                  <c:v>112166.24326672459</c:v>
                </c:pt>
                <c:pt idx="3">
                  <c:v>111616.67908015182</c:v>
                </c:pt>
                <c:pt idx="4">
                  <c:v>103494.03019451813</c:v>
                </c:pt>
              </c:numCache>
            </c:numRef>
          </c:val>
          <c:smooth val="0"/>
          <c:extLst>
            <c:ext xmlns:c16="http://schemas.microsoft.com/office/drawing/2014/chart" uri="{C3380CC4-5D6E-409C-BE32-E72D297353CC}">
              <c16:uniqueId val="{0000000B-C056-4DD6-9442-750EF6B7D486}"/>
            </c:ext>
          </c:extLst>
        </c:ser>
        <c:dLbls>
          <c:showLegendKey val="0"/>
          <c:showVal val="0"/>
          <c:showCatName val="0"/>
          <c:showSerName val="0"/>
          <c:showPercent val="0"/>
          <c:showBubbleSize val="0"/>
        </c:dLbls>
        <c:marker val="1"/>
        <c:smooth val="0"/>
        <c:axId val="264234512"/>
        <c:axId val="264233952"/>
      </c:lineChart>
      <c:catAx>
        <c:axId val="264232832"/>
        <c:scaling>
          <c:orientation val="minMax"/>
        </c:scaling>
        <c:delete val="0"/>
        <c:axPos val="b"/>
        <c:numFmt formatCode="General" sourceLinked="0"/>
        <c:majorTickMark val="out"/>
        <c:minorTickMark val="none"/>
        <c:tickLblPos val="nextTo"/>
        <c:spPr>
          <a:ln w="9525">
            <a:solidFill>
              <a:srgbClr val="7F7F7F"/>
            </a:solidFill>
            <a:prstDash val="solid"/>
          </a:ln>
        </c:spPr>
        <c:txPr>
          <a:bodyPr rot="0" vert="wordArtVertRtl"/>
          <a:lstStyle/>
          <a:p>
            <a:pPr>
              <a:defRPr/>
            </a:pPr>
            <a:endParaRPr lang="ja-JP"/>
          </a:p>
        </c:txPr>
        <c:crossAx val="264233392"/>
        <c:crosses val="autoZero"/>
        <c:auto val="1"/>
        <c:lblAlgn val="ctr"/>
        <c:lblOffset val="100"/>
        <c:noMultiLvlLbl val="0"/>
      </c:catAx>
      <c:valAx>
        <c:axId val="264233392"/>
        <c:scaling>
          <c:orientation val="minMax"/>
        </c:scaling>
        <c:delete val="0"/>
        <c:axPos val="l"/>
        <c:majorGridlines>
          <c:spPr>
            <a:ln>
              <a:solidFill>
                <a:srgbClr val="D9D9D9"/>
              </a:solidFill>
            </a:ln>
          </c:spPr>
        </c:majorGridlines>
        <c:title>
          <c:tx>
            <c:rich>
              <a:bodyPr rot="0" vert="horz"/>
              <a:lstStyle/>
              <a:p>
                <a:pPr>
                  <a:defRPr/>
                </a:pPr>
                <a:r>
                  <a:rPr lang="ja-JP"/>
                  <a:t>在宅医療患者数</a:t>
                </a:r>
                <a:br>
                  <a:rPr lang="en-US"/>
                </a:br>
                <a:r>
                  <a:rPr lang="en-US" altLang="ja-JP"/>
                  <a:t>(</a:t>
                </a:r>
                <a:r>
                  <a:rPr lang="ja-JP" altLang="en-US"/>
                  <a:t>医科</a:t>
                </a:r>
                <a:r>
                  <a:rPr lang="en-US" altLang="ja-JP"/>
                  <a:t>)</a:t>
                </a:r>
                <a:r>
                  <a:rPr lang="en-US"/>
                  <a:t>(</a:t>
                </a:r>
                <a:r>
                  <a:rPr lang="ja-JP"/>
                  <a:t>人</a:t>
                </a:r>
                <a:r>
                  <a:rPr lang="en-US"/>
                  <a:t>)</a:t>
                </a:r>
                <a:endParaRPr lang="ja-JP"/>
              </a:p>
            </c:rich>
          </c:tx>
          <c:layout>
            <c:manualLayout>
              <c:xMode val="edge"/>
              <c:yMode val="edge"/>
              <c:x val="1.0220180326457311E-2"/>
              <c:y val="1.5521367521367522E-2"/>
            </c:manualLayout>
          </c:layout>
          <c:overlay val="0"/>
        </c:title>
        <c:numFmt formatCode="General" sourceLinked="1"/>
        <c:majorTickMark val="out"/>
        <c:minorTickMark val="none"/>
        <c:tickLblPos val="nextTo"/>
        <c:spPr>
          <a:ln w="9525">
            <a:solidFill>
              <a:srgbClr val="7F7F7F"/>
            </a:solidFill>
            <a:prstDash val="solid"/>
          </a:ln>
        </c:spPr>
        <c:crossAx val="264232832"/>
        <c:crosses val="autoZero"/>
        <c:crossBetween val="between"/>
      </c:valAx>
      <c:valAx>
        <c:axId val="264233952"/>
        <c:scaling>
          <c:orientation val="minMax"/>
        </c:scaling>
        <c:delete val="0"/>
        <c:axPos val="r"/>
        <c:title>
          <c:tx>
            <c:rich>
              <a:bodyPr rot="0" vert="horz"/>
              <a:lstStyle/>
              <a:p>
                <a:pPr>
                  <a:defRPr/>
                </a:pPr>
                <a:r>
                  <a:rPr lang="ja-JP"/>
                  <a:t>患者一人当たりの</a:t>
                </a:r>
                <a:br>
                  <a:rPr lang="en-US"/>
                </a:br>
                <a:r>
                  <a:rPr lang="ja-JP"/>
                  <a:t>在宅医療費</a:t>
                </a:r>
                <a:r>
                  <a:rPr lang="en-US" altLang="ja-JP"/>
                  <a:t>(</a:t>
                </a:r>
                <a:r>
                  <a:rPr lang="ja-JP" altLang="en-US"/>
                  <a:t>医科</a:t>
                </a:r>
                <a:r>
                  <a:rPr lang="en-US" altLang="ja-JP"/>
                  <a:t>)</a:t>
                </a:r>
                <a:r>
                  <a:rPr lang="en-US"/>
                  <a:t>(</a:t>
                </a:r>
                <a:r>
                  <a:rPr lang="ja-JP"/>
                  <a:t>円</a:t>
                </a:r>
                <a:r>
                  <a:rPr lang="en-US"/>
                  <a:t>)</a:t>
                </a:r>
                <a:endParaRPr lang="ja-JP"/>
              </a:p>
            </c:rich>
          </c:tx>
          <c:layout>
            <c:manualLayout>
              <c:xMode val="edge"/>
              <c:yMode val="edge"/>
              <c:x val="0.84826684871520475"/>
              <c:y val="1.151025641025641E-2"/>
            </c:manualLayout>
          </c:layout>
          <c:overlay val="0"/>
        </c:title>
        <c:numFmt formatCode="General" sourceLinked="1"/>
        <c:majorTickMark val="out"/>
        <c:minorTickMark val="none"/>
        <c:tickLblPos val="nextTo"/>
        <c:spPr>
          <a:ln w="9525">
            <a:solidFill>
              <a:srgbClr val="7F7F7F"/>
            </a:solidFill>
            <a:prstDash val="solid"/>
          </a:ln>
        </c:spPr>
        <c:crossAx val="264234512"/>
        <c:crosses val="max"/>
        <c:crossBetween val="between"/>
      </c:valAx>
      <c:catAx>
        <c:axId val="264234512"/>
        <c:scaling>
          <c:orientation val="minMax"/>
        </c:scaling>
        <c:delete val="1"/>
        <c:axPos val="b"/>
        <c:numFmt formatCode="General" sourceLinked="1"/>
        <c:majorTickMark val="out"/>
        <c:minorTickMark val="none"/>
        <c:tickLblPos val="nextTo"/>
        <c:crossAx val="264233952"/>
        <c:crosses val="autoZero"/>
        <c:auto val="1"/>
        <c:lblAlgn val="ctr"/>
        <c:lblOffset val="100"/>
        <c:noMultiLvlLbl val="0"/>
      </c:catAx>
    </c:plotArea>
    <c:legend>
      <c:legendPos val="t"/>
      <c:layout>
        <c:manualLayout>
          <c:xMode val="edge"/>
          <c:yMode val="edge"/>
          <c:x val="0.14048863583761514"/>
          <c:y val="1.5911908070314743E-2"/>
          <c:w val="0.68082753938496199"/>
          <c:h val="6.0368115750237088E-2"/>
        </c:manualLayout>
      </c:layout>
      <c:overlay val="0"/>
      <c:spPr>
        <a:ln>
          <a:solidFill>
            <a:srgbClr val="7F7F7F"/>
          </a:solidFill>
        </a:ln>
      </c:spPr>
    </c:legend>
    <c:plotVisOnly val="1"/>
    <c:dispBlanksAs val="gap"/>
    <c:showDLblsOverMax val="0"/>
  </c:chart>
  <c:spPr>
    <a:ln>
      <a:solidFill>
        <a:srgbClr val="7F7F7F"/>
      </a:solidFill>
    </a:ln>
  </c:spPr>
  <c:txPr>
    <a:bodyPr/>
    <a:lstStyle/>
    <a:p>
      <a:pPr>
        <a:defRPr sz="9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95360028758345E-2"/>
          <c:y val="0.12962418275594734"/>
          <c:w val="0.87729720603821748"/>
          <c:h val="0.76566974289504131"/>
        </c:manualLayout>
      </c:layout>
      <c:barChart>
        <c:barDir val="col"/>
        <c:grouping val="clustered"/>
        <c:varyColors val="0"/>
        <c:ser>
          <c:idx val="0"/>
          <c:order val="0"/>
          <c:tx>
            <c:v>在宅医療患者数(医科)</c:v>
          </c:tx>
          <c:spPr>
            <a:solidFill>
              <a:srgbClr val="FFC000"/>
            </a:solidFill>
            <a:ln>
              <a:noFill/>
            </a:ln>
          </c:spPr>
          <c:invertIfNegative val="0"/>
          <c:dLbls>
            <c:dLbl>
              <c:idx val="2"/>
              <c:layout>
                <c:manualLayout>
                  <c:x val="-2.361111111111116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D4-48A1-A10B-027F23F7F34A}"/>
                </c:ext>
              </c:extLst>
            </c:dLbl>
            <c:dLbl>
              <c:idx val="5"/>
              <c:layout>
                <c:manualLayout>
                  <c:x val="0"/>
                  <c:y val="-1.72043010752688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A8-407B-890A-CFCB8446A138}"/>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'要介護度別_在宅(医科)'!$N$26:$N$33</c:f>
              <c:strCache>
                <c:ptCount val="8"/>
                <c:pt idx="0">
                  <c:v>非該当</c:v>
                </c:pt>
                <c:pt idx="1">
                  <c:v>要支援1</c:v>
                </c:pt>
                <c:pt idx="2">
                  <c:v>要支援2</c:v>
                </c:pt>
                <c:pt idx="3">
                  <c:v>要介護1</c:v>
                </c:pt>
                <c:pt idx="4">
                  <c:v>要介護2</c:v>
                </c:pt>
                <c:pt idx="5">
                  <c:v>要介護3</c:v>
                </c:pt>
                <c:pt idx="6">
                  <c:v>要介護4</c:v>
                </c:pt>
                <c:pt idx="7">
                  <c:v>要介護5</c:v>
                </c:pt>
              </c:strCache>
            </c:strRef>
          </c:cat>
          <c:val>
            <c:numRef>
              <c:f>'要介護度別_在宅(医科)'!$D$6:$D$13</c:f>
              <c:numCache>
                <c:formatCode>General</c:formatCode>
                <c:ptCount val="8"/>
                <c:pt idx="0">
                  <c:v>11532</c:v>
                </c:pt>
                <c:pt idx="1">
                  <c:v>7235</c:v>
                </c:pt>
                <c:pt idx="2">
                  <c:v>9631</c:v>
                </c:pt>
                <c:pt idx="3">
                  <c:v>26949</c:v>
                </c:pt>
                <c:pt idx="4">
                  <c:v>34727</c:v>
                </c:pt>
                <c:pt idx="5">
                  <c:v>29863</c:v>
                </c:pt>
                <c:pt idx="6">
                  <c:v>33332</c:v>
                </c:pt>
                <c:pt idx="7">
                  <c:v>29596</c:v>
                </c:pt>
              </c:numCache>
            </c:numRef>
          </c:val>
          <c:extLst>
            <c:ext xmlns:c16="http://schemas.microsoft.com/office/drawing/2014/chart" uri="{C3380CC4-5D6E-409C-BE32-E72D297353CC}">
              <c16:uniqueId val="{00000002-0D1F-45F7-BFF3-E2A000D6C20C}"/>
            </c:ext>
          </c:extLst>
        </c:ser>
        <c:dLbls>
          <c:showLegendKey val="0"/>
          <c:showVal val="0"/>
          <c:showCatName val="0"/>
          <c:showSerName val="0"/>
          <c:showPercent val="0"/>
          <c:showBubbleSize val="0"/>
        </c:dLbls>
        <c:gapWidth val="150"/>
        <c:axId val="264142016"/>
        <c:axId val="264142576"/>
      </c:barChart>
      <c:lineChart>
        <c:grouping val="standard"/>
        <c:varyColors val="0"/>
        <c:ser>
          <c:idx val="1"/>
          <c:order val="1"/>
          <c:tx>
            <c:v>在宅医療患者割合(医科)</c:v>
          </c:tx>
          <c:spPr>
            <a:ln>
              <a:solidFill>
                <a:srgbClr val="D99694"/>
              </a:solidFill>
            </a:ln>
          </c:spPr>
          <c:marker>
            <c:symbol val="circle"/>
            <c:size val="5"/>
            <c:spPr>
              <a:solidFill>
                <a:srgbClr val="D99694"/>
              </a:solidFill>
              <a:ln>
                <a:noFill/>
              </a:ln>
            </c:spPr>
          </c:marker>
          <c:dLbls>
            <c:dLbl>
              <c:idx val="0"/>
              <c:layout>
                <c:manualLayout>
                  <c:x val="-2.4336832895888012E-2"/>
                  <c:y val="-4.44444444444444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D7-4617-B753-46E1459786A1}"/>
                </c:ext>
              </c:extLst>
            </c:dLbl>
            <c:dLbl>
              <c:idx val="2"/>
              <c:layout>
                <c:manualLayout>
                  <c:x val="-2.5031277340332458E-2"/>
                  <c:y val="5.01792114695339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1F-45F7-BFF3-E2A000D6C20C}"/>
                </c:ext>
              </c:extLst>
            </c:dLbl>
            <c:dLbl>
              <c:idx val="3"/>
              <c:layout>
                <c:manualLayout>
                  <c:x val="-2.2253499562554731E-2"/>
                  <c:y val="5.01792114695340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A8-407B-890A-CFCB8446A138}"/>
                </c:ext>
              </c:extLst>
            </c:dLbl>
            <c:dLbl>
              <c:idx val="4"/>
              <c:layout>
                <c:manualLayout>
                  <c:x val="-2.3642388451443671E-2"/>
                  <c:y val="4.4444444444444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A8-407B-890A-CFCB8446A138}"/>
                </c:ext>
              </c:extLst>
            </c:dLbl>
            <c:dLbl>
              <c:idx val="5"/>
              <c:layout>
                <c:manualLayout>
                  <c:x val="-2.7809055118110236E-2"/>
                  <c:y val="4.44444444444444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EC-46C8-886F-293D01CE4232}"/>
                </c:ext>
              </c:extLst>
            </c:dLbl>
            <c:dLbl>
              <c:idx val="7"/>
              <c:layout>
                <c:manualLayout>
                  <c:x val="-2.7809055118110236E-2"/>
                  <c:y val="-3.58422939068100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D4-48A1-A10B-027F23F7F34A}"/>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'要介護度別_在宅(医科)'!$N$26:$N$33</c:f>
              <c:strCache>
                <c:ptCount val="8"/>
                <c:pt idx="0">
                  <c:v>非該当</c:v>
                </c:pt>
                <c:pt idx="1">
                  <c:v>要支援1</c:v>
                </c:pt>
                <c:pt idx="2">
                  <c:v>要支援2</c:v>
                </c:pt>
                <c:pt idx="3">
                  <c:v>要介護1</c:v>
                </c:pt>
                <c:pt idx="4">
                  <c:v>要介護2</c:v>
                </c:pt>
                <c:pt idx="5">
                  <c:v>要介護3</c:v>
                </c:pt>
                <c:pt idx="6">
                  <c:v>要介護4</c:v>
                </c:pt>
                <c:pt idx="7">
                  <c:v>要介護5</c:v>
                </c:pt>
              </c:strCache>
            </c:strRef>
          </c:cat>
          <c:val>
            <c:numRef>
              <c:f>'要介護度別_在宅(医科)'!$F$6:$F$13</c:f>
              <c:numCache>
                <c:formatCode>0.0%</c:formatCode>
                <c:ptCount val="8"/>
                <c:pt idx="0">
                  <c:v>1.182137544963153E-2</c:v>
                </c:pt>
                <c:pt idx="1">
                  <c:v>9.2489613294982426E-2</c:v>
                </c:pt>
                <c:pt idx="2">
                  <c:v>0.15980022897343577</c:v>
                </c:pt>
                <c:pt idx="3">
                  <c:v>0.31528517110266158</c:v>
                </c:pt>
                <c:pt idx="4">
                  <c:v>0.41598188831125271</c:v>
                </c:pt>
                <c:pt idx="5">
                  <c:v>0.46537322736481224</c:v>
                </c:pt>
                <c:pt idx="6">
                  <c:v>0.46970956695742849</c:v>
                </c:pt>
                <c:pt idx="7">
                  <c:v>0.53565481792514302</c:v>
                </c:pt>
              </c:numCache>
            </c:numRef>
          </c:val>
          <c:smooth val="0"/>
          <c:extLst>
            <c:ext xmlns:c16="http://schemas.microsoft.com/office/drawing/2014/chart" uri="{C3380CC4-5D6E-409C-BE32-E72D297353CC}">
              <c16:uniqueId val="{00000006-0D1F-45F7-BFF3-E2A000D6C20C}"/>
            </c:ext>
          </c:extLst>
        </c:ser>
        <c:dLbls>
          <c:showLegendKey val="0"/>
          <c:showVal val="0"/>
          <c:showCatName val="0"/>
          <c:showSerName val="0"/>
          <c:showPercent val="0"/>
          <c:showBubbleSize val="0"/>
        </c:dLbls>
        <c:marker val="1"/>
        <c:smooth val="0"/>
        <c:axId val="264143696"/>
        <c:axId val="264143136"/>
      </c:lineChart>
      <c:catAx>
        <c:axId val="264142016"/>
        <c:scaling>
          <c:orientation val="minMax"/>
        </c:scaling>
        <c:delete val="0"/>
        <c:axPos val="b"/>
        <c:numFmt formatCode="General" sourceLinked="0"/>
        <c:majorTickMark val="out"/>
        <c:minorTickMark val="none"/>
        <c:tickLblPos val="nextTo"/>
        <c:spPr>
          <a:ln w="9525">
            <a:solidFill>
              <a:srgbClr val="7F7F7F"/>
            </a:solidFill>
            <a:prstDash val="solid"/>
          </a:ln>
        </c:spPr>
        <c:txPr>
          <a:bodyPr/>
          <a:lstStyle/>
          <a:p>
            <a:pPr>
              <a:defRPr sz="900"/>
            </a:pPr>
            <a:endParaRPr lang="ja-JP"/>
          </a:p>
        </c:txPr>
        <c:crossAx val="264142576"/>
        <c:crosses val="autoZero"/>
        <c:auto val="1"/>
        <c:lblAlgn val="ctr"/>
        <c:lblOffset val="100"/>
        <c:noMultiLvlLbl val="0"/>
      </c:catAx>
      <c:valAx>
        <c:axId val="264142576"/>
        <c:scaling>
          <c:orientation val="minMax"/>
        </c:scaling>
        <c:delete val="0"/>
        <c:axPos val="l"/>
        <c:majorGridlines>
          <c:spPr>
            <a:ln>
              <a:solidFill>
                <a:srgbClr val="D9D9D9"/>
              </a:solidFill>
            </a:ln>
          </c:spPr>
        </c:majorGridlines>
        <c:title>
          <c:tx>
            <c:rich>
              <a:bodyPr rot="0" vert="horz"/>
              <a:lstStyle/>
              <a:p>
                <a:pPr>
                  <a:defRPr/>
                </a:pPr>
                <a:r>
                  <a:rPr lang="ja-JP"/>
                  <a:t>在宅医療患者数</a:t>
                </a:r>
                <a:br>
                  <a:rPr lang="en-US"/>
                </a:br>
                <a:r>
                  <a:rPr lang="en-US"/>
                  <a:t>(</a:t>
                </a:r>
                <a:r>
                  <a:rPr lang="ja-JP"/>
                  <a:t>医科</a:t>
                </a:r>
                <a:r>
                  <a:rPr lang="en-US"/>
                  <a:t>)(</a:t>
                </a:r>
                <a:r>
                  <a:rPr lang="ja-JP"/>
                  <a:t>人</a:t>
                </a:r>
                <a:r>
                  <a:rPr lang="en-US"/>
                  <a:t>)</a:t>
                </a:r>
                <a:endParaRPr lang="ja-JP"/>
              </a:p>
            </c:rich>
          </c:tx>
          <c:layout>
            <c:manualLayout>
              <c:xMode val="edge"/>
              <c:yMode val="edge"/>
              <c:x val="1.4184585423969059E-3"/>
              <c:y val="9.6337689145231907E-3"/>
            </c:manualLayout>
          </c:layout>
          <c:overlay val="0"/>
        </c:title>
        <c:numFmt formatCode="General" sourceLinked="1"/>
        <c:majorTickMark val="out"/>
        <c:minorTickMark val="none"/>
        <c:tickLblPos val="nextTo"/>
        <c:spPr>
          <a:ln w="9525">
            <a:solidFill>
              <a:srgbClr val="7F7F7F"/>
            </a:solidFill>
            <a:prstDash val="solid"/>
          </a:ln>
        </c:spPr>
        <c:crossAx val="264142016"/>
        <c:crosses val="autoZero"/>
        <c:crossBetween val="between"/>
      </c:valAx>
      <c:valAx>
        <c:axId val="264143136"/>
        <c:scaling>
          <c:orientation val="minMax"/>
        </c:scaling>
        <c:delete val="0"/>
        <c:axPos val="r"/>
        <c:title>
          <c:tx>
            <c:rich>
              <a:bodyPr rot="0" vert="horz"/>
              <a:lstStyle/>
              <a:p>
                <a:pPr>
                  <a:defRPr/>
                </a:pPr>
                <a:r>
                  <a:rPr lang="ja-JP"/>
                  <a:t>在宅医療患者割合</a:t>
                </a:r>
                <a:br>
                  <a:rPr lang="en-US"/>
                </a:br>
                <a:r>
                  <a:rPr lang="en-US"/>
                  <a:t>(</a:t>
                </a:r>
                <a:r>
                  <a:rPr lang="ja-JP"/>
                  <a:t>医科</a:t>
                </a:r>
                <a:r>
                  <a:rPr lang="en-US"/>
                  <a:t>)(%)</a:t>
                </a:r>
                <a:endParaRPr lang="ja-JP"/>
              </a:p>
            </c:rich>
          </c:tx>
          <c:layout>
            <c:manualLayout>
              <c:xMode val="edge"/>
              <c:yMode val="edge"/>
              <c:x val="0.90146420152489426"/>
              <c:y val="7.7012954025908048E-3"/>
            </c:manualLayout>
          </c:layout>
          <c:overlay val="0"/>
        </c:title>
        <c:numFmt formatCode="0.0%" sourceLinked="1"/>
        <c:majorTickMark val="out"/>
        <c:minorTickMark val="none"/>
        <c:tickLblPos val="nextTo"/>
        <c:spPr>
          <a:ln w="9525">
            <a:solidFill>
              <a:srgbClr val="7F7F7F"/>
            </a:solidFill>
            <a:prstDash val="solid"/>
          </a:ln>
        </c:spPr>
        <c:crossAx val="264143696"/>
        <c:crosses val="max"/>
        <c:crossBetween val="between"/>
      </c:valAx>
      <c:catAx>
        <c:axId val="264143696"/>
        <c:scaling>
          <c:orientation val="minMax"/>
        </c:scaling>
        <c:delete val="1"/>
        <c:axPos val="b"/>
        <c:numFmt formatCode="General" sourceLinked="1"/>
        <c:majorTickMark val="out"/>
        <c:minorTickMark val="none"/>
        <c:tickLblPos val="nextTo"/>
        <c:crossAx val="264143136"/>
        <c:crosses val="autoZero"/>
        <c:auto val="1"/>
        <c:lblAlgn val="ctr"/>
        <c:lblOffset val="100"/>
        <c:noMultiLvlLbl val="0"/>
      </c:catAx>
    </c:plotArea>
    <c:legend>
      <c:legendPos val="t"/>
      <c:layout>
        <c:manualLayout>
          <c:xMode val="edge"/>
          <c:yMode val="edge"/>
          <c:x val="0.17461369753370878"/>
          <c:y val="3.2407304616211448E-2"/>
          <c:w val="0.63551795030360436"/>
          <c:h val="5.6190728847905345E-2"/>
        </c:manualLayout>
      </c:layout>
      <c:overlay val="0"/>
      <c:spPr>
        <a:ln>
          <a:solidFill>
            <a:srgbClr val="7F7F7F"/>
          </a:solidFill>
        </a:ln>
      </c:spPr>
    </c:legend>
    <c:plotVisOnly val="1"/>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50483091787438"/>
          <c:y val="7.8162778672273808E-2"/>
          <c:w val="0.79858671497584544"/>
          <c:h val="0.91713182910959656"/>
        </c:manualLayout>
      </c:layout>
      <c:barChart>
        <c:barDir val="bar"/>
        <c:grouping val="clustered"/>
        <c:varyColors val="0"/>
        <c:ser>
          <c:idx val="0"/>
          <c:order val="0"/>
          <c:tx>
            <c:strRef>
              <c:f>'市区町村別_在宅(医科)'!$CK$4</c:f>
              <c:strCache>
                <c:ptCount val="1"/>
                <c:pt idx="0">
                  <c:v>在宅医療患者割合(医科)</c:v>
                </c:pt>
              </c:strCache>
            </c:strRef>
          </c:tx>
          <c:spPr>
            <a:solidFill>
              <a:schemeClr val="accent4">
                <a:lumMod val="60000"/>
                <a:lumOff val="40000"/>
              </a:schemeClr>
            </a:solidFill>
            <a:ln>
              <a:noFill/>
            </a:ln>
          </c:spPr>
          <c:invertIfNegative val="0"/>
          <c:dLbls>
            <c:dLbl>
              <c:idx val="27"/>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78-4616-952E-E02416D8D2A6}"/>
                </c:ext>
              </c:extLst>
            </c:dLbl>
            <c:dLbl>
              <c:idx val="28"/>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78-4616-952E-E02416D8D2A6}"/>
                </c:ext>
              </c:extLst>
            </c:dLbl>
            <c:dLbl>
              <c:idx val="29"/>
              <c:layout>
                <c:manualLayout>
                  <c:x val="1.227053140096618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78-4616-952E-E02416D8D2A6}"/>
                </c:ext>
              </c:extLst>
            </c:dLbl>
            <c:dLbl>
              <c:idx val="30"/>
              <c:layout>
                <c:manualLayout>
                  <c:x val="1.687198067632839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78-4616-952E-E02416D8D2A6}"/>
                </c:ext>
              </c:extLst>
            </c:dLbl>
            <c:dLbl>
              <c:idx val="31"/>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78-4616-952E-E02416D8D2A6}"/>
                </c:ext>
              </c:extLst>
            </c:dLbl>
            <c:dLbl>
              <c:idx val="32"/>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78-4616-952E-E02416D8D2A6}"/>
                </c:ext>
              </c:extLst>
            </c:dLbl>
            <c:dLbl>
              <c:idx val="33"/>
              <c:layout>
                <c:manualLayout>
                  <c:x val="2.147342995169082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78-4616-952E-E02416D8D2A6}"/>
                </c:ext>
              </c:extLst>
            </c:dLbl>
            <c:dLbl>
              <c:idx val="34"/>
              <c:layout>
                <c:manualLayout>
                  <c:x val="2.607487922705313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78-4616-952E-E02416D8D2A6}"/>
                </c:ext>
              </c:extLst>
            </c:dLbl>
            <c:dLbl>
              <c:idx val="35"/>
              <c:layout>
                <c:manualLayout>
                  <c:x val="2.607487922705313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78-4616-952E-E02416D8D2A6}"/>
                </c:ext>
              </c:extLst>
            </c:dLbl>
            <c:dLbl>
              <c:idx val="36"/>
              <c:layout>
                <c:manualLayout>
                  <c:x val="3.067632850241545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78-4616-952E-E02416D8D2A6}"/>
                </c:ext>
              </c:extLst>
            </c:dLbl>
            <c:dLbl>
              <c:idx val="37"/>
              <c:layout>
                <c:manualLayout>
                  <c:x val="3.067632850241545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78-4616-952E-E02416D8D2A6}"/>
                </c:ext>
              </c:extLst>
            </c:dLbl>
            <c:dLbl>
              <c:idx val="38"/>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78-4616-952E-E02416D8D2A6}"/>
                </c:ext>
              </c:extLst>
            </c:dLbl>
            <c:dLbl>
              <c:idx val="39"/>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78-4616-952E-E02416D8D2A6}"/>
                </c:ext>
              </c:extLst>
            </c:dLbl>
            <c:dLbl>
              <c:idx val="40"/>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78-4616-952E-E02416D8D2A6}"/>
                </c:ext>
              </c:extLst>
            </c:dLbl>
            <c:dLbl>
              <c:idx val="41"/>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78-4616-952E-E02416D8D2A6}"/>
                </c:ext>
              </c:extLst>
            </c:dLbl>
            <c:dLbl>
              <c:idx val="42"/>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78-4616-952E-E02416D8D2A6}"/>
                </c:ext>
              </c:extLst>
            </c:dLbl>
            <c:dLbl>
              <c:idx val="43"/>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78-4616-952E-E02416D8D2A6}"/>
                </c:ext>
              </c:extLst>
            </c:dLbl>
            <c:numFmt formatCode="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'市区町村別_在宅(医科)'!$CK$7:$CK$80</c:f>
              <c:strCache>
                <c:ptCount val="74"/>
                <c:pt idx="0">
                  <c:v>豊中市</c:v>
                </c:pt>
                <c:pt idx="1">
                  <c:v>東成区</c:v>
                </c:pt>
                <c:pt idx="2">
                  <c:v>中央区</c:v>
                </c:pt>
                <c:pt idx="3">
                  <c:v>箕面市</c:v>
                </c:pt>
                <c:pt idx="4">
                  <c:v>池田市</c:v>
                </c:pt>
                <c:pt idx="5">
                  <c:v>田尻町</c:v>
                </c:pt>
                <c:pt idx="6">
                  <c:v>東住吉区</c:v>
                </c:pt>
                <c:pt idx="7">
                  <c:v>阿倍野区</c:v>
                </c:pt>
                <c:pt idx="8">
                  <c:v>吹田市</c:v>
                </c:pt>
                <c:pt idx="9">
                  <c:v>旭区</c:v>
                </c:pt>
                <c:pt idx="10">
                  <c:v>八尾市</c:v>
                </c:pt>
                <c:pt idx="11">
                  <c:v>福島区</c:v>
                </c:pt>
                <c:pt idx="12">
                  <c:v>天王寺区</c:v>
                </c:pt>
                <c:pt idx="13">
                  <c:v>藤井寺市</c:v>
                </c:pt>
                <c:pt idx="14">
                  <c:v>北区</c:v>
                </c:pt>
                <c:pt idx="15">
                  <c:v>住吉区</c:v>
                </c:pt>
                <c:pt idx="16">
                  <c:v>堺市西区</c:v>
                </c:pt>
                <c:pt idx="17">
                  <c:v>生野区</c:v>
                </c:pt>
                <c:pt idx="18">
                  <c:v>大阪市</c:v>
                </c:pt>
                <c:pt idx="19">
                  <c:v>平野区</c:v>
                </c:pt>
                <c:pt idx="20">
                  <c:v>大阪狭山市</c:v>
                </c:pt>
                <c:pt idx="21">
                  <c:v>松原市</c:v>
                </c:pt>
                <c:pt idx="22">
                  <c:v>城東区</c:v>
                </c:pt>
                <c:pt idx="23">
                  <c:v>東大阪市</c:v>
                </c:pt>
                <c:pt idx="24">
                  <c:v>守口市</c:v>
                </c:pt>
                <c:pt idx="25">
                  <c:v>東淀川区</c:v>
                </c:pt>
                <c:pt idx="26">
                  <c:v>羽曳野市</c:v>
                </c:pt>
                <c:pt idx="27">
                  <c:v>西淀川区</c:v>
                </c:pt>
                <c:pt idx="28">
                  <c:v>堺市堺区</c:v>
                </c:pt>
                <c:pt idx="29">
                  <c:v>泉佐野市</c:v>
                </c:pt>
                <c:pt idx="30">
                  <c:v>都島区</c:v>
                </c:pt>
                <c:pt idx="31">
                  <c:v>浪速区</c:v>
                </c:pt>
                <c:pt idx="32">
                  <c:v>堺市</c:v>
                </c:pt>
                <c:pt idx="33">
                  <c:v>忠岡町</c:v>
                </c:pt>
                <c:pt idx="34">
                  <c:v>西成区</c:v>
                </c:pt>
                <c:pt idx="35">
                  <c:v>富田林市</c:v>
                </c:pt>
                <c:pt idx="36">
                  <c:v>堺市北区</c:v>
                </c:pt>
                <c:pt idx="37">
                  <c:v>茨木市</c:v>
                </c:pt>
                <c:pt idx="38">
                  <c:v>大東市</c:v>
                </c:pt>
                <c:pt idx="39">
                  <c:v>岸和田市</c:v>
                </c:pt>
                <c:pt idx="40">
                  <c:v>鶴見区</c:v>
                </c:pt>
                <c:pt idx="41">
                  <c:v>堺市中区</c:v>
                </c:pt>
                <c:pt idx="42">
                  <c:v>堺市東区</c:v>
                </c:pt>
                <c:pt idx="43">
                  <c:v>淀川区</c:v>
                </c:pt>
                <c:pt idx="44">
                  <c:v>柏原市</c:v>
                </c:pt>
                <c:pt idx="45">
                  <c:v>堺市美原区</c:v>
                </c:pt>
                <c:pt idx="46">
                  <c:v>四條畷市</c:v>
                </c:pt>
                <c:pt idx="47">
                  <c:v>泉大津市</c:v>
                </c:pt>
                <c:pt idx="48">
                  <c:v>寝屋川市</c:v>
                </c:pt>
                <c:pt idx="49">
                  <c:v>熊取町</c:v>
                </c:pt>
                <c:pt idx="50">
                  <c:v>枚方市</c:v>
                </c:pt>
                <c:pt idx="51">
                  <c:v>高槻市</c:v>
                </c:pt>
                <c:pt idx="52">
                  <c:v>貝塚市</c:v>
                </c:pt>
                <c:pt idx="53">
                  <c:v>高石市</c:v>
                </c:pt>
                <c:pt idx="54">
                  <c:v>摂津市</c:v>
                </c:pt>
                <c:pt idx="55">
                  <c:v>西区</c:v>
                </c:pt>
                <c:pt idx="56">
                  <c:v>交野市</c:v>
                </c:pt>
                <c:pt idx="57">
                  <c:v>豊能町</c:v>
                </c:pt>
                <c:pt idx="58">
                  <c:v>堺市南区</c:v>
                </c:pt>
                <c:pt idx="59">
                  <c:v>和泉市</c:v>
                </c:pt>
                <c:pt idx="60">
                  <c:v>岬町</c:v>
                </c:pt>
                <c:pt idx="61">
                  <c:v>此花区</c:v>
                </c:pt>
                <c:pt idx="62">
                  <c:v>門真市</c:v>
                </c:pt>
                <c:pt idx="63">
                  <c:v>住之江区</c:v>
                </c:pt>
                <c:pt idx="64">
                  <c:v>阪南市</c:v>
                </c:pt>
                <c:pt idx="65">
                  <c:v>千早赤阪村</c:v>
                </c:pt>
                <c:pt idx="66">
                  <c:v>河内長野市</c:v>
                </c:pt>
                <c:pt idx="67">
                  <c:v>大正区</c:v>
                </c:pt>
                <c:pt idx="68">
                  <c:v>島本町</c:v>
                </c:pt>
                <c:pt idx="69">
                  <c:v>泉南市</c:v>
                </c:pt>
                <c:pt idx="70">
                  <c:v>河南町</c:v>
                </c:pt>
                <c:pt idx="71">
                  <c:v>港区</c:v>
                </c:pt>
                <c:pt idx="72">
                  <c:v>太子町</c:v>
                </c:pt>
                <c:pt idx="73">
                  <c:v>能勢町</c:v>
                </c:pt>
              </c:strCache>
            </c:strRef>
          </c:cat>
          <c:val>
            <c:numRef>
              <c:f>'市区町村別_在宅(医科)'!$CM$7:$CM$80</c:f>
              <c:numCache>
                <c:formatCode>0.0%</c:formatCode>
                <c:ptCount val="74"/>
                <c:pt idx="0">
                  <c:v>0.14499999999999999</c:v>
                </c:pt>
                <c:pt idx="1">
                  <c:v>0.14299999999999999</c:v>
                </c:pt>
                <c:pt idx="2">
                  <c:v>0.14099999999999999</c:v>
                </c:pt>
                <c:pt idx="3">
                  <c:v>0.14000000000000001</c:v>
                </c:pt>
                <c:pt idx="4">
                  <c:v>0.13900000000000001</c:v>
                </c:pt>
                <c:pt idx="5">
                  <c:v>0.13800000000000001</c:v>
                </c:pt>
                <c:pt idx="6">
                  <c:v>0.13600000000000001</c:v>
                </c:pt>
                <c:pt idx="7">
                  <c:v>0.13600000000000001</c:v>
                </c:pt>
                <c:pt idx="8">
                  <c:v>0.13500000000000001</c:v>
                </c:pt>
                <c:pt idx="9">
                  <c:v>0.13300000000000001</c:v>
                </c:pt>
                <c:pt idx="10">
                  <c:v>0.13300000000000001</c:v>
                </c:pt>
                <c:pt idx="11">
                  <c:v>0.13200000000000001</c:v>
                </c:pt>
                <c:pt idx="12">
                  <c:v>0.13200000000000001</c:v>
                </c:pt>
                <c:pt idx="13">
                  <c:v>0.13</c:v>
                </c:pt>
                <c:pt idx="14">
                  <c:v>0.128</c:v>
                </c:pt>
                <c:pt idx="15">
                  <c:v>0.128</c:v>
                </c:pt>
                <c:pt idx="16">
                  <c:v>0.127</c:v>
                </c:pt>
                <c:pt idx="17">
                  <c:v>0.127</c:v>
                </c:pt>
                <c:pt idx="18">
                  <c:v>0.127</c:v>
                </c:pt>
                <c:pt idx="19">
                  <c:v>0.126</c:v>
                </c:pt>
                <c:pt idx="20">
                  <c:v>0.125</c:v>
                </c:pt>
                <c:pt idx="21">
                  <c:v>0.125</c:v>
                </c:pt>
                <c:pt idx="22">
                  <c:v>0.125</c:v>
                </c:pt>
                <c:pt idx="23">
                  <c:v>0.124</c:v>
                </c:pt>
                <c:pt idx="24">
                  <c:v>0.124</c:v>
                </c:pt>
                <c:pt idx="25">
                  <c:v>0.124</c:v>
                </c:pt>
                <c:pt idx="26">
                  <c:v>0.124</c:v>
                </c:pt>
                <c:pt idx="27">
                  <c:v>0.123</c:v>
                </c:pt>
                <c:pt idx="28">
                  <c:v>0.122</c:v>
                </c:pt>
                <c:pt idx="29">
                  <c:v>0.121</c:v>
                </c:pt>
                <c:pt idx="30">
                  <c:v>0.12</c:v>
                </c:pt>
                <c:pt idx="31">
                  <c:v>0.11899999999999999</c:v>
                </c:pt>
                <c:pt idx="32">
                  <c:v>0.11899999999999999</c:v>
                </c:pt>
                <c:pt idx="33">
                  <c:v>0.11899999999999999</c:v>
                </c:pt>
                <c:pt idx="34">
                  <c:v>0.11799999999999999</c:v>
                </c:pt>
                <c:pt idx="35">
                  <c:v>0.11799999999999999</c:v>
                </c:pt>
                <c:pt idx="36">
                  <c:v>0.11700000000000001</c:v>
                </c:pt>
                <c:pt idx="37">
                  <c:v>0.11700000000000001</c:v>
                </c:pt>
                <c:pt idx="38">
                  <c:v>0.11600000000000001</c:v>
                </c:pt>
                <c:pt idx="39">
                  <c:v>0.115</c:v>
                </c:pt>
                <c:pt idx="40">
                  <c:v>0.115</c:v>
                </c:pt>
                <c:pt idx="41">
                  <c:v>0.114</c:v>
                </c:pt>
                <c:pt idx="42">
                  <c:v>0.114</c:v>
                </c:pt>
                <c:pt idx="43">
                  <c:v>0.113</c:v>
                </c:pt>
                <c:pt idx="44">
                  <c:v>0.111</c:v>
                </c:pt>
                <c:pt idx="45">
                  <c:v>0.111</c:v>
                </c:pt>
                <c:pt idx="46">
                  <c:v>0.11</c:v>
                </c:pt>
                <c:pt idx="47">
                  <c:v>0.11</c:v>
                </c:pt>
                <c:pt idx="48">
                  <c:v>0.109</c:v>
                </c:pt>
                <c:pt idx="49">
                  <c:v>0.108</c:v>
                </c:pt>
                <c:pt idx="50">
                  <c:v>0.108</c:v>
                </c:pt>
                <c:pt idx="51">
                  <c:v>0.108</c:v>
                </c:pt>
                <c:pt idx="52">
                  <c:v>0.108</c:v>
                </c:pt>
                <c:pt idx="53">
                  <c:v>0.107</c:v>
                </c:pt>
                <c:pt idx="54">
                  <c:v>0.107</c:v>
                </c:pt>
                <c:pt idx="55">
                  <c:v>0.106</c:v>
                </c:pt>
                <c:pt idx="56">
                  <c:v>0.105</c:v>
                </c:pt>
                <c:pt idx="57">
                  <c:v>0.105</c:v>
                </c:pt>
                <c:pt idx="58">
                  <c:v>0.105</c:v>
                </c:pt>
                <c:pt idx="59">
                  <c:v>0.104</c:v>
                </c:pt>
                <c:pt idx="60">
                  <c:v>0.10299999999999999</c:v>
                </c:pt>
                <c:pt idx="61">
                  <c:v>0.1</c:v>
                </c:pt>
                <c:pt idx="62">
                  <c:v>9.8000000000000004E-2</c:v>
                </c:pt>
                <c:pt idx="63">
                  <c:v>9.8000000000000004E-2</c:v>
                </c:pt>
                <c:pt idx="64">
                  <c:v>9.5000000000000001E-2</c:v>
                </c:pt>
                <c:pt idx="65">
                  <c:v>9.2999999999999999E-2</c:v>
                </c:pt>
                <c:pt idx="66">
                  <c:v>9.2999999999999999E-2</c:v>
                </c:pt>
                <c:pt idx="67">
                  <c:v>9.2999999999999999E-2</c:v>
                </c:pt>
                <c:pt idx="68">
                  <c:v>9.2999999999999999E-2</c:v>
                </c:pt>
                <c:pt idx="69">
                  <c:v>9.1999999999999998E-2</c:v>
                </c:pt>
                <c:pt idx="70">
                  <c:v>9.0999999999999998E-2</c:v>
                </c:pt>
                <c:pt idx="71">
                  <c:v>8.6999999999999994E-2</c:v>
                </c:pt>
                <c:pt idx="72">
                  <c:v>8.2000000000000003E-2</c:v>
                </c:pt>
                <c:pt idx="73">
                  <c:v>7.8E-2</c:v>
                </c:pt>
              </c:numCache>
            </c:numRef>
          </c:val>
          <c:extLst>
            <c:ext xmlns:c16="http://schemas.microsoft.com/office/drawing/2014/chart" uri="{C3380CC4-5D6E-409C-BE32-E72D297353CC}">
              <c16:uniqueId val="{00000000-0C3C-4D91-89C0-7026496F01FD}"/>
            </c:ext>
          </c:extLst>
        </c:ser>
        <c:dLbls>
          <c:dLblPos val="outEnd"/>
          <c:showLegendKey val="0"/>
          <c:showVal val="1"/>
          <c:showCatName val="0"/>
          <c:showSerName val="0"/>
          <c:showPercent val="0"/>
          <c:showBubbleSize val="0"/>
        </c:dLbls>
        <c:gapWidth val="150"/>
        <c:axId val="266085888"/>
        <c:axId val="266086448"/>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2238502329194885"/>
                  <c:y val="-0.89303182539682535"/>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C3C-4D91-89C0-7026496F01F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'市区町村別_在宅(医科)'!$CX$7:$CX$80</c:f>
              <c:numCache>
                <c:formatCode>0.0%</c:formatCode>
                <c:ptCount val="74"/>
                <c:pt idx="0">
                  <c:v>0.124</c:v>
                </c:pt>
                <c:pt idx="1">
                  <c:v>0.124</c:v>
                </c:pt>
                <c:pt idx="2">
                  <c:v>0.124</c:v>
                </c:pt>
                <c:pt idx="3">
                  <c:v>0.124</c:v>
                </c:pt>
                <c:pt idx="4">
                  <c:v>0.124</c:v>
                </c:pt>
                <c:pt idx="5">
                  <c:v>0.124</c:v>
                </c:pt>
                <c:pt idx="6">
                  <c:v>0.124</c:v>
                </c:pt>
                <c:pt idx="7">
                  <c:v>0.124</c:v>
                </c:pt>
                <c:pt idx="8">
                  <c:v>0.124</c:v>
                </c:pt>
                <c:pt idx="9">
                  <c:v>0.124</c:v>
                </c:pt>
                <c:pt idx="10">
                  <c:v>0.124</c:v>
                </c:pt>
                <c:pt idx="11">
                  <c:v>0.124</c:v>
                </c:pt>
                <c:pt idx="12">
                  <c:v>0.124</c:v>
                </c:pt>
                <c:pt idx="13">
                  <c:v>0.124</c:v>
                </c:pt>
                <c:pt idx="14">
                  <c:v>0.124</c:v>
                </c:pt>
                <c:pt idx="15">
                  <c:v>0.124</c:v>
                </c:pt>
                <c:pt idx="16">
                  <c:v>0.124</c:v>
                </c:pt>
                <c:pt idx="17">
                  <c:v>0.124</c:v>
                </c:pt>
                <c:pt idx="18">
                  <c:v>0.124</c:v>
                </c:pt>
                <c:pt idx="19">
                  <c:v>0.124</c:v>
                </c:pt>
                <c:pt idx="20">
                  <c:v>0.124</c:v>
                </c:pt>
                <c:pt idx="21">
                  <c:v>0.124</c:v>
                </c:pt>
                <c:pt idx="22">
                  <c:v>0.124</c:v>
                </c:pt>
                <c:pt idx="23">
                  <c:v>0.124</c:v>
                </c:pt>
                <c:pt idx="24">
                  <c:v>0.124</c:v>
                </c:pt>
                <c:pt idx="25">
                  <c:v>0.124</c:v>
                </c:pt>
                <c:pt idx="26">
                  <c:v>0.124</c:v>
                </c:pt>
                <c:pt idx="27">
                  <c:v>0.124</c:v>
                </c:pt>
                <c:pt idx="28">
                  <c:v>0.124</c:v>
                </c:pt>
                <c:pt idx="29">
                  <c:v>0.124</c:v>
                </c:pt>
                <c:pt idx="30">
                  <c:v>0.124</c:v>
                </c:pt>
                <c:pt idx="31">
                  <c:v>0.124</c:v>
                </c:pt>
                <c:pt idx="32">
                  <c:v>0.124</c:v>
                </c:pt>
                <c:pt idx="33">
                  <c:v>0.124</c:v>
                </c:pt>
                <c:pt idx="34">
                  <c:v>0.124</c:v>
                </c:pt>
                <c:pt idx="35">
                  <c:v>0.124</c:v>
                </c:pt>
                <c:pt idx="36">
                  <c:v>0.124</c:v>
                </c:pt>
                <c:pt idx="37">
                  <c:v>0.124</c:v>
                </c:pt>
                <c:pt idx="38">
                  <c:v>0.124</c:v>
                </c:pt>
                <c:pt idx="39">
                  <c:v>0.124</c:v>
                </c:pt>
                <c:pt idx="40">
                  <c:v>0.124</c:v>
                </c:pt>
                <c:pt idx="41">
                  <c:v>0.124</c:v>
                </c:pt>
                <c:pt idx="42">
                  <c:v>0.124</c:v>
                </c:pt>
                <c:pt idx="43">
                  <c:v>0.124</c:v>
                </c:pt>
                <c:pt idx="44">
                  <c:v>0.124</c:v>
                </c:pt>
                <c:pt idx="45">
                  <c:v>0.124</c:v>
                </c:pt>
                <c:pt idx="46">
                  <c:v>0.124</c:v>
                </c:pt>
                <c:pt idx="47">
                  <c:v>0.124</c:v>
                </c:pt>
                <c:pt idx="48">
                  <c:v>0.124</c:v>
                </c:pt>
                <c:pt idx="49">
                  <c:v>0.124</c:v>
                </c:pt>
                <c:pt idx="50">
                  <c:v>0.124</c:v>
                </c:pt>
                <c:pt idx="51">
                  <c:v>0.124</c:v>
                </c:pt>
                <c:pt idx="52">
                  <c:v>0.124</c:v>
                </c:pt>
                <c:pt idx="53">
                  <c:v>0.124</c:v>
                </c:pt>
                <c:pt idx="54">
                  <c:v>0.124</c:v>
                </c:pt>
                <c:pt idx="55">
                  <c:v>0.124</c:v>
                </c:pt>
                <c:pt idx="56">
                  <c:v>0.124</c:v>
                </c:pt>
                <c:pt idx="57">
                  <c:v>0.124</c:v>
                </c:pt>
                <c:pt idx="58">
                  <c:v>0.124</c:v>
                </c:pt>
                <c:pt idx="59">
                  <c:v>0.124</c:v>
                </c:pt>
                <c:pt idx="60">
                  <c:v>0.124</c:v>
                </c:pt>
                <c:pt idx="61">
                  <c:v>0.124</c:v>
                </c:pt>
                <c:pt idx="62">
                  <c:v>0.124</c:v>
                </c:pt>
                <c:pt idx="63">
                  <c:v>0.124</c:v>
                </c:pt>
                <c:pt idx="64">
                  <c:v>0.124</c:v>
                </c:pt>
                <c:pt idx="65">
                  <c:v>0.124</c:v>
                </c:pt>
                <c:pt idx="66">
                  <c:v>0.124</c:v>
                </c:pt>
                <c:pt idx="67">
                  <c:v>0.124</c:v>
                </c:pt>
                <c:pt idx="68">
                  <c:v>0.124</c:v>
                </c:pt>
                <c:pt idx="69">
                  <c:v>0.124</c:v>
                </c:pt>
                <c:pt idx="70">
                  <c:v>0.124</c:v>
                </c:pt>
                <c:pt idx="71">
                  <c:v>0.124</c:v>
                </c:pt>
                <c:pt idx="72">
                  <c:v>0.124</c:v>
                </c:pt>
                <c:pt idx="73">
                  <c:v>0.124</c:v>
                </c:pt>
              </c:numCache>
            </c:numRef>
          </c:xVal>
          <c:yVal>
            <c:numRef>
              <c:f>'市区町村別_在宅(医科)'!$DD$7:$DD$80</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2-0C3C-4D91-89C0-7026496F01FD}"/>
            </c:ext>
          </c:extLst>
        </c:ser>
        <c:dLbls>
          <c:showLegendKey val="0"/>
          <c:showVal val="1"/>
          <c:showCatName val="0"/>
          <c:showSerName val="0"/>
          <c:showPercent val="0"/>
          <c:showBubbleSize val="0"/>
        </c:dLbls>
        <c:axId val="266087568"/>
        <c:axId val="266087008"/>
      </c:scatterChart>
      <c:catAx>
        <c:axId val="266085888"/>
        <c:scaling>
          <c:orientation val="maxMin"/>
        </c:scaling>
        <c:delete val="0"/>
        <c:axPos val="l"/>
        <c:numFmt formatCode="General" sourceLinked="0"/>
        <c:majorTickMark val="none"/>
        <c:minorTickMark val="none"/>
        <c:tickLblPos val="nextTo"/>
        <c:spPr>
          <a:ln>
            <a:solidFill>
              <a:srgbClr val="7F7F7F"/>
            </a:solidFill>
          </a:ln>
        </c:spPr>
        <c:crossAx val="266086448"/>
        <c:crosses val="autoZero"/>
        <c:auto val="1"/>
        <c:lblAlgn val="ctr"/>
        <c:lblOffset val="100"/>
        <c:noMultiLvlLbl val="0"/>
      </c:catAx>
      <c:valAx>
        <c:axId val="266086448"/>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9948647342995169"/>
              <c:y val="2.8773730158730158E-2"/>
            </c:manualLayout>
          </c:layout>
          <c:overlay val="0"/>
        </c:title>
        <c:numFmt formatCode="0.0%" sourceLinked="0"/>
        <c:majorTickMark val="out"/>
        <c:minorTickMark val="none"/>
        <c:tickLblPos val="nextTo"/>
        <c:spPr>
          <a:ln>
            <a:solidFill>
              <a:srgbClr val="7F7F7F"/>
            </a:solidFill>
          </a:ln>
        </c:spPr>
        <c:crossAx val="266085888"/>
        <c:crosses val="autoZero"/>
        <c:crossBetween val="between"/>
      </c:valAx>
      <c:valAx>
        <c:axId val="266087008"/>
        <c:scaling>
          <c:orientation val="minMax"/>
          <c:max val="50"/>
          <c:min val="0"/>
        </c:scaling>
        <c:delete val="1"/>
        <c:axPos val="r"/>
        <c:numFmt formatCode="General" sourceLinked="1"/>
        <c:majorTickMark val="out"/>
        <c:minorTickMark val="none"/>
        <c:tickLblPos val="nextTo"/>
        <c:crossAx val="266087568"/>
        <c:crosses val="max"/>
        <c:crossBetween val="midCat"/>
      </c:valAx>
      <c:valAx>
        <c:axId val="266087568"/>
        <c:scaling>
          <c:orientation val="minMax"/>
        </c:scaling>
        <c:delete val="1"/>
        <c:axPos val="b"/>
        <c:numFmt formatCode="0.0%" sourceLinked="1"/>
        <c:majorTickMark val="out"/>
        <c:minorTickMark val="none"/>
        <c:tickLblPos val="nextTo"/>
        <c:crossAx val="266087008"/>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50483091787438"/>
          <c:y val="7.8162778672273808E-2"/>
          <c:w val="0.79858671497584544"/>
          <c:h val="0.91713182910959656"/>
        </c:manualLayout>
      </c:layout>
      <c:barChart>
        <c:barDir val="bar"/>
        <c:grouping val="clustered"/>
        <c:varyColors val="0"/>
        <c:ser>
          <c:idx val="0"/>
          <c:order val="0"/>
          <c:tx>
            <c:strRef>
              <c:f>'市区町村別_在宅(医科)'!$CP$6</c:f>
              <c:strCache>
                <c:ptCount val="1"/>
                <c:pt idx="0">
                  <c:v>前年度との差分(在宅医療患者割合(医科))</c:v>
                </c:pt>
              </c:strCache>
            </c:strRef>
          </c:tx>
          <c:spPr>
            <a:solidFill>
              <a:schemeClr val="accent1"/>
            </a:solidFill>
            <a:ln>
              <a:noFill/>
            </a:ln>
          </c:spPr>
          <c:invertIfNegative val="0"/>
          <c:dLbls>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'市区町村別_在宅(医科)'!$CK$7:$CK$80</c:f>
              <c:strCache>
                <c:ptCount val="74"/>
                <c:pt idx="0">
                  <c:v>豊中市</c:v>
                </c:pt>
                <c:pt idx="1">
                  <c:v>東成区</c:v>
                </c:pt>
                <c:pt idx="2">
                  <c:v>中央区</c:v>
                </c:pt>
                <c:pt idx="3">
                  <c:v>箕面市</c:v>
                </c:pt>
                <c:pt idx="4">
                  <c:v>池田市</c:v>
                </c:pt>
                <c:pt idx="5">
                  <c:v>田尻町</c:v>
                </c:pt>
                <c:pt idx="6">
                  <c:v>東住吉区</c:v>
                </c:pt>
                <c:pt idx="7">
                  <c:v>阿倍野区</c:v>
                </c:pt>
                <c:pt idx="8">
                  <c:v>吹田市</c:v>
                </c:pt>
                <c:pt idx="9">
                  <c:v>旭区</c:v>
                </c:pt>
                <c:pt idx="10">
                  <c:v>八尾市</c:v>
                </c:pt>
                <c:pt idx="11">
                  <c:v>福島区</c:v>
                </c:pt>
                <c:pt idx="12">
                  <c:v>天王寺区</c:v>
                </c:pt>
                <c:pt idx="13">
                  <c:v>藤井寺市</c:v>
                </c:pt>
                <c:pt idx="14">
                  <c:v>北区</c:v>
                </c:pt>
                <c:pt idx="15">
                  <c:v>住吉区</c:v>
                </c:pt>
                <c:pt idx="16">
                  <c:v>堺市西区</c:v>
                </c:pt>
                <c:pt idx="17">
                  <c:v>生野区</c:v>
                </c:pt>
                <c:pt idx="18">
                  <c:v>大阪市</c:v>
                </c:pt>
                <c:pt idx="19">
                  <c:v>平野区</c:v>
                </c:pt>
                <c:pt idx="20">
                  <c:v>大阪狭山市</c:v>
                </c:pt>
                <c:pt idx="21">
                  <c:v>松原市</c:v>
                </c:pt>
                <c:pt idx="22">
                  <c:v>城東区</c:v>
                </c:pt>
                <c:pt idx="23">
                  <c:v>東大阪市</c:v>
                </c:pt>
                <c:pt idx="24">
                  <c:v>守口市</c:v>
                </c:pt>
                <c:pt idx="25">
                  <c:v>東淀川区</c:v>
                </c:pt>
                <c:pt idx="26">
                  <c:v>羽曳野市</c:v>
                </c:pt>
                <c:pt idx="27">
                  <c:v>西淀川区</c:v>
                </c:pt>
                <c:pt idx="28">
                  <c:v>堺市堺区</c:v>
                </c:pt>
                <c:pt idx="29">
                  <c:v>泉佐野市</c:v>
                </c:pt>
                <c:pt idx="30">
                  <c:v>都島区</c:v>
                </c:pt>
                <c:pt idx="31">
                  <c:v>浪速区</c:v>
                </c:pt>
                <c:pt idx="32">
                  <c:v>堺市</c:v>
                </c:pt>
                <c:pt idx="33">
                  <c:v>忠岡町</c:v>
                </c:pt>
                <c:pt idx="34">
                  <c:v>西成区</c:v>
                </c:pt>
                <c:pt idx="35">
                  <c:v>富田林市</c:v>
                </c:pt>
                <c:pt idx="36">
                  <c:v>堺市北区</c:v>
                </c:pt>
                <c:pt idx="37">
                  <c:v>茨木市</c:v>
                </c:pt>
                <c:pt idx="38">
                  <c:v>大東市</c:v>
                </c:pt>
                <c:pt idx="39">
                  <c:v>岸和田市</c:v>
                </c:pt>
                <c:pt idx="40">
                  <c:v>鶴見区</c:v>
                </c:pt>
                <c:pt idx="41">
                  <c:v>堺市中区</c:v>
                </c:pt>
                <c:pt idx="42">
                  <c:v>堺市東区</c:v>
                </c:pt>
                <c:pt idx="43">
                  <c:v>淀川区</c:v>
                </c:pt>
                <c:pt idx="44">
                  <c:v>柏原市</c:v>
                </c:pt>
                <c:pt idx="45">
                  <c:v>堺市美原区</c:v>
                </c:pt>
                <c:pt idx="46">
                  <c:v>四條畷市</c:v>
                </c:pt>
                <c:pt idx="47">
                  <c:v>泉大津市</c:v>
                </c:pt>
                <c:pt idx="48">
                  <c:v>寝屋川市</c:v>
                </c:pt>
                <c:pt idx="49">
                  <c:v>熊取町</c:v>
                </c:pt>
                <c:pt idx="50">
                  <c:v>枚方市</c:v>
                </c:pt>
                <c:pt idx="51">
                  <c:v>高槻市</c:v>
                </c:pt>
                <c:pt idx="52">
                  <c:v>貝塚市</c:v>
                </c:pt>
                <c:pt idx="53">
                  <c:v>高石市</c:v>
                </c:pt>
                <c:pt idx="54">
                  <c:v>摂津市</c:v>
                </c:pt>
                <c:pt idx="55">
                  <c:v>西区</c:v>
                </c:pt>
                <c:pt idx="56">
                  <c:v>交野市</c:v>
                </c:pt>
                <c:pt idx="57">
                  <c:v>豊能町</c:v>
                </c:pt>
                <c:pt idx="58">
                  <c:v>堺市南区</c:v>
                </c:pt>
                <c:pt idx="59">
                  <c:v>和泉市</c:v>
                </c:pt>
                <c:pt idx="60">
                  <c:v>岬町</c:v>
                </c:pt>
                <c:pt idx="61">
                  <c:v>此花区</c:v>
                </c:pt>
                <c:pt idx="62">
                  <c:v>門真市</c:v>
                </c:pt>
                <c:pt idx="63">
                  <c:v>住之江区</c:v>
                </c:pt>
                <c:pt idx="64">
                  <c:v>阪南市</c:v>
                </c:pt>
                <c:pt idx="65">
                  <c:v>千早赤阪村</c:v>
                </c:pt>
                <c:pt idx="66">
                  <c:v>河内長野市</c:v>
                </c:pt>
                <c:pt idx="67">
                  <c:v>大正区</c:v>
                </c:pt>
                <c:pt idx="68">
                  <c:v>島本町</c:v>
                </c:pt>
                <c:pt idx="69">
                  <c:v>泉南市</c:v>
                </c:pt>
                <c:pt idx="70">
                  <c:v>河南町</c:v>
                </c:pt>
                <c:pt idx="71">
                  <c:v>港区</c:v>
                </c:pt>
                <c:pt idx="72">
                  <c:v>太子町</c:v>
                </c:pt>
                <c:pt idx="73">
                  <c:v>能勢町</c:v>
                </c:pt>
              </c:strCache>
            </c:strRef>
          </c:cat>
          <c:val>
            <c:numRef>
              <c:f>'市区町村別_在宅(医科)'!$CP$7:$CP$80</c:f>
              <c:numCache>
                <c:formatCode>General</c:formatCode>
                <c:ptCount val="74"/>
                <c:pt idx="0">
                  <c:v>0.49999999999999767</c:v>
                </c:pt>
                <c:pt idx="1">
                  <c:v>0.49999999999999767</c:v>
                </c:pt>
                <c:pt idx="2">
                  <c:v>0</c:v>
                </c:pt>
                <c:pt idx="3">
                  <c:v>0.10000000000000009</c:v>
                </c:pt>
                <c:pt idx="4">
                  <c:v>-0.1999999999999974</c:v>
                </c:pt>
                <c:pt idx="5">
                  <c:v>-0.10000000000000009</c:v>
                </c:pt>
                <c:pt idx="6">
                  <c:v>0</c:v>
                </c:pt>
                <c:pt idx="7">
                  <c:v>0.10000000000000009</c:v>
                </c:pt>
                <c:pt idx="8">
                  <c:v>0.20000000000000018</c:v>
                </c:pt>
                <c:pt idx="9">
                  <c:v>-0.10000000000000009</c:v>
                </c:pt>
                <c:pt idx="10">
                  <c:v>0.30000000000000027</c:v>
                </c:pt>
                <c:pt idx="11">
                  <c:v>0</c:v>
                </c:pt>
                <c:pt idx="12">
                  <c:v>0.30000000000000027</c:v>
                </c:pt>
                <c:pt idx="13">
                  <c:v>0.20000000000000018</c:v>
                </c:pt>
                <c:pt idx="14">
                  <c:v>-0.30000000000000027</c:v>
                </c:pt>
                <c:pt idx="15">
                  <c:v>0</c:v>
                </c:pt>
                <c:pt idx="16">
                  <c:v>0.10000000000000009</c:v>
                </c:pt>
                <c:pt idx="17">
                  <c:v>0.50000000000000044</c:v>
                </c:pt>
                <c:pt idx="18">
                  <c:v>0.10000000000000009</c:v>
                </c:pt>
                <c:pt idx="19">
                  <c:v>0.50000000000000044</c:v>
                </c:pt>
                <c:pt idx="20">
                  <c:v>0.30000000000000027</c:v>
                </c:pt>
                <c:pt idx="21">
                  <c:v>0.40000000000000036</c:v>
                </c:pt>
                <c:pt idx="22">
                  <c:v>0.20000000000000018</c:v>
                </c:pt>
                <c:pt idx="23">
                  <c:v>0.40000000000000036</c:v>
                </c:pt>
                <c:pt idx="24">
                  <c:v>0.20000000000000018</c:v>
                </c:pt>
                <c:pt idx="25">
                  <c:v>0.10000000000000009</c:v>
                </c:pt>
                <c:pt idx="26">
                  <c:v>0.60000000000000053</c:v>
                </c:pt>
                <c:pt idx="27">
                  <c:v>0</c:v>
                </c:pt>
                <c:pt idx="28">
                  <c:v>0.20000000000000018</c:v>
                </c:pt>
                <c:pt idx="29">
                  <c:v>0.39999999999999897</c:v>
                </c:pt>
                <c:pt idx="30">
                  <c:v>-0.30000000000000027</c:v>
                </c:pt>
                <c:pt idx="31">
                  <c:v>-0.20000000000000018</c:v>
                </c:pt>
                <c:pt idx="32">
                  <c:v>0.19999999999999879</c:v>
                </c:pt>
                <c:pt idx="33">
                  <c:v>0.69999999999999929</c:v>
                </c:pt>
                <c:pt idx="34">
                  <c:v>-0.20000000000000018</c:v>
                </c:pt>
                <c:pt idx="35">
                  <c:v>0</c:v>
                </c:pt>
                <c:pt idx="36">
                  <c:v>0.40000000000000036</c:v>
                </c:pt>
                <c:pt idx="37">
                  <c:v>-9.9999999999998701E-2</c:v>
                </c:pt>
                <c:pt idx="38">
                  <c:v>0.50000000000000044</c:v>
                </c:pt>
                <c:pt idx="39">
                  <c:v>0.80000000000000071</c:v>
                </c:pt>
                <c:pt idx="40">
                  <c:v>0.30000000000000027</c:v>
                </c:pt>
                <c:pt idx="41">
                  <c:v>0.20000000000000018</c:v>
                </c:pt>
                <c:pt idx="42">
                  <c:v>0.20000000000000018</c:v>
                </c:pt>
                <c:pt idx="43">
                  <c:v>0.20000000000000018</c:v>
                </c:pt>
                <c:pt idx="44">
                  <c:v>0.30000000000000027</c:v>
                </c:pt>
                <c:pt idx="45">
                  <c:v>0.50000000000000044</c:v>
                </c:pt>
                <c:pt idx="46">
                  <c:v>0.60000000000000053</c:v>
                </c:pt>
                <c:pt idx="47">
                  <c:v>0.70000000000000062</c:v>
                </c:pt>
                <c:pt idx="48">
                  <c:v>0.30000000000000027</c:v>
                </c:pt>
                <c:pt idx="49">
                  <c:v>0.50000000000000044</c:v>
                </c:pt>
                <c:pt idx="50">
                  <c:v>0.30000000000000027</c:v>
                </c:pt>
                <c:pt idx="51">
                  <c:v>0.40000000000000036</c:v>
                </c:pt>
                <c:pt idx="52">
                  <c:v>0.40000000000000036</c:v>
                </c:pt>
                <c:pt idx="53">
                  <c:v>-0.30000000000000027</c:v>
                </c:pt>
                <c:pt idx="54">
                  <c:v>0.20000000000000018</c:v>
                </c:pt>
                <c:pt idx="55">
                  <c:v>-0.10000000000000009</c:v>
                </c:pt>
                <c:pt idx="56">
                  <c:v>0.20000000000000018</c:v>
                </c:pt>
                <c:pt idx="57">
                  <c:v>0.39999999999999897</c:v>
                </c:pt>
                <c:pt idx="58">
                  <c:v>0.10000000000000009</c:v>
                </c:pt>
                <c:pt idx="59">
                  <c:v>0.49999999999999906</c:v>
                </c:pt>
                <c:pt idx="60">
                  <c:v>0</c:v>
                </c:pt>
                <c:pt idx="61">
                  <c:v>-0.49999999999999906</c:v>
                </c:pt>
                <c:pt idx="62">
                  <c:v>0.30000000000000027</c:v>
                </c:pt>
                <c:pt idx="63">
                  <c:v>0</c:v>
                </c:pt>
                <c:pt idx="64">
                  <c:v>-0.10000000000000009</c:v>
                </c:pt>
                <c:pt idx="65">
                  <c:v>0.40000000000000036</c:v>
                </c:pt>
                <c:pt idx="66">
                  <c:v>0.30000000000000027</c:v>
                </c:pt>
                <c:pt idx="67">
                  <c:v>0.30000000000000027</c:v>
                </c:pt>
                <c:pt idx="68">
                  <c:v>0.30000000000000027</c:v>
                </c:pt>
                <c:pt idx="69">
                  <c:v>0.60000000000000053</c:v>
                </c:pt>
                <c:pt idx="70">
                  <c:v>-0.10000000000000009</c:v>
                </c:pt>
                <c:pt idx="71">
                  <c:v>0.19999999999999879</c:v>
                </c:pt>
                <c:pt idx="72">
                  <c:v>0.20000000000000018</c:v>
                </c:pt>
                <c:pt idx="73">
                  <c:v>0.30000000000000027</c:v>
                </c:pt>
              </c:numCache>
            </c:numRef>
          </c:val>
          <c:extLst>
            <c:ext xmlns:c16="http://schemas.microsoft.com/office/drawing/2014/chart" uri="{C3380CC4-5D6E-409C-BE32-E72D297353CC}">
              <c16:uniqueId val="{0000000C-D4BC-4E50-976E-E2943D207AF7}"/>
            </c:ext>
          </c:extLst>
        </c:ser>
        <c:dLbls>
          <c:dLblPos val="outEnd"/>
          <c:showLegendKey val="0"/>
          <c:showVal val="1"/>
          <c:showCatName val="0"/>
          <c:showSerName val="0"/>
          <c:showPercent val="0"/>
          <c:showBubbleSize val="0"/>
        </c:dLbls>
        <c:gapWidth val="150"/>
        <c:axId val="266085888"/>
        <c:axId val="266086448"/>
      </c:barChart>
      <c:scatterChart>
        <c:scatterStyle val="lineMarker"/>
        <c:varyColors val="0"/>
        <c:ser>
          <c:idx val="1"/>
          <c:order val="1"/>
          <c:tx>
            <c:strRef>
              <c:f>'市区町村別_在宅(医科)'!$B$81:$C$81</c:f>
              <c:strCache>
                <c:ptCount val="1"/>
                <c:pt idx="0">
                  <c:v>広域連合全体</c:v>
                </c:pt>
              </c:strCache>
            </c:strRef>
          </c:tx>
          <c:spPr>
            <a:ln w="28575">
              <a:solidFill>
                <a:srgbClr val="BE4B48"/>
              </a:solidFill>
            </a:ln>
          </c:spPr>
          <c:marker>
            <c:symbol val="none"/>
          </c:marker>
          <c:dLbls>
            <c:dLbl>
              <c:idx val="0"/>
              <c:layout>
                <c:manualLayout>
                  <c:x val="0.20276207729468598"/>
                  <c:y val="-0.89303182539682535"/>
                </c:manualLayout>
              </c:layout>
              <c:tx>
                <c:rich>
                  <a:bodyPr/>
                  <a:lstStyle/>
                  <a:p>
                    <a:fld id="{C51F9CCD-D687-4A1D-AB81-E840726CBA2E}" type="SERIESNAME">
                      <a:rPr lang="ja-JP" altLang="en-US"/>
                      <a:pPr/>
                      <a:t>[系列名]</a:t>
                    </a:fld>
                    <a:r>
                      <a:rPr lang="ja-JP" altLang="en-US" baseline="0"/>
                      <a:t>
</a:t>
                    </a:r>
                    <a:fld id="{558D2DD6-96E3-41B5-9071-DBDFB9112958}" type="XVALUE">
                      <a:rPr lang="en-US" altLang="ja-JP" baseline="0">
                        <a:solidFill>
                          <a:schemeClr val="tx1"/>
                        </a:solidFill>
                      </a:rPr>
                      <a:pPr/>
                      <a:t>[X 値]</a:t>
                    </a:fld>
                    <a:endParaRPr lang="ja-JP" altLang="en-US" baseline="0"/>
                  </a:p>
                </c:rich>
              </c:tx>
              <c:showLegendKey val="0"/>
              <c:showVal val="0"/>
              <c:showCatName val="1"/>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D4BC-4E50-976E-E2943D207AF7}"/>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'市区町村別_在宅(医科)'!$CZ$7:$CZ$80</c:f>
              <c:numCache>
                <c:formatCode>General</c:formatCode>
                <c:ptCount val="74"/>
                <c:pt idx="0">
                  <c:v>0.30000000000000027</c:v>
                </c:pt>
                <c:pt idx="1">
                  <c:v>0.30000000000000027</c:v>
                </c:pt>
                <c:pt idx="2">
                  <c:v>0.30000000000000027</c:v>
                </c:pt>
                <c:pt idx="3">
                  <c:v>0.30000000000000027</c:v>
                </c:pt>
                <c:pt idx="4">
                  <c:v>0.30000000000000027</c:v>
                </c:pt>
                <c:pt idx="5">
                  <c:v>0.30000000000000027</c:v>
                </c:pt>
                <c:pt idx="6">
                  <c:v>0.30000000000000027</c:v>
                </c:pt>
                <c:pt idx="7">
                  <c:v>0.30000000000000027</c:v>
                </c:pt>
                <c:pt idx="8">
                  <c:v>0.30000000000000027</c:v>
                </c:pt>
                <c:pt idx="9">
                  <c:v>0.30000000000000027</c:v>
                </c:pt>
                <c:pt idx="10">
                  <c:v>0.30000000000000027</c:v>
                </c:pt>
                <c:pt idx="11">
                  <c:v>0.30000000000000027</c:v>
                </c:pt>
                <c:pt idx="12">
                  <c:v>0.30000000000000027</c:v>
                </c:pt>
                <c:pt idx="13">
                  <c:v>0.30000000000000027</c:v>
                </c:pt>
                <c:pt idx="14">
                  <c:v>0.30000000000000027</c:v>
                </c:pt>
                <c:pt idx="15">
                  <c:v>0.30000000000000027</c:v>
                </c:pt>
                <c:pt idx="16">
                  <c:v>0.30000000000000027</c:v>
                </c:pt>
                <c:pt idx="17">
                  <c:v>0.30000000000000027</c:v>
                </c:pt>
                <c:pt idx="18">
                  <c:v>0.30000000000000027</c:v>
                </c:pt>
                <c:pt idx="19">
                  <c:v>0.30000000000000027</c:v>
                </c:pt>
                <c:pt idx="20">
                  <c:v>0.30000000000000027</c:v>
                </c:pt>
                <c:pt idx="21">
                  <c:v>0.30000000000000027</c:v>
                </c:pt>
                <c:pt idx="22">
                  <c:v>0.30000000000000027</c:v>
                </c:pt>
                <c:pt idx="23">
                  <c:v>0.30000000000000027</c:v>
                </c:pt>
                <c:pt idx="24">
                  <c:v>0.30000000000000027</c:v>
                </c:pt>
                <c:pt idx="25">
                  <c:v>0.30000000000000027</c:v>
                </c:pt>
                <c:pt idx="26">
                  <c:v>0.30000000000000027</c:v>
                </c:pt>
                <c:pt idx="27">
                  <c:v>0.30000000000000027</c:v>
                </c:pt>
                <c:pt idx="28">
                  <c:v>0.30000000000000027</c:v>
                </c:pt>
                <c:pt idx="29">
                  <c:v>0.30000000000000027</c:v>
                </c:pt>
                <c:pt idx="30">
                  <c:v>0.30000000000000027</c:v>
                </c:pt>
                <c:pt idx="31">
                  <c:v>0.30000000000000027</c:v>
                </c:pt>
                <c:pt idx="32">
                  <c:v>0.30000000000000027</c:v>
                </c:pt>
                <c:pt idx="33">
                  <c:v>0.30000000000000027</c:v>
                </c:pt>
                <c:pt idx="34">
                  <c:v>0.30000000000000027</c:v>
                </c:pt>
                <c:pt idx="35">
                  <c:v>0.30000000000000027</c:v>
                </c:pt>
                <c:pt idx="36">
                  <c:v>0.30000000000000027</c:v>
                </c:pt>
                <c:pt idx="37">
                  <c:v>0.30000000000000027</c:v>
                </c:pt>
                <c:pt idx="38">
                  <c:v>0.30000000000000027</c:v>
                </c:pt>
                <c:pt idx="39">
                  <c:v>0.30000000000000027</c:v>
                </c:pt>
                <c:pt idx="40">
                  <c:v>0.30000000000000027</c:v>
                </c:pt>
                <c:pt idx="41">
                  <c:v>0.30000000000000027</c:v>
                </c:pt>
                <c:pt idx="42">
                  <c:v>0.30000000000000027</c:v>
                </c:pt>
                <c:pt idx="43">
                  <c:v>0.30000000000000027</c:v>
                </c:pt>
                <c:pt idx="44">
                  <c:v>0.30000000000000027</c:v>
                </c:pt>
                <c:pt idx="45">
                  <c:v>0.30000000000000027</c:v>
                </c:pt>
                <c:pt idx="46">
                  <c:v>0.30000000000000027</c:v>
                </c:pt>
                <c:pt idx="47">
                  <c:v>0.30000000000000027</c:v>
                </c:pt>
                <c:pt idx="48">
                  <c:v>0.30000000000000027</c:v>
                </c:pt>
                <c:pt idx="49">
                  <c:v>0.30000000000000027</c:v>
                </c:pt>
                <c:pt idx="50">
                  <c:v>0.30000000000000027</c:v>
                </c:pt>
                <c:pt idx="51">
                  <c:v>0.30000000000000027</c:v>
                </c:pt>
                <c:pt idx="52">
                  <c:v>0.30000000000000027</c:v>
                </c:pt>
                <c:pt idx="53">
                  <c:v>0.30000000000000027</c:v>
                </c:pt>
                <c:pt idx="54">
                  <c:v>0.30000000000000027</c:v>
                </c:pt>
                <c:pt idx="55">
                  <c:v>0.30000000000000027</c:v>
                </c:pt>
                <c:pt idx="56">
                  <c:v>0.30000000000000027</c:v>
                </c:pt>
                <c:pt idx="57">
                  <c:v>0.30000000000000027</c:v>
                </c:pt>
                <c:pt idx="58">
                  <c:v>0.30000000000000027</c:v>
                </c:pt>
                <c:pt idx="59">
                  <c:v>0.30000000000000027</c:v>
                </c:pt>
                <c:pt idx="60">
                  <c:v>0.30000000000000027</c:v>
                </c:pt>
                <c:pt idx="61">
                  <c:v>0.30000000000000027</c:v>
                </c:pt>
                <c:pt idx="62">
                  <c:v>0.30000000000000027</c:v>
                </c:pt>
                <c:pt idx="63">
                  <c:v>0.30000000000000027</c:v>
                </c:pt>
                <c:pt idx="64">
                  <c:v>0.30000000000000027</c:v>
                </c:pt>
                <c:pt idx="65">
                  <c:v>0.30000000000000027</c:v>
                </c:pt>
                <c:pt idx="66">
                  <c:v>0.30000000000000027</c:v>
                </c:pt>
                <c:pt idx="67">
                  <c:v>0.30000000000000027</c:v>
                </c:pt>
                <c:pt idx="68">
                  <c:v>0.30000000000000027</c:v>
                </c:pt>
                <c:pt idx="69">
                  <c:v>0.30000000000000027</c:v>
                </c:pt>
                <c:pt idx="70">
                  <c:v>0.30000000000000027</c:v>
                </c:pt>
                <c:pt idx="71">
                  <c:v>0.30000000000000027</c:v>
                </c:pt>
                <c:pt idx="72">
                  <c:v>0.30000000000000027</c:v>
                </c:pt>
                <c:pt idx="73">
                  <c:v>0.30000000000000027</c:v>
                </c:pt>
              </c:numCache>
            </c:numRef>
          </c:xVal>
          <c:yVal>
            <c:numRef>
              <c:f>'市区町村別_在宅(医科)'!$DD$7:$DD$80</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E-D4BC-4E50-976E-E2943D207AF7}"/>
            </c:ext>
          </c:extLst>
        </c:ser>
        <c:dLbls>
          <c:showLegendKey val="0"/>
          <c:showVal val="1"/>
          <c:showCatName val="0"/>
          <c:showSerName val="0"/>
          <c:showPercent val="0"/>
          <c:showBubbleSize val="0"/>
        </c:dLbls>
        <c:axId val="266087568"/>
        <c:axId val="266087008"/>
      </c:scatterChart>
      <c:catAx>
        <c:axId val="266085888"/>
        <c:scaling>
          <c:orientation val="maxMin"/>
        </c:scaling>
        <c:delete val="0"/>
        <c:axPos val="l"/>
        <c:numFmt formatCode="General" sourceLinked="0"/>
        <c:majorTickMark val="none"/>
        <c:minorTickMark val="none"/>
        <c:tickLblPos val="low"/>
        <c:spPr>
          <a:ln>
            <a:solidFill>
              <a:srgbClr val="7F7F7F"/>
            </a:solidFill>
          </a:ln>
        </c:spPr>
        <c:crossAx val="266086448"/>
        <c:crosses val="autoZero"/>
        <c:auto val="1"/>
        <c:lblAlgn val="ctr"/>
        <c:lblOffset val="100"/>
        <c:noMultiLvlLbl val="0"/>
      </c:catAx>
      <c:valAx>
        <c:axId val="266086448"/>
        <c:scaling>
          <c:orientation val="minMax"/>
        </c:scaling>
        <c:delete val="0"/>
        <c:axPos val="t"/>
        <c:majorGridlines>
          <c:spPr>
            <a:ln>
              <a:solidFill>
                <a:srgbClr val="D9D9D9"/>
              </a:solidFill>
            </a:ln>
          </c:spPr>
        </c:majorGridlines>
        <c:title>
          <c:tx>
            <c:rich>
              <a:bodyPr/>
              <a:lstStyle/>
              <a:p>
                <a:pPr>
                  <a:defRPr/>
                </a:pPr>
                <a:r>
                  <a:rPr lang="en-US"/>
                  <a:t>(pt)</a:t>
                </a:r>
              </a:p>
            </c:rich>
          </c:tx>
          <c:layout>
            <c:manualLayout>
              <c:xMode val="edge"/>
              <c:yMode val="edge"/>
              <c:x val="0.89948647342995169"/>
              <c:y val="2.8773730158730158E-2"/>
            </c:manualLayout>
          </c:layout>
          <c:overlay val="0"/>
        </c:title>
        <c:numFmt formatCode="#,##0.0_ ;[Red]\-#,##0.0\ " sourceLinked="0"/>
        <c:majorTickMark val="out"/>
        <c:minorTickMark val="none"/>
        <c:tickLblPos val="nextTo"/>
        <c:spPr>
          <a:ln>
            <a:solidFill>
              <a:srgbClr val="7F7F7F"/>
            </a:solidFill>
          </a:ln>
        </c:spPr>
        <c:crossAx val="266085888"/>
        <c:crosses val="autoZero"/>
        <c:crossBetween val="between"/>
      </c:valAx>
      <c:valAx>
        <c:axId val="266087008"/>
        <c:scaling>
          <c:orientation val="minMax"/>
          <c:max val="50"/>
          <c:min val="0"/>
        </c:scaling>
        <c:delete val="1"/>
        <c:axPos val="r"/>
        <c:numFmt formatCode="General" sourceLinked="1"/>
        <c:majorTickMark val="out"/>
        <c:minorTickMark val="none"/>
        <c:tickLblPos val="nextTo"/>
        <c:crossAx val="266087568"/>
        <c:crosses val="max"/>
        <c:crossBetween val="midCat"/>
      </c:valAx>
      <c:valAx>
        <c:axId val="266087568"/>
        <c:scaling>
          <c:orientation val="minMax"/>
        </c:scaling>
        <c:delete val="1"/>
        <c:axPos val="b"/>
        <c:numFmt formatCode="General" sourceLinked="1"/>
        <c:majorTickMark val="out"/>
        <c:minorTickMark val="none"/>
        <c:tickLblPos val="nextTo"/>
        <c:crossAx val="266087008"/>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50483091787438"/>
          <c:y val="7.8162778672273808E-2"/>
          <c:w val="0.79858671497584544"/>
          <c:h val="0.91713182910959656"/>
        </c:manualLayout>
      </c:layout>
      <c:barChart>
        <c:barDir val="bar"/>
        <c:grouping val="clustered"/>
        <c:varyColors val="0"/>
        <c:ser>
          <c:idx val="0"/>
          <c:order val="0"/>
          <c:tx>
            <c:strRef>
              <c:f>'市区町村別_在宅(医科)'!$CQ$4</c:f>
              <c:strCache>
                <c:ptCount val="1"/>
                <c:pt idx="0">
                  <c:v>訪問診療患者割合(医科)</c:v>
                </c:pt>
              </c:strCache>
            </c:strRef>
          </c:tx>
          <c:spPr>
            <a:solidFill>
              <a:schemeClr val="accent4">
                <a:lumMod val="60000"/>
                <a:lumOff val="40000"/>
              </a:schemeClr>
            </a:solidFill>
            <a:ln>
              <a:noFill/>
            </a:ln>
          </c:spPr>
          <c:invertIfNegative val="0"/>
          <c:dLbls>
            <c:dLbl>
              <c:idx val="24"/>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6A-44DB-B61D-182B4C4CE5BF}"/>
                </c:ext>
              </c:extLst>
            </c:dLbl>
            <c:dLbl>
              <c:idx val="25"/>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6A-44DB-B61D-182B4C4CE5BF}"/>
                </c:ext>
              </c:extLst>
            </c:dLbl>
            <c:dLbl>
              <c:idx val="26"/>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6A-44DB-B61D-182B4C4CE5BF}"/>
                </c:ext>
              </c:extLst>
            </c:dLbl>
            <c:dLbl>
              <c:idx val="27"/>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6A-44DB-B61D-182B4C4CE5BF}"/>
                </c:ext>
              </c:extLst>
            </c:dLbl>
            <c:dLbl>
              <c:idx val="28"/>
              <c:layout>
                <c:manualLayout>
                  <c:x val="1.687198067632839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6A-44DB-B61D-182B4C4CE5BF}"/>
                </c:ext>
              </c:extLst>
            </c:dLbl>
            <c:dLbl>
              <c:idx val="29"/>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6A-44DB-B61D-182B4C4CE5BF}"/>
                </c:ext>
              </c:extLst>
            </c:dLbl>
            <c:dLbl>
              <c:idx val="30"/>
              <c:layout>
                <c:manualLayout>
                  <c:x val="2.30072463768115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6A-44DB-B61D-182B4C4CE5BF}"/>
                </c:ext>
              </c:extLst>
            </c:dLbl>
            <c:dLbl>
              <c:idx val="31"/>
              <c:layout>
                <c:manualLayout>
                  <c:x val="2.30072463768115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6A-44DB-B61D-182B4C4CE5BF}"/>
                </c:ext>
              </c:extLst>
            </c:dLbl>
            <c:dLbl>
              <c:idx val="32"/>
              <c:layout>
                <c:manualLayout>
                  <c:x val="-4.601449275362431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6A-44DB-B61D-182B4C4CE5BF}"/>
                </c:ext>
              </c:extLst>
            </c:dLbl>
            <c:dLbl>
              <c:idx val="33"/>
              <c:layout>
                <c:manualLayout>
                  <c:x val="-4.601449275362431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6A-44DB-B61D-182B4C4CE5BF}"/>
                </c:ext>
              </c:extLst>
            </c:dLbl>
            <c:numFmt formatCode="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'市区町村別_在宅(医科)'!$CQ$7:$CQ$80</c:f>
              <c:strCache>
                <c:ptCount val="74"/>
                <c:pt idx="0">
                  <c:v>豊中市</c:v>
                </c:pt>
                <c:pt idx="1">
                  <c:v>八尾市</c:v>
                </c:pt>
                <c:pt idx="2">
                  <c:v>池田市</c:v>
                </c:pt>
                <c:pt idx="3">
                  <c:v>東住吉区</c:v>
                </c:pt>
                <c:pt idx="4">
                  <c:v>箕面市</c:v>
                </c:pt>
                <c:pt idx="5">
                  <c:v>田尻町</c:v>
                </c:pt>
                <c:pt idx="6">
                  <c:v>阿倍野区</c:v>
                </c:pt>
                <c:pt idx="7">
                  <c:v>藤井寺市</c:v>
                </c:pt>
                <c:pt idx="8">
                  <c:v>平野区</c:v>
                </c:pt>
                <c:pt idx="9">
                  <c:v>天王寺区</c:v>
                </c:pt>
                <c:pt idx="10">
                  <c:v>旭区</c:v>
                </c:pt>
                <c:pt idx="11">
                  <c:v>住吉区</c:v>
                </c:pt>
                <c:pt idx="12">
                  <c:v>吹田市</c:v>
                </c:pt>
                <c:pt idx="13">
                  <c:v>東成区</c:v>
                </c:pt>
                <c:pt idx="14">
                  <c:v>中央区</c:v>
                </c:pt>
                <c:pt idx="15">
                  <c:v>生野区</c:v>
                </c:pt>
                <c:pt idx="16">
                  <c:v>堺市西区</c:v>
                </c:pt>
                <c:pt idx="17">
                  <c:v>城東区</c:v>
                </c:pt>
                <c:pt idx="18">
                  <c:v>東大阪市</c:v>
                </c:pt>
                <c:pt idx="19">
                  <c:v>松原市</c:v>
                </c:pt>
                <c:pt idx="20">
                  <c:v>羽曳野市</c:v>
                </c:pt>
                <c:pt idx="21">
                  <c:v>忠岡町</c:v>
                </c:pt>
                <c:pt idx="22">
                  <c:v>大阪市</c:v>
                </c:pt>
                <c:pt idx="23">
                  <c:v>守口市</c:v>
                </c:pt>
                <c:pt idx="24">
                  <c:v>堺市堺区</c:v>
                </c:pt>
                <c:pt idx="25">
                  <c:v>堺市中区</c:v>
                </c:pt>
                <c:pt idx="26">
                  <c:v>福島区</c:v>
                </c:pt>
                <c:pt idx="27">
                  <c:v>岸和田市</c:v>
                </c:pt>
                <c:pt idx="28">
                  <c:v>浪速区</c:v>
                </c:pt>
                <c:pt idx="29">
                  <c:v>堺市</c:v>
                </c:pt>
                <c:pt idx="30">
                  <c:v>茨木市</c:v>
                </c:pt>
                <c:pt idx="31">
                  <c:v>高石市</c:v>
                </c:pt>
                <c:pt idx="32">
                  <c:v>泉大津市</c:v>
                </c:pt>
                <c:pt idx="33">
                  <c:v>東淀川区</c:v>
                </c:pt>
                <c:pt idx="34">
                  <c:v>堺市北区</c:v>
                </c:pt>
                <c:pt idx="35">
                  <c:v>泉佐野市</c:v>
                </c:pt>
                <c:pt idx="36">
                  <c:v>大東市</c:v>
                </c:pt>
                <c:pt idx="37">
                  <c:v>高槻市</c:v>
                </c:pt>
                <c:pt idx="38">
                  <c:v>西成区</c:v>
                </c:pt>
                <c:pt idx="39">
                  <c:v>枚方市</c:v>
                </c:pt>
                <c:pt idx="40">
                  <c:v>岬町</c:v>
                </c:pt>
                <c:pt idx="41">
                  <c:v>北区</c:v>
                </c:pt>
                <c:pt idx="42">
                  <c:v>鶴見区</c:v>
                </c:pt>
                <c:pt idx="43">
                  <c:v>和泉市</c:v>
                </c:pt>
                <c:pt idx="44">
                  <c:v>大阪狭山市</c:v>
                </c:pt>
                <c:pt idx="45">
                  <c:v>柏原市</c:v>
                </c:pt>
                <c:pt idx="46">
                  <c:v>堺市東区</c:v>
                </c:pt>
                <c:pt idx="47">
                  <c:v>淀川区</c:v>
                </c:pt>
                <c:pt idx="48">
                  <c:v>都島区</c:v>
                </c:pt>
                <c:pt idx="49">
                  <c:v>熊取町</c:v>
                </c:pt>
                <c:pt idx="50">
                  <c:v>西淀川区</c:v>
                </c:pt>
                <c:pt idx="51">
                  <c:v>堺市美原区</c:v>
                </c:pt>
                <c:pt idx="52">
                  <c:v>四條畷市</c:v>
                </c:pt>
                <c:pt idx="53">
                  <c:v>寝屋川市</c:v>
                </c:pt>
                <c:pt idx="54">
                  <c:v>堺市南区</c:v>
                </c:pt>
                <c:pt idx="55">
                  <c:v>門真市</c:v>
                </c:pt>
                <c:pt idx="56">
                  <c:v>西区</c:v>
                </c:pt>
                <c:pt idx="57">
                  <c:v>交野市</c:v>
                </c:pt>
                <c:pt idx="58">
                  <c:v>摂津市</c:v>
                </c:pt>
                <c:pt idx="59">
                  <c:v>貝塚市</c:v>
                </c:pt>
                <c:pt idx="60">
                  <c:v>住之江区</c:v>
                </c:pt>
                <c:pt idx="61">
                  <c:v>富田林市</c:v>
                </c:pt>
                <c:pt idx="62">
                  <c:v>豊能町</c:v>
                </c:pt>
                <c:pt idx="63">
                  <c:v>港区</c:v>
                </c:pt>
                <c:pt idx="64">
                  <c:v>大正区</c:v>
                </c:pt>
                <c:pt idx="65">
                  <c:v>島本町</c:v>
                </c:pt>
                <c:pt idx="66">
                  <c:v>阪南市</c:v>
                </c:pt>
                <c:pt idx="67">
                  <c:v>此花区</c:v>
                </c:pt>
                <c:pt idx="68">
                  <c:v>泉南市</c:v>
                </c:pt>
                <c:pt idx="69">
                  <c:v>河内長野市</c:v>
                </c:pt>
                <c:pt idx="70">
                  <c:v>千早赤阪村</c:v>
                </c:pt>
                <c:pt idx="71">
                  <c:v>河南町</c:v>
                </c:pt>
                <c:pt idx="72">
                  <c:v>太子町</c:v>
                </c:pt>
                <c:pt idx="73">
                  <c:v>能勢町</c:v>
                </c:pt>
              </c:strCache>
            </c:strRef>
          </c:cat>
          <c:val>
            <c:numRef>
              <c:f>'市区町村別_在宅(医科)'!$CS$7:$CS$80</c:f>
              <c:numCache>
                <c:formatCode>0.0%</c:formatCode>
                <c:ptCount val="74"/>
                <c:pt idx="0">
                  <c:v>0.10100000000000001</c:v>
                </c:pt>
                <c:pt idx="1">
                  <c:v>0.1</c:v>
                </c:pt>
                <c:pt idx="2">
                  <c:v>9.9000000000000005E-2</c:v>
                </c:pt>
                <c:pt idx="3">
                  <c:v>9.9000000000000005E-2</c:v>
                </c:pt>
                <c:pt idx="4">
                  <c:v>9.5000000000000001E-2</c:v>
                </c:pt>
                <c:pt idx="5">
                  <c:v>9.0999999999999998E-2</c:v>
                </c:pt>
                <c:pt idx="6">
                  <c:v>9.0999999999999998E-2</c:v>
                </c:pt>
                <c:pt idx="7">
                  <c:v>0.09</c:v>
                </c:pt>
                <c:pt idx="8">
                  <c:v>0.09</c:v>
                </c:pt>
                <c:pt idx="9">
                  <c:v>8.8999999999999996E-2</c:v>
                </c:pt>
                <c:pt idx="10">
                  <c:v>8.7999999999999995E-2</c:v>
                </c:pt>
                <c:pt idx="11">
                  <c:v>8.7999999999999995E-2</c:v>
                </c:pt>
                <c:pt idx="12">
                  <c:v>8.6999999999999994E-2</c:v>
                </c:pt>
                <c:pt idx="13">
                  <c:v>8.6999999999999994E-2</c:v>
                </c:pt>
                <c:pt idx="14">
                  <c:v>8.5999999999999993E-2</c:v>
                </c:pt>
                <c:pt idx="15">
                  <c:v>8.5999999999999993E-2</c:v>
                </c:pt>
                <c:pt idx="16">
                  <c:v>8.5999999999999993E-2</c:v>
                </c:pt>
                <c:pt idx="17">
                  <c:v>8.5000000000000006E-2</c:v>
                </c:pt>
                <c:pt idx="18">
                  <c:v>8.4000000000000005E-2</c:v>
                </c:pt>
                <c:pt idx="19">
                  <c:v>8.4000000000000005E-2</c:v>
                </c:pt>
                <c:pt idx="20">
                  <c:v>8.3000000000000004E-2</c:v>
                </c:pt>
                <c:pt idx="21">
                  <c:v>8.3000000000000004E-2</c:v>
                </c:pt>
                <c:pt idx="22">
                  <c:v>8.3000000000000004E-2</c:v>
                </c:pt>
                <c:pt idx="23">
                  <c:v>8.2000000000000003E-2</c:v>
                </c:pt>
                <c:pt idx="24">
                  <c:v>8.1000000000000003E-2</c:v>
                </c:pt>
                <c:pt idx="25">
                  <c:v>0.08</c:v>
                </c:pt>
                <c:pt idx="26">
                  <c:v>0.08</c:v>
                </c:pt>
                <c:pt idx="27">
                  <c:v>7.9000000000000001E-2</c:v>
                </c:pt>
                <c:pt idx="28">
                  <c:v>7.9000000000000001E-2</c:v>
                </c:pt>
                <c:pt idx="29">
                  <c:v>7.9000000000000001E-2</c:v>
                </c:pt>
                <c:pt idx="30">
                  <c:v>7.8E-2</c:v>
                </c:pt>
                <c:pt idx="31">
                  <c:v>7.8E-2</c:v>
                </c:pt>
                <c:pt idx="32">
                  <c:v>7.6999999999999999E-2</c:v>
                </c:pt>
                <c:pt idx="33">
                  <c:v>7.6999999999999999E-2</c:v>
                </c:pt>
                <c:pt idx="34">
                  <c:v>7.5999999999999998E-2</c:v>
                </c:pt>
                <c:pt idx="35">
                  <c:v>7.5999999999999998E-2</c:v>
                </c:pt>
                <c:pt idx="36">
                  <c:v>7.5999999999999998E-2</c:v>
                </c:pt>
                <c:pt idx="37">
                  <c:v>7.5999999999999998E-2</c:v>
                </c:pt>
                <c:pt idx="38">
                  <c:v>7.4999999999999997E-2</c:v>
                </c:pt>
                <c:pt idx="39">
                  <c:v>7.4999999999999997E-2</c:v>
                </c:pt>
                <c:pt idx="40">
                  <c:v>7.4999999999999997E-2</c:v>
                </c:pt>
                <c:pt idx="41">
                  <c:v>7.4999999999999997E-2</c:v>
                </c:pt>
                <c:pt idx="42">
                  <c:v>7.3999999999999996E-2</c:v>
                </c:pt>
                <c:pt idx="43">
                  <c:v>7.3999999999999996E-2</c:v>
                </c:pt>
                <c:pt idx="44">
                  <c:v>7.2999999999999995E-2</c:v>
                </c:pt>
                <c:pt idx="45">
                  <c:v>7.2999999999999995E-2</c:v>
                </c:pt>
                <c:pt idx="46">
                  <c:v>7.2999999999999995E-2</c:v>
                </c:pt>
                <c:pt idx="47">
                  <c:v>7.2999999999999995E-2</c:v>
                </c:pt>
                <c:pt idx="48">
                  <c:v>7.1999999999999995E-2</c:v>
                </c:pt>
                <c:pt idx="49">
                  <c:v>7.1999999999999995E-2</c:v>
                </c:pt>
                <c:pt idx="50">
                  <c:v>7.1999999999999995E-2</c:v>
                </c:pt>
                <c:pt idx="51">
                  <c:v>7.1999999999999995E-2</c:v>
                </c:pt>
                <c:pt idx="52">
                  <c:v>7.0000000000000007E-2</c:v>
                </c:pt>
                <c:pt idx="53">
                  <c:v>6.9000000000000006E-2</c:v>
                </c:pt>
                <c:pt idx="54">
                  <c:v>6.9000000000000006E-2</c:v>
                </c:pt>
                <c:pt idx="55">
                  <c:v>6.6000000000000003E-2</c:v>
                </c:pt>
                <c:pt idx="56">
                  <c:v>6.5000000000000002E-2</c:v>
                </c:pt>
                <c:pt idx="57">
                  <c:v>6.5000000000000002E-2</c:v>
                </c:pt>
                <c:pt idx="58">
                  <c:v>6.3E-2</c:v>
                </c:pt>
                <c:pt idx="59">
                  <c:v>6.3E-2</c:v>
                </c:pt>
                <c:pt idx="60">
                  <c:v>6.2E-2</c:v>
                </c:pt>
                <c:pt idx="61">
                  <c:v>6.0999999999999999E-2</c:v>
                </c:pt>
                <c:pt idx="62">
                  <c:v>6.0999999999999999E-2</c:v>
                </c:pt>
                <c:pt idx="63">
                  <c:v>6.0999999999999999E-2</c:v>
                </c:pt>
                <c:pt idx="64">
                  <c:v>5.8999999999999997E-2</c:v>
                </c:pt>
                <c:pt idx="65">
                  <c:v>5.8999999999999997E-2</c:v>
                </c:pt>
                <c:pt idx="66">
                  <c:v>5.8000000000000003E-2</c:v>
                </c:pt>
                <c:pt idx="67">
                  <c:v>5.7000000000000002E-2</c:v>
                </c:pt>
                <c:pt idx="68">
                  <c:v>5.6000000000000001E-2</c:v>
                </c:pt>
                <c:pt idx="69">
                  <c:v>5.1999999999999998E-2</c:v>
                </c:pt>
                <c:pt idx="70">
                  <c:v>4.7E-2</c:v>
                </c:pt>
                <c:pt idx="71">
                  <c:v>4.5999999999999999E-2</c:v>
                </c:pt>
                <c:pt idx="72">
                  <c:v>4.4999999999999998E-2</c:v>
                </c:pt>
                <c:pt idx="73">
                  <c:v>3.6999999999999998E-2</c:v>
                </c:pt>
              </c:numCache>
            </c:numRef>
          </c:val>
          <c:extLst>
            <c:ext xmlns:c16="http://schemas.microsoft.com/office/drawing/2014/chart" uri="{C3380CC4-5D6E-409C-BE32-E72D297353CC}">
              <c16:uniqueId val="{00000000-FBF9-426B-9D09-01747C99408E}"/>
            </c:ext>
          </c:extLst>
        </c:ser>
        <c:dLbls>
          <c:dLblPos val="outEnd"/>
          <c:showLegendKey val="0"/>
          <c:showVal val="1"/>
          <c:showCatName val="0"/>
          <c:showSerName val="0"/>
          <c:showPercent val="0"/>
          <c:showBubbleSize val="0"/>
        </c:dLbls>
        <c:gapWidth val="150"/>
        <c:axId val="320465856"/>
        <c:axId val="320466416"/>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4878031400966182"/>
                  <c:y val="-0.8931"/>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BF9-426B-9D09-01747C99408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'市区町村別_在宅(医科)'!$DA$7:$DA$80</c:f>
              <c:numCache>
                <c:formatCode>0.0%</c:formatCode>
                <c:ptCount val="74"/>
                <c:pt idx="0">
                  <c:v>8.2000000000000003E-2</c:v>
                </c:pt>
                <c:pt idx="1">
                  <c:v>8.2000000000000003E-2</c:v>
                </c:pt>
                <c:pt idx="2">
                  <c:v>8.2000000000000003E-2</c:v>
                </c:pt>
                <c:pt idx="3">
                  <c:v>8.2000000000000003E-2</c:v>
                </c:pt>
                <c:pt idx="4">
                  <c:v>8.2000000000000003E-2</c:v>
                </c:pt>
                <c:pt idx="5">
                  <c:v>8.2000000000000003E-2</c:v>
                </c:pt>
                <c:pt idx="6">
                  <c:v>8.2000000000000003E-2</c:v>
                </c:pt>
                <c:pt idx="7">
                  <c:v>8.2000000000000003E-2</c:v>
                </c:pt>
                <c:pt idx="8">
                  <c:v>8.2000000000000003E-2</c:v>
                </c:pt>
                <c:pt idx="9">
                  <c:v>8.2000000000000003E-2</c:v>
                </c:pt>
                <c:pt idx="10">
                  <c:v>8.2000000000000003E-2</c:v>
                </c:pt>
                <c:pt idx="11">
                  <c:v>8.2000000000000003E-2</c:v>
                </c:pt>
                <c:pt idx="12">
                  <c:v>8.2000000000000003E-2</c:v>
                </c:pt>
                <c:pt idx="13">
                  <c:v>8.2000000000000003E-2</c:v>
                </c:pt>
                <c:pt idx="14">
                  <c:v>8.2000000000000003E-2</c:v>
                </c:pt>
                <c:pt idx="15">
                  <c:v>8.2000000000000003E-2</c:v>
                </c:pt>
                <c:pt idx="16">
                  <c:v>8.2000000000000003E-2</c:v>
                </c:pt>
                <c:pt idx="17">
                  <c:v>8.2000000000000003E-2</c:v>
                </c:pt>
                <c:pt idx="18">
                  <c:v>8.2000000000000003E-2</c:v>
                </c:pt>
                <c:pt idx="19">
                  <c:v>8.2000000000000003E-2</c:v>
                </c:pt>
                <c:pt idx="20">
                  <c:v>8.2000000000000003E-2</c:v>
                </c:pt>
                <c:pt idx="21">
                  <c:v>8.2000000000000003E-2</c:v>
                </c:pt>
                <c:pt idx="22">
                  <c:v>8.2000000000000003E-2</c:v>
                </c:pt>
                <c:pt idx="23">
                  <c:v>8.2000000000000003E-2</c:v>
                </c:pt>
                <c:pt idx="24">
                  <c:v>8.2000000000000003E-2</c:v>
                </c:pt>
                <c:pt idx="25">
                  <c:v>8.2000000000000003E-2</c:v>
                </c:pt>
                <c:pt idx="26">
                  <c:v>8.2000000000000003E-2</c:v>
                </c:pt>
                <c:pt idx="27">
                  <c:v>8.2000000000000003E-2</c:v>
                </c:pt>
                <c:pt idx="28">
                  <c:v>8.2000000000000003E-2</c:v>
                </c:pt>
                <c:pt idx="29">
                  <c:v>8.2000000000000003E-2</c:v>
                </c:pt>
                <c:pt idx="30">
                  <c:v>8.2000000000000003E-2</c:v>
                </c:pt>
                <c:pt idx="31">
                  <c:v>8.2000000000000003E-2</c:v>
                </c:pt>
                <c:pt idx="32">
                  <c:v>8.2000000000000003E-2</c:v>
                </c:pt>
                <c:pt idx="33">
                  <c:v>8.2000000000000003E-2</c:v>
                </c:pt>
                <c:pt idx="34">
                  <c:v>8.2000000000000003E-2</c:v>
                </c:pt>
                <c:pt idx="35">
                  <c:v>8.2000000000000003E-2</c:v>
                </c:pt>
                <c:pt idx="36">
                  <c:v>8.2000000000000003E-2</c:v>
                </c:pt>
                <c:pt idx="37">
                  <c:v>8.2000000000000003E-2</c:v>
                </c:pt>
                <c:pt idx="38">
                  <c:v>8.2000000000000003E-2</c:v>
                </c:pt>
                <c:pt idx="39">
                  <c:v>8.2000000000000003E-2</c:v>
                </c:pt>
                <c:pt idx="40">
                  <c:v>8.2000000000000003E-2</c:v>
                </c:pt>
                <c:pt idx="41">
                  <c:v>8.2000000000000003E-2</c:v>
                </c:pt>
                <c:pt idx="42">
                  <c:v>8.2000000000000003E-2</c:v>
                </c:pt>
                <c:pt idx="43">
                  <c:v>8.2000000000000003E-2</c:v>
                </c:pt>
                <c:pt idx="44">
                  <c:v>8.2000000000000003E-2</c:v>
                </c:pt>
                <c:pt idx="45">
                  <c:v>8.2000000000000003E-2</c:v>
                </c:pt>
                <c:pt idx="46">
                  <c:v>8.2000000000000003E-2</c:v>
                </c:pt>
                <c:pt idx="47">
                  <c:v>8.2000000000000003E-2</c:v>
                </c:pt>
                <c:pt idx="48">
                  <c:v>8.2000000000000003E-2</c:v>
                </c:pt>
                <c:pt idx="49">
                  <c:v>8.2000000000000003E-2</c:v>
                </c:pt>
                <c:pt idx="50">
                  <c:v>8.2000000000000003E-2</c:v>
                </c:pt>
                <c:pt idx="51">
                  <c:v>8.2000000000000003E-2</c:v>
                </c:pt>
                <c:pt idx="52">
                  <c:v>8.2000000000000003E-2</c:v>
                </c:pt>
                <c:pt idx="53">
                  <c:v>8.2000000000000003E-2</c:v>
                </c:pt>
                <c:pt idx="54">
                  <c:v>8.2000000000000003E-2</c:v>
                </c:pt>
                <c:pt idx="55">
                  <c:v>8.2000000000000003E-2</c:v>
                </c:pt>
                <c:pt idx="56">
                  <c:v>8.2000000000000003E-2</c:v>
                </c:pt>
                <c:pt idx="57">
                  <c:v>8.2000000000000003E-2</c:v>
                </c:pt>
                <c:pt idx="58">
                  <c:v>8.2000000000000003E-2</c:v>
                </c:pt>
                <c:pt idx="59">
                  <c:v>8.2000000000000003E-2</c:v>
                </c:pt>
                <c:pt idx="60">
                  <c:v>8.2000000000000003E-2</c:v>
                </c:pt>
                <c:pt idx="61">
                  <c:v>8.2000000000000003E-2</c:v>
                </c:pt>
                <c:pt idx="62">
                  <c:v>8.2000000000000003E-2</c:v>
                </c:pt>
                <c:pt idx="63">
                  <c:v>8.2000000000000003E-2</c:v>
                </c:pt>
                <c:pt idx="64">
                  <c:v>8.2000000000000003E-2</c:v>
                </c:pt>
                <c:pt idx="65">
                  <c:v>8.2000000000000003E-2</c:v>
                </c:pt>
                <c:pt idx="66">
                  <c:v>8.2000000000000003E-2</c:v>
                </c:pt>
                <c:pt idx="67">
                  <c:v>8.2000000000000003E-2</c:v>
                </c:pt>
                <c:pt idx="68">
                  <c:v>8.2000000000000003E-2</c:v>
                </c:pt>
                <c:pt idx="69">
                  <c:v>8.2000000000000003E-2</c:v>
                </c:pt>
                <c:pt idx="70">
                  <c:v>8.2000000000000003E-2</c:v>
                </c:pt>
                <c:pt idx="71">
                  <c:v>8.2000000000000003E-2</c:v>
                </c:pt>
                <c:pt idx="72">
                  <c:v>8.2000000000000003E-2</c:v>
                </c:pt>
                <c:pt idx="73">
                  <c:v>8.2000000000000003E-2</c:v>
                </c:pt>
              </c:numCache>
            </c:numRef>
          </c:xVal>
          <c:yVal>
            <c:numRef>
              <c:f>'市区町村別_在宅(医科)'!$DD$7:$DD$80</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2-FBF9-426B-9D09-01747C99408E}"/>
            </c:ext>
          </c:extLst>
        </c:ser>
        <c:dLbls>
          <c:showLegendKey val="0"/>
          <c:showVal val="1"/>
          <c:showCatName val="0"/>
          <c:showSerName val="0"/>
          <c:showPercent val="0"/>
          <c:showBubbleSize val="0"/>
        </c:dLbls>
        <c:axId val="320467536"/>
        <c:axId val="320466976"/>
      </c:scatterChart>
      <c:catAx>
        <c:axId val="320465856"/>
        <c:scaling>
          <c:orientation val="maxMin"/>
        </c:scaling>
        <c:delete val="0"/>
        <c:axPos val="l"/>
        <c:numFmt formatCode="General" sourceLinked="0"/>
        <c:majorTickMark val="none"/>
        <c:minorTickMark val="none"/>
        <c:tickLblPos val="nextTo"/>
        <c:spPr>
          <a:ln>
            <a:solidFill>
              <a:srgbClr val="7F7F7F"/>
            </a:solidFill>
          </a:ln>
        </c:spPr>
        <c:crossAx val="320466416"/>
        <c:crosses val="autoZero"/>
        <c:auto val="1"/>
        <c:lblAlgn val="ctr"/>
        <c:lblOffset val="100"/>
        <c:noMultiLvlLbl val="0"/>
      </c:catAx>
      <c:valAx>
        <c:axId val="320466416"/>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9948647342995169"/>
              <c:y val="2.8773730158730158E-2"/>
            </c:manualLayout>
          </c:layout>
          <c:overlay val="0"/>
        </c:title>
        <c:numFmt formatCode="0.0%" sourceLinked="0"/>
        <c:majorTickMark val="out"/>
        <c:minorTickMark val="none"/>
        <c:tickLblPos val="nextTo"/>
        <c:spPr>
          <a:ln>
            <a:solidFill>
              <a:srgbClr val="7F7F7F"/>
            </a:solidFill>
          </a:ln>
        </c:spPr>
        <c:crossAx val="320465856"/>
        <c:crosses val="autoZero"/>
        <c:crossBetween val="between"/>
      </c:valAx>
      <c:valAx>
        <c:axId val="320466976"/>
        <c:scaling>
          <c:orientation val="minMax"/>
          <c:max val="50"/>
          <c:min val="0"/>
        </c:scaling>
        <c:delete val="1"/>
        <c:axPos val="r"/>
        <c:numFmt formatCode="General" sourceLinked="1"/>
        <c:majorTickMark val="out"/>
        <c:minorTickMark val="none"/>
        <c:tickLblPos val="nextTo"/>
        <c:crossAx val="320467536"/>
        <c:crosses val="max"/>
        <c:crossBetween val="midCat"/>
      </c:valAx>
      <c:valAx>
        <c:axId val="320467536"/>
        <c:scaling>
          <c:orientation val="minMax"/>
        </c:scaling>
        <c:delete val="1"/>
        <c:axPos val="b"/>
        <c:numFmt formatCode="0.0%" sourceLinked="1"/>
        <c:majorTickMark val="out"/>
        <c:minorTickMark val="none"/>
        <c:tickLblPos val="nextTo"/>
        <c:crossAx val="320466976"/>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50483091787438"/>
          <c:y val="7.8162778672273808E-2"/>
          <c:w val="0.79858671497584544"/>
          <c:h val="0.91713182910959656"/>
        </c:manualLayout>
      </c:layout>
      <c:barChart>
        <c:barDir val="bar"/>
        <c:grouping val="clustered"/>
        <c:varyColors val="0"/>
        <c:ser>
          <c:idx val="0"/>
          <c:order val="0"/>
          <c:tx>
            <c:strRef>
              <c:f>'市区町村別_在宅(医科)'!$CV$6</c:f>
              <c:strCache>
                <c:ptCount val="1"/>
                <c:pt idx="0">
                  <c:v>前年度との差分(訪問診療患者割合(医科))</c:v>
                </c:pt>
              </c:strCache>
            </c:strRef>
          </c:tx>
          <c:spPr>
            <a:solidFill>
              <a:schemeClr val="accent1"/>
            </a:solidFill>
            <a:ln>
              <a:noFill/>
            </a:ln>
          </c:spPr>
          <c:invertIfNegative val="0"/>
          <c:dLbls>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'市区町村別_在宅(医科)'!$CQ$7:$CQ$80</c:f>
              <c:strCache>
                <c:ptCount val="74"/>
                <c:pt idx="0">
                  <c:v>豊中市</c:v>
                </c:pt>
                <c:pt idx="1">
                  <c:v>八尾市</c:v>
                </c:pt>
                <c:pt idx="2">
                  <c:v>池田市</c:v>
                </c:pt>
                <c:pt idx="3">
                  <c:v>東住吉区</c:v>
                </c:pt>
                <c:pt idx="4">
                  <c:v>箕面市</c:v>
                </c:pt>
                <c:pt idx="5">
                  <c:v>田尻町</c:v>
                </c:pt>
                <c:pt idx="6">
                  <c:v>阿倍野区</c:v>
                </c:pt>
                <c:pt idx="7">
                  <c:v>藤井寺市</c:v>
                </c:pt>
                <c:pt idx="8">
                  <c:v>平野区</c:v>
                </c:pt>
                <c:pt idx="9">
                  <c:v>天王寺区</c:v>
                </c:pt>
                <c:pt idx="10">
                  <c:v>旭区</c:v>
                </c:pt>
                <c:pt idx="11">
                  <c:v>住吉区</c:v>
                </c:pt>
                <c:pt idx="12">
                  <c:v>吹田市</c:v>
                </c:pt>
                <c:pt idx="13">
                  <c:v>東成区</c:v>
                </c:pt>
                <c:pt idx="14">
                  <c:v>中央区</c:v>
                </c:pt>
                <c:pt idx="15">
                  <c:v>生野区</c:v>
                </c:pt>
                <c:pt idx="16">
                  <c:v>堺市西区</c:v>
                </c:pt>
                <c:pt idx="17">
                  <c:v>城東区</c:v>
                </c:pt>
                <c:pt idx="18">
                  <c:v>東大阪市</c:v>
                </c:pt>
                <c:pt idx="19">
                  <c:v>松原市</c:v>
                </c:pt>
                <c:pt idx="20">
                  <c:v>羽曳野市</c:v>
                </c:pt>
                <c:pt idx="21">
                  <c:v>忠岡町</c:v>
                </c:pt>
                <c:pt idx="22">
                  <c:v>大阪市</c:v>
                </c:pt>
                <c:pt idx="23">
                  <c:v>守口市</c:v>
                </c:pt>
                <c:pt idx="24">
                  <c:v>堺市堺区</c:v>
                </c:pt>
                <c:pt idx="25">
                  <c:v>堺市中区</c:v>
                </c:pt>
                <c:pt idx="26">
                  <c:v>福島区</c:v>
                </c:pt>
                <c:pt idx="27">
                  <c:v>岸和田市</c:v>
                </c:pt>
                <c:pt idx="28">
                  <c:v>浪速区</c:v>
                </c:pt>
                <c:pt idx="29">
                  <c:v>堺市</c:v>
                </c:pt>
                <c:pt idx="30">
                  <c:v>茨木市</c:v>
                </c:pt>
                <c:pt idx="31">
                  <c:v>高石市</c:v>
                </c:pt>
                <c:pt idx="32">
                  <c:v>泉大津市</c:v>
                </c:pt>
                <c:pt idx="33">
                  <c:v>東淀川区</c:v>
                </c:pt>
                <c:pt idx="34">
                  <c:v>堺市北区</c:v>
                </c:pt>
                <c:pt idx="35">
                  <c:v>泉佐野市</c:v>
                </c:pt>
                <c:pt idx="36">
                  <c:v>大東市</c:v>
                </c:pt>
                <c:pt idx="37">
                  <c:v>高槻市</c:v>
                </c:pt>
                <c:pt idx="38">
                  <c:v>西成区</c:v>
                </c:pt>
                <c:pt idx="39">
                  <c:v>枚方市</c:v>
                </c:pt>
                <c:pt idx="40">
                  <c:v>岬町</c:v>
                </c:pt>
                <c:pt idx="41">
                  <c:v>北区</c:v>
                </c:pt>
                <c:pt idx="42">
                  <c:v>鶴見区</c:v>
                </c:pt>
                <c:pt idx="43">
                  <c:v>和泉市</c:v>
                </c:pt>
                <c:pt idx="44">
                  <c:v>大阪狭山市</c:v>
                </c:pt>
                <c:pt idx="45">
                  <c:v>柏原市</c:v>
                </c:pt>
                <c:pt idx="46">
                  <c:v>堺市東区</c:v>
                </c:pt>
                <c:pt idx="47">
                  <c:v>淀川区</c:v>
                </c:pt>
                <c:pt idx="48">
                  <c:v>都島区</c:v>
                </c:pt>
                <c:pt idx="49">
                  <c:v>熊取町</c:v>
                </c:pt>
                <c:pt idx="50">
                  <c:v>西淀川区</c:v>
                </c:pt>
                <c:pt idx="51">
                  <c:v>堺市美原区</c:v>
                </c:pt>
                <c:pt idx="52">
                  <c:v>四條畷市</c:v>
                </c:pt>
                <c:pt idx="53">
                  <c:v>寝屋川市</c:v>
                </c:pt>
                <c:pt idx="54">
                  <c:v>堺市南区</c:v>
                </c:pt>
                <c:pt idx="55">
                  <c:v>門真市</c:v>
                </c:pt>
                <c:pt idx="56">
                  <c:v>西区</c:v>
                </c:pt>
                <c:pt idx="57">
                  <c:v>交野市</c:v>
                </c:pt>
                <c:pt idx="58">
                  <c:v>摂津市</c:v>
                </c:pt>
                <c:pt idx="59">
                  <c:v>貝塚市</c:v>
                </c:pt>
                <c:pt idx="60">
                  <c:v>住之江区</c:v>
                </c:pt>
                <c:pt idx="61">
                  <c:v>富田林市</c:v>
                </c:pt>
                <c:pt idx="62">
                  <c:v>豊能町</c:v>
                </c:pt>
                <c:pt idx="63">
                  <c:v>港区</c:v>
                </c:pt>
                <c:pt idx="64">
                  <c:v>大正区</c:v>
                </c:pt>
                <c:pt idx="65">
                  <c:v>島本町</c:v>
                </c:pt>
                <c:pt idx="66">
                  <c:v>阪南市</c:v>
                </c:pt>
                <c:pt idx="67">
                  <c:v>此花区</c:v>
                </c:pt>
                <c:pt idx="68">
                  <c:v>泉南市</c:v>
                </c:pt>
                <c:pt idx="69">
                  <c:v>河内長野市</c:v>
                </c:pt>
                <c:pt idx="70">
                  <c:v>千早赤阪村</c:v>
                </c:pt>
                <c:pt idx="71">
                  <c:v>河南町</c:v>
                </c:pt>
                <c:pt idx="72">
                  <c:v>太子町</c:v>
                </c:pt>
                <c:pt idx="73">
                  <c:v>能勢町</c:v>
                </c:pt>
              </c:strCache>
            </c:strRef>
          </c:cat>
          <c:val>
            <c:numRef>
              <c:f>'市区町村別_在宅(医科)'!$CV$7:$CV$80</c:f>
              <c:numCache>
                <c:formatCode>General</c:formatCode>
                <c:ptCount val="74"/>
                <c:pt idx="0">
                  <c:v>0.60000000000000053</c:v>
                </c:pt>
                <c:pt idx="1">
                  <c:v>0.30000000000000027</c:v>
                </c:pt>
                <c:pt idx="2">
                  <c:v>0.40000000000000036</c:v>
                </c:pt>
                <c:pt idx="3">
                  <c:v>0.10000000000000009</c:v>
                </c:pt>
                <c:pt idx="4">
                  <c:v>0.20000000000000018</c:v>
                </c:pt>
                <c:pt idx="5">
                  <c:v>-0.60000000000000053</c:v>
                </c:pt>
                <c:pt idx="6">
                  <c:v>0.20000000000000018</c:v>
                </c:pt>
                <c:pt idx="7">
                  <c:v>0.20000000000000018</c:v>
                </c:pt>
                <c:pt idx="8">
                  <c:v>0.49999999999999906</c:v>
                </c:pt>
                <c:pt idx="9">
                  <c:v>0.20000000000000018</c:v>
                </c:pt>
                <c:pt idx="10">
                  <c:v>-0.30000000000000027</c:v>
                </c:pt>
                <c:pt idx="11">
                  <c:v>0.29999999999999888</c:v>
                </c:pt>
                <c:pt idx="12">
                  <c:v>0.19999999999999879</c:v>
                </c:pt>
                <c:pt idx="13">
                  <c:v>0</c:v>
                </c:pt>
                <c:pt idx="14">
                  <c:v>-0.30000000000000027</c:v>
                </c:pt>
                <c:pt idx="15">
                  <c:v>0.19999999999999879</c:v>
                </c:pt>
                <c:pt idx="16">
                  <c:v>9.9999999999998701E-2</c:v>
                </c:pt>
                <c:pt idx="17">
                  <c:v>0</c:v>
                </c:pt>
                <c:pt idx="18">
                  <c:v>0.30000000000000027</c:v>
                </c:pt>
                <c:pt idx="19">
                  <c:v>0.30000000000000027</c:v>
                </c:pt>
                <c:pt idx="20">
                  <c:v>0.40000000000000036</c:v>
                </c:pt>
                <c:pt idx="21">
                  <c:v>0.9000000000000008</c:v>
                </c:pt>
                <c:pt idx="22">
                  <c:v>0.10000000000000009</c:v>
                </c:pt>
                <c:pt idx="23">
                  <c:v>0.20000000000000018</c:v>
                </c:pt>
                <c:pt idx="24">
                  <c:v>0.10000000000000009</c:v>
                </c:pt>
                <c:pt idx="25">
                  <c:v>0.30000000000000027</c:v>
                </c:pt>
                <c:pt idx="26">
                  <c:v>0.40000000000000036</c:v>
                </c:pt>
                <c:pt idx="27">
                  <c:v>0.80000000000000071</c:v>
                </c:pt>
                <c:pt idx="28">
                  <c:v>-0.10000000000000009</c:v>
                </c:pt>
                <c:pt idx="29">
                  <c:v>0.20000000000000018</c:v>
                </c:pt>
                <c:pt idx="30">
                  <c:v>0.20000000000000018</c:v>
                </c:pt>
                <c:pt idx="31">
                  <c:v>0</c:v>
                </c:pt>
                <c:pt idx="32">
                  <c:v>0.69999999999999929</c:v>
                </c:pt>
                <c:pt idx="33">
                  <c:v>0.10000000000000009</c:v>
                </c:pt>
                <c:pt idx="34">
                  <c:v>0.30000000000000027</c:v>
                </c:pt>
                <c:pt idx="35">
                  <c:v>0.30000000000000027</c:v>
                </c:pt>
                <c:pt idx="36">
                  <c:v>0.50000000000000044</c:v>
                </c:pt>
                <c:pt idx="37">
                  <c:v>0.30000000000000027</c:v>
                </c:pt>
                <c:pt idx="38">
                  <c:v>0</c:v>
                </c:pt>
                <c:pt idx="39">
                  <c:v>0.30000000000000027</c:v>
                </c:pt>
                <c:pt idx="40">
                  <c:v>0.20000000000000018</c:v>
                </c:pt>
                <c:pt idx="41">
                  <c:v>-0.10000000000000009</c:v>
                </c:pt>
                <c:pt idx="42">
                  <c:v>0.10000000000000009</c:v>
                </c:pt>
                <c:pt idx="43">
                  <c:v>0.39999999999999897</c:v>
                </c:pt>
                <c:pt idx="44">
                  <c:v>0.29999999999999888</c:v>
                </c:pt>
                <c:pt idx="45">
                  <c:v>0.39999999999999897</c:v>
                </c:pt>
                <c:pt idx="46">
                  <c:v>0</c:v>
                </c:pt>
                <c:pt idx="47">
                  <c:v>-0.10000000000000009</c:v>
                </c:pt>
                <c:pt idx="48">
                  <c:v>-0.30000000000000027</c:v>
                </c:pt>
                <c:pt idx="49">
                  <c:v>0.49999999999999906</c:v>
                </c:pt>
                <c:pt idx="50">
                  <c:v>-0.10000000000000009</c:v>
                </c:pt>
                <c:pt idx="51">
                  <c:v>0.29999999999999888</c:v>
                </c:pt>
                <c:pt idx="52">
                  <c:v>0.40000000000000036</c:v>
                </c:pt>
                <c:pt idx="53">
                  <c:v>0.30000000000000027</c:v>
                </c:pt>
                <c:pt idx="54">
                  <c:v>0.20000000000000018</c:v>
                </c:pt>
                <c:pt idx="55">
                  <c:v>0.50000000000000044</c:v>
                </c:pt>
                <c:pt idx="56">
                  <c:v>-0.10000000000000009</c:v>
                </c:pt>
                <c:pt idx="57">
                  <c:v>0.60000000000000053</c:v>
                </c:pt>
                <c:pt idx="58">
                  <c:v>0.10000000000000009</c:v>
                </c:pt>
                <c:pt idx="59">
                  <c:v>0.20000000000000018</c:v>
                </c:pt>
                <c:pt idx="60">
                  <c:v>-0.10000000000000009</c:v>
                </c:pt>
                <c:pt idx="61">
                  <c:v>0.20000000000000018</c:v>
                </c:pt>
                <c:pt idx="62">
                  <c:v>0.10000000000000009</c:v>
                </c:pt>
                <c:pt idx="63">
                  <c:v>0.20000000000000018</c:v>
                </c:pt>
                <c:pt idx="64">
                  <c:v>9.9999999999999395E-2</c:v>
                </c:pt>
                <c:pt idx="65">
                  <c:v>0.39999999999999969</c:v>
                </c:pt>
                <c:pt idx="66">
                  <c:v>0.10000000000000009</c:v>
                </c:pt>
                <c:pt idx="67">
                  <c:v>-0.10000000000000009</c:v>
                </c:pt>
                <c:pt idx="68">
                  <c:v>0.8</c:v>
                </c:pt>
                <c:pt idx="69">
                  <c:v>0.19999999999999948</c:v>
                </c:pt>
                <c:pt idx="70">
                  <c:v>0.20000000000000018</c:v>
                </c:pt>
                <c:pt idx="71">
                  <c:v>-0.10000000000000009</c:v>
                </c:pt>
                <c:pt idx="72">
                  <c:v>0.39999999999999969</c:v>
                </c:pt>
                <c:pt idx="73">
                  <c:v>-0.10000000000000009</c:v>
                </c:pt>
              </c:numCache>
            </c:numRef>
          </c:val>
          <c:extLst>
            <c:ext xmlns:c16="http://schemas.microsoft.com/office/drawing/2014/chart" uri="{C3380CC4-5D6E-409C-BE32-E72D297353CC}">
              <c16:uniqueId val="{00000000-AF83-4501-9C35-5F915940ACE5}"/>
            </c:ext>
          </c:extLst>
        </c:ser>
        <c:dLbls>
          <c:dLblPos val="outEnd"/>
          <c:showLegendKey val="0"/>
          <c:showVal val="1"/>
          <c:showCatName val="0"/>
          <c:showSerName val="0"/>
          <c:showPercent val="0"/>
          <c:showBubbleSize val="0"/>
        </c:dLbls>
        <c:gapWidth val="150"/>
        <c:axId val="266085888"/>
        <c:axId val="266086448"/>
      </c:barChart>
      <c:scatterChart>
        <c:scatterStyle val="lineMarker"/>
        <c:varyColors val="0"/>
        <c:ser>
          <c:idx val="1"/>
          <c:order val="1"/>
          <c:tx>
            <c:strRef>
              <c:f>'市区町村別_在宅(医科)'!$B$81:$C$81</c:f>
              <c:strCache>
                <c:ptCount val="1"/>
                <c:pt idx="0">
                  <c:v>広域連合全体</c:v>
                </c:pt>
              </c:strCache>
            </c:strRef>
          </c:tx>
          <c:spPr>
            <a:ln w="28575">
              <a:solidFill>
                <a:srgbClr val="BE4B48"/>
              </a:solidFill>
            </a:ln>
          </c:spPr>
          <c:marker>
            <c:symbol val="none"/>
          </c:marker>
          <c:dLbls>
            <c:dLbl>
              <c:idx val="0"/>
              <c:layout>
                <c:manualLayout>
                  <c:x val="0.22393719806763285"/>
                  <c:y val="-0.89403976190476186"/>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F83-4501-9C35-5F915940ACE5}"/>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'市区町村別_在宅(医科)'!$DC$7:$DC$80</c:f>
              <c:numCache>
                <c:formatCode>General</c:formatCode>
                <c:ptCount val="74"/>
                <c:pt idx="0">
                  <c:v>0.20000000000000018</c:v>
                </c:pt>
                <c:pt idx="1">
                  <c:v>0.20000000000000018</c:v>
                </c:pt>
                <c:pt idx="2">
                  <c:v>0.20000000000000018</c:v>
                </c:pt>
                <c:pt idx="3">
                  <c:v>0.20000000000000018</c:v>
                </c:pt>
                <c:pt idx="4">
                  <c:v>0.20000000000000018</c:v>
                </c:pt>
                <c:pt idx="5">
                  <c:v>0.20000000000000018</c:v>
                </c:pt>
                <c:pt idx="6">
                  <c:v>0.20000000000000018</c:v>
                </c:pt>
                <c:pt idx="7">
                  <c:v>0.20000000000000018</c:v>
                </c:pt>
                <c:pt idx="8">
                  <c:v>0.20000000000000018</c:v>
                </c:pt>
                <c:pt idx="9">
                  <c:v>0.20000000000000018</c:v>
                </c:pt>
                <c:pt idx="10">
                  <c:v>0.20000000000000018</c:v>
                </c:pt>
                <c:pt idx="11">
                  <c:v>0.20000000000000018</c:v>
                </c:pt>
                <c:pt idx="12">
                  <c:v>0.20000000000000018</c:v>
                </c:pt>
                <c:pt idx="13">
                  <c:v>0.20000000000000018</c:v>
                </c:pt>
                <c:pt idx="14">
                  <c:v>0.20000000000000018</c:v>
                </c:pt>
                <c:pt idx="15">
                  <c:v>0.20000000000000018</c:v>
                </c:pt>
                <c:pt idx="16">
                  <c:v>0.20000000000000018</c:v>
                </c:pt>
                <c:pt idx="17">
                  <c:v>0.20000000000000018</c:v>
                </c:pt>
                <c:pt idx="18">
                  <c:v>0.20000000000000018</c:v>
                </c:pt>
                <c:pt idx="19">
                  <c:v>0.20000000000000018</c:v>
                </c:pt>
                <c:pt idx="20">
                  <c:v>0.20000000000000018</c:v>
                </c:pt>
                <c:pt idx="21">
                  <c:v>0.20000000000000018</c:v>
                </c:pt>
                <c:pt idx="22">
                  <c:v>0.20000000000000018</c:v>
                </c:pt>
                <c:pt idx="23">
                  <c:v>0.20000000000000018</c:v>
                </c:pt>
                <c:pt idx="24">
                  <c:v>0.20000000000000018</c:v>
                </c:pt>
                <c:pt idx="25">
                  <c:v>0.20000000000000018</c:v>
                </c:pt>
                <c:pt idx="26">
                  <c:v>0.20000000000000018</c:v>
                </c:pt>
                <c:pt idx="27">
                  <c:v>0.20000000000000018</c:v>
                </c:pt>
                <c:pt idx="28">
                  <c:v>0.20000000000000018</c:v>
                </c:pt>
                <c:pt idx="29">
                  <c:v>0.20000000000000018</c:v>
                </c:pt>
                <c:pt idx="30">
                  <c:v>0.20000000000000018</c:v>
                </c:pt>
                <c:pt idx="31">
                  <c:v>0.20000000000000018</c:v>
                </c:pt>
                <c:pt idx="32">
                  <c:v>0.20000000000000018</c:v>
                </c:pt>
                <c:pt idx="33">
                  <c:v>0.20000000000000018</c:v>
                </c:pt>
                <c:pt idx="34">
                  <c:v>0.20000000000000018</c:v>
                </c:pt>
                <c:pt idx="35">
                  <c:v>0.20000000000000018</c:v>
                </c:pt>
                <c:pt idx="36">
                  <c:v>0.20000000000000018</c:v>
                </c:pt>
                <c:pt idx="37">
                  <c:v>0.20000000000000018</c:v>
                </c:pt>
                <c:pt idx="38">
                  <c:v>0.20000000000000018</c:v>
                </c:pt>
                <c:pt idx="39">
                  <c:v>0.20000000000000018</c:v>
                </c:pt>
                <c:pt idx="40">
                  <c:v>0.20000000000000018</c:v>
                </c:pt>
                <c:pt idx="41">
                  <c:v>0.20000000000000018</c:v>
                </c:pt>
                <c:pt idx="42">
                  <c:v>0.20000000000000018</c:v>
                </c:pt>
                <c:pt idx="43">
                  <c:v>0.20000000000000018</c:v>
                </c:pt>
                <c:pt idx="44">
                  <c:v>0.20000000000000018</c:v>
                </c:pt>
                <c:pt idx="45">
                  <c:v>0.20000000000000018</c:v>
                </c:pt>
                <c:pt idx="46">
                  <c:v>0.20000000000000018</c:v>
                </c:pt>
                <c:pt idx="47">
                  <c:v>0.20000000000000018</c:v>
                </c:pt>
                <c:pt idx="48">
                  <c:v>0.20000000000000018</c:v>
                </c:pt>
                <c:pt idx="49">
                  <c:v>0.20000000000000018</c:v>
                </c:pt>
                <c:pt idx="50">
                  <c:v>0.20000000000000018</c:v>
                </c:pt>
                <c:pt idx="51">
                  <c:v>0.20000000000000018</c:v>
                </c:pt>
                <c:pt idx="52">
                  <c:v>0.20000000000000018</c:v>
                </c:pt>
                <c:pt idx="53">
                  <c:v>0.20000000000000018</c:v>
                </c:pt>
                <c:pt idx="54">
                  <c:v>0.20000000000000018</c:v>
                </c:pt>
                <c:pt idx="55">
                  <c:v>0.20000000000000018</c:v>
                </c:pt>
                <c:pt idx="56">
                  <c:v>0.20000000000000018</c:v>
                </c:pt>
                <c:pt idx="57">
                  <c:v>0.20000000000000018</c:v>
                </c:pt>
                <c:pt idx="58">
                  <c:v>0.20000000000000018</c:v>
                </c:pt>
                <c:pt idx="59">
                  <c:v>0.20000000000000018</c:v>
                </c:pt>
                <c:pt idx="60">
                  <c:v>0.20000000000000018</c:v>
                </c:pt>
                <c:pt idx="61">
                  <c:v>0.20000000000000018</c:v>
                </c:pt>
                <c:pt idx="62">
                  <c:v>0.20000000000000018</c:v>
                </c:pt>
                <c:pt idx="63">
                  <c:v>0.20000000000000018</c:v>
                </c:pt>
                <c:pt idx="64">
                  <c:v>0.20000000000000018</c:v>
                </c:pt>
                <c:pt idx="65">
                  <c:v>0.20000000000000018</c:v>
                </c:pt>
                <c:pt idx="66">
                  <c:v>0.20000000000000018</c:v>
                </c:pt>
                <c:pt idx="67">
                  <c:v>0.20000000000000018</c:v>
                </c:pt>
                <c:pt idx="68">
                  <c:v>0.20000000000000018</c:v>
                </c:pt>
                <c:pt idx="69">
                  <c:v>0.20000000000000018</c:v>
                </c:pt>
                <c:pt idx="70">
                  <c:v>0.20000000000000018</c:v>
                </c:pt>
                <c:pt idx="71">
                  <c:v>0.20000000000000018</c:v>
                </c:pt>
                <c:pt idx="72">
                  <c:v>0.20000000000000018</c:v>
                </c:pt>
                <c:pt idx="73">
                  <c:v>0.20000000000000018</c:v>
                </c:pt>
              </c:numCache>
            </c:numRef>
          </c:xVal>
          <c:yVal>
            <c:numRef>
              <c:f>'市区町村別_在宅(医科)'!$DD$7:$DD$80</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2-AF83-4501-9C35-5F915940ACE5}"/>
            </c:ext>
          </c:extLst>
        </c:ser>
        <c:dLbls>
          <c:showLegendKey val="0"/>
          <c:showVal val="1"/>
          <c:showCatName val="0"/>
          <c:showSerName val="0"/>
          <c:showPercent val="0"/>
          <c:showBubbleSize val="0"/>
        </c:dLbls>
        <c:axId val="266087568"/>
        <c:axId val="266087008"/>
      </c:scatterChart>
      <c:catAx>
        <c:axId val="266085888"/>
        <c:scaling>
          <c:orientation val="maxMin"/>
        </c:scaling>
        <c:delete val="0"/>
        <c:axPos val="l"/>
        <c:numFmt formatCode="General" sourceLinked="0"/>
        <c:majorTickMark val="none"/>
        <c:minorTickMark val="none"/>
        <c:tickLblPos val="low"/>
        <c:spPr>
          <a:ln>
            <a:solidFill>
              <a:srgbClr val="7F7F7F"/>
            </a:solidFill>
          </a:ln>
        </c:spPr>
        <c:crossAx val="266086448"/>
        <c:crosses val="autoZero"/>
        <c:auto val="1"/>
        <c:lblAlgn val="ctr"/>
        <c:lblOffset val="100"/>
        <c:noMultiLvlLbl val="0"/>
      </c:catAx>
      <c:valAx>
        <c:axId val="266086448"/>
        <c:scaling>
          <c:orientation val="minMax"/>
        </c:scaling>
        <c:delete val="0"/>
        <c:axPos val="t"/>
        <c:majorGridlines>
          <c:spPr>
            <a:ln>
              <a:solidFill>
                <a:srgbClr val="D9D9D9"/>
              </a:solidFill>
            </a:ln>
          </c:spPr>
        </c:majorGridlines>
        <c:title>
          <c:tx>
            <c:rich>
              <a:bodyPr/>
              <a:lstStyle/>
              <a:p>
                <a:pPr>
                  <a:defRPr/>
                </a:pPr>
                <a:r>
                  <a:rPr lang="en-US"/>
                  <a:t>(pt)</a:t>
                </a:r>
                <a:endParaRPr lang="ja-JP"/>
              </a:p>
            </c:rich>
          </c:tx>
          <c:layout>
            <c:manualLayout>
              <c:xMode val="edge"/>
              <c:yMode val="edge"/>
              <c:x val="0.89948647342995169"/>
              <c:y val="2.8773730158730158E-2"/>
            </c:manualLayout>
          </c:layout>
          <c:overlay val="0"/>
        </c:title>
        <c:numFmt formatCode="#,##0.0_ ;[Red]\-#,##0.0\ " sourceLinked="0"/>
        <c:majorTickMark val="out"/>
        <c:minorTickMark val="none"/>
        <c:tickLblPos val="nextTo"/>
        <c:spPr>
          <a:ln>
            <a:solidFill>
              <a:srgbClr val="7F7F7F"/>
            </a:solidFill>
          </a:ln>
        </c:spPr>
        <c:crossAx val="266085888"/>
        <c:crosses val="autoZero"/>
        <c:crossBetween val="between"/>
      </c:valAx>
      <c:valAx>
        <c:axId val="266087008"/>
        <c:scaling>
          <c:orientation val="minMax"/>
          <c:max val="50"/>
          <c:min val="0"/>
        </c:scaling>
        <c:delete val="1"/>
        <c:axPos val="r"/>
        <c:numFmt formatCode="General" sourceLinked="1"/>
        <c:majorTickMark val="out"/>
        <c:minorTickMark val="none"/>
        <c:tickLblPos val="nextTo"/>
        <c:crossAx val="266087568"/>
        <c:crosses val="max"/>
        <c:crossBetween val="midCat"/>
      </c:valAx>
      <c:valAx>
        <c:axId val="266087568"/>
        <c:scaling>
          <c:orientation val="minMax"/>
        </c:scaling>
        <c:delete val="1"/>
        <c:axPos val="b"/>
        <c:numFmt formatCode="General" sourceLinked="1"/>
        <c:majorTickMark val="out"/>
        <c:minorTickMark val="none"/>
        <c:tickLblPos val="nextTo"/>
        <c:crossAx val="266087008"/>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12867903198241E-2"/>
          <c:y val="0.15578703703703703"/>
          <c:w val="0.81469570894623144"/>
          <c:h val="0.73907018529965429"/>
        </c:manualLayout>
      </c:layout>
      <c:barChart>
        <c:barDir val="col"/>
        <c:grouping val="clustered"/>
        <c:varyColors val="0"/>
        <c:ser>
          <c:idx val="0"/>
          <c:order val="0"/>
          <c:tx>
            <c:v>在宅医療患者数(歯科)</c:v>
          </c:tx>
          <c:spPr>
            <a:solidFill>
              <a:srgbClr val="FFC000"/>
            </a:solidFill>
            <a:ln>
              <a:noFill/>
            </a:ln>
          </c:spPr>
          <c:invertIfNegative val="0"/>
          <c:dLbls>
            <c:dLbl>
              <c:idx val="0"/>
              <c:layout>
                <c:manualLayout>
                  <c:x val="0"/>
                  <c:y val="5.64971877079024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74-4E95-BAB1-FE0E558934E5}"/>
                </c:ext>
              </c:extLst>
            </c:dLbl>
            <c:dLbl>
              <c:idx val="1"/>
              <c:layout>
                <c:manualLayout>
                  <c:x val="0"/>
                  <c:y val="5.64971877079024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74-4E95-BAB1-FE0E558934E5}"/>
                </c:ext>
              </c:extLst>
            </c:dLbl>
            <c:dLbl>
              <c:idx val="2"/>
              <c:layout>
                <c:manualLayout>
                  <c:x val="0"/>
                  <c:y val="5.64971877079024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74-4E95-BAB1-FE0E558934E5}"/>
                </c:ext>
              </c:extLst>
            </c:dLbl>
            <c:dLbl>
              <c:idx val="3"/>
              <c:layout>
                <c:manualLayout>
                  <c:x val="0"/>
                  <c:y val="5.64971877079019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74-4E95-BAB1-FE0E558934E5}"/>
                </c:ext>
              </c:extLst>
            </c:dLbl>
            <c:dLbl>
              <c:idx val="4"/>
              <c:layout>
                <c:manualLayout>
                  <c:x val="0"/>
                  <c:y val="5.64971877079024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74-4E95-BAB1-FE0E558934E5}"/>
                </c:ext>
              </c:extLst>
            </c:dLbl>
            <c:dLbl>
              <c:idx val="5"/>
              <c:layout>
                <c:manualLayout>
                  <c:x val="0"/>
                  <c:y val="5.64971877079024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74-4E95-BAB1-FE0E558934E5}"/>
                </c:ext>
              </c:extLst>
            </c:dLbl>
            <c:dLbl>
              <c:idx val="6"/>
              <c:layout>
                <c:manualLayout>
                  <c:x val="0"/>
                  <c:y val="5.64971877079024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74-4E95-BAB1-FE0E558934E5}"/>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'年齢階層別_在宅(歯科)'!$B$6:$B$12</c:f>
              <c:strCache>
                <c:ptCount val="7"/>
                <c:pt idx="0">
                  <c:v>65歳～69歳</c:v>
                </c:pt>
                <c:pt idx="1">
                  <c:v>70歳～74歳</c:v>
                </c:pt>
                <c:pt idx="2">
                  <c:v>75歳～79歳</c:v>
                </c:pt>
                <c:pt idx="3">
                  <c:v>80歳～84歳</c:v>
                </c:pt>
                <c:pt idx="4">
                  <c:v>85歳～89歳</c:v>
                </c:pt>
                <c:pt idx="5">
                  <c:v>90歳～94歳</c:v>
                </c:pt>
                <c:pt idx="6">
                  <c:v>95歳～</c:v>
                </c:pt>
              </c:strCache>
            </c:strRef>
          </c:cat>
          <c:val>
            <c:numRef>
              <c:f>'年齢階層別_在宅(歯科)'!$D$6:$D$12</c:f>
              <c:numCache>
                <c:formatCode>General</c:formatCode>
                <c:ptCount val="7"/>
                <c:pt idx="0">
                  <c:v>207</c:v>
                </c:pt>
                <c:pt idx="1">
                  <c:v>601</c:v>
                </c:pt>
                <c:pt idx="2">
                  <c:v>11171</c:v>
                </c:pt>
                <c:pt idx="3">
                  <c:v>22638</c:v>
                </c:pt>
                <c:pt idx="4">
                  <c:v>33077</c:v>
                </c:pt>
                <c:pt idx="5">
                  <c:v>31896</c:v>
                </c:pt>
                <c:pt idx="6">
                  <c:v>17524</c:v>
                </c:pt>
              </c:numCache>
            </c:numRef>
          </c:val>
          <c:extLst>
            <c:ext xmlns:c16="http://schemas.microsoft.com/office/drawing/2014/chart" uri="{C3380CC4-5D6E-409C-BE32-E72D297353CC}">
              <c16:uniqueId val="{00000000-B1EF-4B49-A27F-7C6236A7521D}"/>
            </c:ext>
          </c:extLst>
        </c:ser>
        <c:dLbls>
          <c:showLegendKey val="0"/>
          <c:showVal val="0"/>
          <c:showCatName val="0"/>
          <c:showSerName val="0"/>
          <c:showPercent val="0"/>
          <c:showBubbleSize val="0"/>
        </c:dLbls>
        <c:gapWidth val="150"/>
        <c:axId val="331468704"/>
        <c:axId val="331469264"/>
      </c:barChart>
      <c:lineChart>
        <c:grouping val="standard"/>
        <c:varyColors val="0"/>
        <c:ser>
          <c:idx val="1"/>
          <c:order val="1"/>
          <c:tx>
            <c:v>在宅医療患者割合(歯科)</c:v>
          </c:tx>
          <c:spPr>
            <a:ln>
              <a:solidFill>
                <a:srgbClr val="D99694"/>
              </a:solidFill>
            </a:ln>
          </c:spPr>
          <c:marker>
            <c:symbol val="circle"/>
            <c:size val="5"/>
            <c:spPr>
              <a:solidFill>
                <a:srgbClr val="D99694"/>
              </a:solidFill>
              <a:ln>
                <a:noFill/>
              </a:ln>
            </c:spPr>
          </c:marker>
          <c:dLbls>
            <c:dLbl>
              <c:idx val="2"/>
              <c:layout>
                <c:manualLayout>
                  <c:x val="-1.4946065883115789E-2"/>
                  <c:y val="-3.62994431023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D2-467E-90CF-673245CBF2D9}"/>
                </c:ext>
              </c:extLst>
            </c:dLbl>
            <c:dLbl>
              <c:idx val="4"/>
              <c:layout>
                <c:manualLayout>
                  <c:x val="-4.3300088998174162E-2"/>
                  <c:y val="-3.62994431023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D2-467E-90CF-673245CBF2D9}"/>
                </c:ext>
              </c:extLst>
            </c:dLbl>
            <c:dLbl>
              <c:idx val="5"/>
              <c:layout>
                <c:manualLayout>
                  <c:x val="-3.553186348719925E-2"/>
                  <c:y val="-3.62994431023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D2-467E-90CF-673245CBF2D9}"/>
                </c:ext>
              </c:extLst>
            </c:dLbl>
            <c:dLbl>
              <c:idx val="6"/>
              <c:layout>
                <c:manualLayout>
                  <c:x val="-2.9317283078419319E-2"/>
                  <c:y val="-2.78248649461419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88-4B23-87D0-B11940938CF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'年齢階層別_在宅(歯科)'!$B$6:$B$12</c:f>
              <c:strCache>
                <c:ptCount val="7"/>
                <c:pt idx="0">
                  <c:v>65歳～69歳</c:v>
                </c:pt>
                <c:pt idx="1">
                  <c:v>70歳～74歳</c:v>
                </c:pt>
                <c:pt idx="2">
                  <c:v>75歳～79歳</c:v>
                </c:pt>
                <c:pt idx="3">
                  <c:v>80歳～84歳</c:v>
                </c:pt>
                <c:pt idx="4">
                  <c:v>85歳～89歳</c:v>
                </c:pt>
                <c:pt idx="5">
                  <c:v>90歳～94歳</c:v>
                </c:pt>
                <c:pt idx="6">
                  <c:v>95歳～</c:v>
                </c:pt>
              </c:strCache>
            </c:strRef>
          </c:cat>
          <c:val>
            <c:numRef>
              <c:f>'年齢階層別_在宅(歯科)'!$F$6:$F$12</c:f>
              <c:numCache>
                <c:formatCode>0.0%</c:formatCode>
                <c:ptCount val="7"/>
                <c:pt idx="0">
                  <c:v>0.11629213483146067</c:v>
                </c:pt>
                <c:pt idx="1">
                  <c:v>0.12267809757093284</c:v>
                </c:pt>
                <c:pt idx="2">
                  <c:v>2.0801251315091196E-2</c:v>
                </c:pt>
                <c:pt idx="3">
                  <c:v>5.2041020406755817E-2</c:v>
                </c:pt>
                <c:pt idx="4">
                  <c:v>0.1161489003831014</c:v>
                </c:pt>
                <c:pt idx="5">
                  <c:v>0.21622501067702507</c:v>
                </c:pt>
                <c:pt idx="6">
                  <c:v>0.28107657267507136</c:v>
                </c:pt>
              </c:numCache>
            </c:numRef>
          </c:val>
          <c:smooth val="0"/>
          <c:extLst>
            <c:ext xmlns:c16="http://schemas.microsoft.com/office/drawing/2014/chart" uri="{C3380CC4-5D6E-409C-BE32-E72D297353CC}">
              <c16:uniqueId val="{00000001-B1EF-4B49-A27F-7C6236A7521D}"/>
            </c:ext>
          </c:extLst>
        </c:ser>
        <c:dLbls>
          <c:showLegendKey val="0"/>
          <c:showVal val="0"/>
          <c:showCatName val="0"/>
          <c:showSerName val="0"/>
          <c:showPercent val="0"/>
          <c:showBubbleSize val="0"/>
        </c:dLbls>
        <c:marker val="1"/>
        <c:smooth val="0"/>
        <c:axId val="331470384"/>
        <c:axId val="331469824"/>
      </c:lineChart>
      <c:catAx>
        <c:axId val="331468704"/>
        <c:scaling>
          <c:orientation val="minMax"/>
        </c:scaling>
        <c:delete val="0"/>
        <c:axPos val="b"/>
        <c:numFmt formatCode="General" sourceLinked="0"/>
        <c:majorTickMark val="out"/>
        <c:minorTickMark val="none"/>
        <c:tickLblPos val="nextTo"/>
        <c:spPr>
          <a:ln w="9525">
            <a:solidFill>
              <a:srgbClr val="7F7F7F"/>
            </a:solidFill>
            <a:prstDash val="solid"/>
          </a:ln>
        </c:spPr>
        <c:txPr>
          <a:bodyPr/>
          <a:lstStyle/>
          <a:p>
            <a:pPr>
              <a:defRPr sz="1000"/>
            </a:pPr>
            <a:endParaRPr lang="ja-JP"/>
          </a:p>
        </c:txPr>
        <c:crossAx val="331469264"/>
        <c:crosses val="autoZero"/>
        <c:auto val="1"/>
        <c:lblAlgn val="ctr"/>
        <c:lblOffset val="100"/>
        <c:noMultiLvlLbl val="0"/>
      </c:catAx>
      <c:valAx>
        <c:axId val="331469264"/>
        <c:scaling>
          <c:orientation val="minMax"/>
        </c:scaling>
        <c:delete val="0"/>
        <c:axPos val="l"/>
        <c:majorGridlines>
          <c:spPr>
            <a:ln>
              <a:solidFill>
                <a:srgbClr val="D9D9D9"/>
              </a:solidFill>
            </a:ln>
          </c:spPr>
        </c:majorGridlines>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ＭＳ Ｐ明朝" panose="02020600040205080304" pitchFamily="18" charset="-128"/>
                    <a:ea typeface="ＭＳ Ｐ明朝" panose="02020600040205080304" pitchFamily="18" charset="-128"/>
                    <a:cs typeface="+mn-cs"/>
                  </a:defRPr>
                </a:pPr>
                <a:r>
                  <a:rPr lang="ja-JP" altLang="ja-JP" sz="1000" b="1" i="0" baseline="0">
                    <a:effectLst/>
                  </a:rPr>
                  <a:t>在宅医療患者数</a:t>
                </a:r>
                <a:br>
                  <a:rPr lang="en-US" altLang="ja-JP" sz="1000" b="1" i="0" baseline="0">
                    <a:effectLst/>
                  </a:rPr>
                </a:br>
                <a:r>
                  <a:rPr lang="en-US" altLang="ja-JP" sz="1000" b="1" i="0" baseline="0">
                    <a:effectLst/>
                  </a:rPr>
                  <a:t>(</a:t>
                </a:r>
                <a:r>
                  <a:rPr lang="ja-JP" altLang="en-US" sz="1000" b="1" i="0" baseline="0">
                    <a:effectLst/>
                  </a:rPr>
                  <a:t>歯科</a:t>
                </a:r>
                <a:r>
                  <a:rPr lang="en-US" altLang="ja-JP" sz="1000" b="1" i="0" baseline="0">
                    <a:effectLst/>
                  </a:rPr>
                  <a:t>)(</a:t>
                </a:r>
                <a:r>
                  <a:rPr lang="ja-JP" altLang="ja-JP" sz="1000" b="1" i="0" baseline="0">
                    <a:effectLst/>
                  </a:rPr>
                  <a:t>人</a:t>
                </a:r>
                <a:r>
                  <a:rPr lang="en-US" altLang="ja-JP" sz="1000" b="1" i="0" baseline="0">
                    <a:effectLst/>
                  </a:rPr>
                  <a:t>)</a:t>
                </a:r>
                <a:endParaRPr lang="ja-JP" altLang="ja-JP" sz="1000">
                  <a:effectLst/>
                </a:endParaRPr>
              </a:p>
            </c:rich>
          </c:tx>
          <c:layout>
            <c:manualLayout>
              <c:xMode val="edge"/>
              <c:yMode val="edge"/>
              <c:x val="1.3355598168656125E-2"/>
              <c:y val="1.0126564821959347E-2"/>
            </c:manualLayout>
          </c:layout>
          <c:overlay val="0"/>
        </c:title>
        <c:numFmt formatCode="General" sourceLinked="1"/>
        <c:majorTickMark val="out"/>
        <c:minorTickMark val="none"/>
        <c:tickLblPos val="nextTo"/>
        <c:spPr>
          <a:ln w="9525">
            <a:solidFill>
              <a:srgbClr val="7F7F7F"/>
            </a:solidFill>
            <a:prstDash val="solid"/>
          </a:ln>
        </c:spPr>
        <c:txPr>
          <a:bodyPr/>
          <a:lstStyle/>
          <a:p>
            <a:pPr>
              <a:defRPr sz="1000"/>
            </a:pPr>
            <a:endParaRPr lang="ja-JP"/>
          </a:p>
        </c:txPr>
        <c:crossAx val="331468704"/>
        <c:crosses val="autoZero"/>
        <c:crossBetween val="between"/>
      </c:valAx>
      <c:valAx>
        <c:axId val="331469824"/>
        <c:scaling>
          <c:orientation val="minMax"/>
        </c:scaling>
        <c:delete val="0"/>
        <c:axPos val="r"/>
        <c:title>
          <c:tx>
            <c:rich>
              <a:bodyPr rot="0" vert="horz"/>
              <a:lstStyle/>
              <a:p>
                <a:pPr>
                  <a:defRPr sz="1000"/>
                </a:pPr>
                <a:r>
                  <a:rPr lang="ja-JP" sz="1000"/>
                  <a:t>在宅医療患者割合</a:t>
                </a:r>
                <a:endParaRPr lang="en-US" altLang="ja-JP" sz="1000"/>
              </a:p>
              <a:p>
                <a:pPr>
                  <a:defRPr sz="1000"/>
                </a:pPr>
                <a:r>
                  <a:rPr lang="en-US" sz="1000"/>
                  <a:t>(</a:t>
                </a:r>
                <a:r>
                  <a:rPr lang="ja-JP" sz="1000"/>
                  <a:t>歯科</a:t>
                </a:r>
                <a:r>
                  <a:rPr lang="en-US" sz="1000"/>
                  <a:t>)(%)</a:t>
                </a:r>
                <a:endParaRPr lang="ja-JP" sz="1000"/>
              </a:p>
            </c:rich>
          </c:tx>
          <c:layout>
            <c:manualLayout>
              <c:xMode val="edge"/>
              <c:yMode val="edge"/>
              <c:x val="0.85607329563171863"/>
              <c:y val="2.8460569522792276E-2"/>
            </c:manualLayout>
          </c:layout>
          <c:overlay val="0"/>
        </c:title>
        <c:numFmt formatCode="0.0%" sourceLinked="1"/>
        <c:majorTickMark val="out"/>
        <c:minorTickMark val="none"/>
        <c:tickLblPos val="nextTo"/>
        <c:spPr>
          <a:ln w="9525">
            <a:solidFill>
              <a:srgbClr val="7F7F7F"/>
            </a:solidFill>
            <a:prstDash val="solid"/>
          </a:ln>
        </c:spPr>
        <c:txPr>
          <a:bodyPr/>
          <a:lstStyle/>
          <a:p>
            <a:pPr>
              <a:defRPr sz="1000"/>
            </a:pPr>
            <a:endParaRPr lang="ja-JP"/>
          </a:p>
        </c:txPr>
        <c:crossAx val="331470384"/>
        <c:crosses val="max"/>
        <c:crossBetween val="between"/>
      </c:valAx>
      <c:catAx>
        <c:axId val="331470384"/>
        <c:scaling>
          <c:orientation val="minMax"/>
        </c:scaling>
        <c:delete val="1"/>
        <c:axPos val="b"/>
        <c:numFmt formatCode="General" sourceLinked="1"/>
        <c:majorTickMark val="out"/>
        <c:minorTickMark val="none"/>
        <c:tickLblPos val="nextTo"/>
        <c:crossAx val="331469824"/>
        <c:crosses val="autoZero"/>
        <c:auto val="1"/>
        <c:lblAlgn val="ctr"/>
        <c:lblOffset val="100"/>
        <c:noMultiLvlLbl val="0"/>
      </c:catAx>
    </c:plotArea>
    <c:legend>
      <c:legendPos val="t"/>
      <c:layout>
        <c:manualLayout>
          <c:xMode val="edge"/>
          <c:yMode val="edge"/>
          <c:x val="0.17611968449931412"/>
          <c:y val="2.3932787030736917E-2"/>
          <c:w val="0.61223789927493633"/>
          <c:h val="9.3981481481481485E-2"/>
        </c:manualLayout>
      </c:layout>
      <c:overlay val="0"/>
      <c:spPr>
        <a:ln>
          <a:solidFill>
            <a:srgbClr val="7F7F7F"/>
          </a:solidFill>
        </a:ln>
      </c:spPr>
      <c:txPr>
        <a:bodyPr/>
        <a:lstStyle/>
        <a:p>
          <a:pPr>
            <a:defRPr sz="1000"/>
          </a:pPr>
          <a:endParaRPr lang="ja-JP"/>
        </a:p>
      </c:txPr>
    </c:legend>
    <c:plotVisOnly val="1"/>
    <c:dispBlanksAs val="gap"/>
    <c:showDLblsOverMax val="0"/>
  </c:chart>
  <c:spPr>
    <a:ln>
      <a:solidFill>
        <a:srgbClr val="7F7F7F"/>
      </a:solidFill>
    </a:ln>
  </c:spPr>
  <c:txPr>
    <a:bodyPr/>
    <a:lstStyle/>
    <a:p>
      <a:pPr>
        <a:defRPr sz="9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33136942706287E-2"/>
          <c:y val="0.13036325689827324"/>
          <c:w val="0.88397675014391952"/>
          <c:h val="0.75319448222662977"/>
        </c:manualLayout>
      </c:layout>
      <c:barChart>
        <c:barDir val="col"/>
        <c:grouping val="clustered"/>
        <c:varyColors val="0"/>
        <c:ser>
          <c:idx val="0"/>
          <c:order val="0"/>
          <c:tx>
            <c:v>在宅医療患者数(歯科)</c:v>
          </c:tx>
          <c:spPr>
            <a:solidFill>
              <a:srgbClr val="FFC000"/>
            </a:solidFill>
            <a:ln>
              <a:noFill/>
            </a:ln>
          </c:spPr>
          <c:invertIfNegative val="0"/>
          <c:dLbls>
            <c:dLbl>
              <c:idx val="0"/>
              <c:layout>
                <c:manualLayout>
                  <c:x val="0"/>
                  <c:y val="2.82485938539501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EC-4FD3-B3ED-9A5736325F8F}"/>
                </c:ext>
              </c:extLst>
            </c:dLbl>
            <c:dLbl>
              <c:idx val="1"/>
              <c:layout>
                <c:manualLayout>
                  <c:x val="0"/>
                  <c:y val="2.82485938539522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EC-4FD3-B3ED-9A5736325F8F}"/>
                </c:ext>
              </c:extLst>
            </c:dLbl>
            <c:dLbl>
              <c:idx val="2"/>
              <c:layout>
                <c:manualLayout>
                  <c:x val="0"/>
                  <c:y val="2.82485938539501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EC-4FD3-B3ED-9A5736325F8F}"/>
                </c:ext>
              </c:extLst>
            </c:dLbl>
            <c:dLbl>
              <c:idx val="3"/>
              <c:layout>
                <c:manualLayout>
                  <c:x val="0"/>
                  <c:y val="2.82485938539512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EC-4FD3-B3ED-9A5736325F8F}"/>
                </c:ext>
              </c:extLst>
            </c:dLbl>
            <c:dLbl>
              <c:idx val="4"/>
              <c:layout>
                <c:manualLayout>
                  <c:x val="0"/>
                  <c:y val="2.82485938539512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EC-4FD3-B3ED-9A5736325F8F}"/>
                </c:ext>
              </c:extLst>
            </c:dLbl>
            <c:dLbl>
              <c:idx val="5"/>
              <c:layout>
                <c:manualLayout>
                  <c:x val="0"/>
                  <c:y val="2.82485938539512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EC-4FD3-B3ED-9A5736325F8F}"/>
                </c:ext>
              </c:extLst>
            </c:dLbl>
            <c:dLbl>
              <c:idx val="6"/>
              <c:layout>
                <c:manualLayout>
                  <c:x val="0"/>
                  <c:y val="5.64971877079024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EC-4FD3-B3ED-9A5736325F8F}"/>
                </c:ext>
              </c:extLst>
            </c:dLbl>
            <c:dLbl>
              <c:idx val="7"/>
              <c:layout>
                <c:manualLayout>
                  <c:x val="1.3888888888889906E-3"/>
                  <c:y val="6.7796625249482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70F-4BD4-A181-D1A2A373B1BB}"/>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'要介護度別_在宅(歯科)'!$N$26:$N$33</c:f>
              <c:strCache>
                <c:ptCount val="8"/>
                <c:pt idx="0">
                  <c:v>非該当</c:v>
                </c:pt>
                <c:pt idx="1">
                  <c:v>要支援1</c:v>
                </c:pt>
                <c:pt idx="2">
                  <c:v>要支援2</c:v>
                </c:pt>
                <c:pt idx="3">
                  <c:v>要介護1</c:v>
                </c:pt>
                <c:pt idx="4">
                  <c:v>要介護2</c:v>
                </c:pt>
                <c:pt idx="5">
                  <c:v>要介護3</c:v>
                </c:pt>
                <c:pt idx="6">
                  <c:v>要介護4</c:v>
                </c:pt>
                <c:pt idx="7">
                  <c:v>要介護5</c:v>
                </c:pt>
              </c:strCache>
            </c:strRef>
          </c:cat>
          <c:val>
            <c:numRef>
              <c:f>'要介護度別_在宅(歯科)'!$D$6:$D$13</c:f>
              <c:numCache>
                <c:formatCode>General</c:formatCode>
                <c:ptCount val="8"/>
                <c:pt idx="0">
                  <c:v>8421</c:v>
                </c:pt>
                <c:pt idx="1">
                  <c:v>1367</c:v>
                </c:pt>
                <c:pt idx="2">
                  <c:v>1669</c:v>
                </c:pt>
                <c:pt idx="3">
                  <c:v>8903</c:v>
                </c:pt>
                <c:pt idx="4">
                  <c:v>14180</c:v>
                </c:pt>
                <c:pt idx="5">
                  <c:v>21639</c:v>
                </c:pt>
                <c:pt idx="6">
                  <c:v>32765</c:v>
                </c:pt>
                <c:pt idx="7">
                  <c:v>28170</c:v>
                </c:pt>
              </c:numCache>
            </c:numRef>
          </c:val>
          <c:extLst>
            <c:ext xmlns:c16="http://schemas.microsoft.com/office/drawing/2014/chart" uri="{C3380CC4-5D6E-409C-BE32-E72D297353CC}">
              <c16:uniqueId val="{00000006-D935-4A13-AD93-B8D2EA2F5262}"/>
            </c:ext>
          </c:extLst>
        </c:ser>
        <c:dLbls>
          <c:showLegendKey val="0"/>
          <c:showVal val="0"/>
          <c:showCatName val="0"/>
          <c:showSerName val="0"/>
          <c:showPercent val="0"/>
          <c:showBubbleSize val="0"/>
        </c:dLbls>
        <c:gapWidth val="150"/>
        <c:axId val="331468704"/>
        <c:axId val="331469264"/>
      </c:barChart>
      <c:lineChart>
        <c:grouping val="standard"/>
        <c:varyColors val="0"/>
        <c:ser>
          <c:idx val="1"/>
          <c:order val="1"/>
          <c:tx>
            <c:v>在宅医療患者割合(歯科)</c:v>
          </c:tx>
          <c:spPr>
            <a:ln>
              <a:solidFill>
                <a:srgbClr val="D99694"/>
              </a:solidFill>
            </a:ln>
          </c:spPr>
          <c:marker>
            <c:symbol val="circle"/>
            <c:size val="5"/>
            <c:spPr>
              <a:solidFill>
                <a:srgbClr val="D99694"/>
              </a:solidFill>
              <a:ln>
                <a:noFill/>
              </a:ln>
            </c:spPr>
          </c:marker>
          <c:dLbls>
            <c:dLbl>
              <c:idx val="1"/>
              <c:layout>
                <c:manualLayout>
                  <c:x val="2.413888888888889E-2"/>
                  <c:y val="-2.78248649461420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35-4A13-AD93-B8D2EA2F5262}"/>
                </c:ext>
              </c:extLst>
            </c:dLbl>
            <c:dLbl>
              <c:idx val="2"/>
              <c:layout>
                <c:manualLayout>
                  <c:x val="3.3861111111111161E-2"/>
                  <c:y val="-1.93502867899565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35-4A13-AD93-B8D2EA2F5262}"/>
                </c:ext>
              </c:extLst>
            </c:dLbl>
            <c:dLbl>
              <c:idx val="4"/>
              <c:layout>
                <c:manualLayout>
                  <c:x val="-3.8708333333333331E-2"/>
                  <c:y val="-3.064972433153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59-4F5A-8FB2-62AA7181ACDF}"/>
                </c:ext>
              </c:extLst>
            </c:dLbl>
            <c:dLbl>
              <c:idx val="5"/>
              <c:layout>
                <c:manualLayout>
                  <c:x val="-8.1527777777778802E-3"/>
                  <c:y val="2.8672322761760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9D-486B-AF47-8F0106B270C7}"/>
                </c:ext>
              </c:extLst>
            </c:dLbl>
            <c:dLbl>
              <c:idx val="6"/>
              <c:layout>
                <c:manualLayout>
                  <c:x val="-2.829161198600175E-2"/>
                  <c:y val="-3.3474250072122937E-2"/>
                </c:manualLayout>
              </c:layout>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4.1305555555555547E-2"/>
                      <c:h val="4.7175151736098514E-2"/>
                    </c:manualLayout>
                  </c15:layout>
                </c:ext>
                <c:ext xmlns:c16="http://schemas.microsoft.com/office/drawing/2014/chart" uri="{C3380CC4-5D6E-409C-BE32-E72D297353CC}">
                  <c16:uniqueId val="{00000002-670F-4BD4-A181-D1A2A373B1B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'要介護度別_在宅(歯科)'!$N$26:$N$33</c:f>
              <c:strCache>
                <c:ptCount val="8"/>
                <c:pt idx="0">
                  <c:v>非該当</c:v>
                </c:pt>
                <c:pt idx="1">
                  <c:v>要支援1</c:v>
                </c:pt>
                <c:pt idx="2">
                  <c:v>要支援2</c:v>
                </c:pt>
                <c:pt idx="3">
                  <c:v>要介護1</c:v>
                </c:pt>
                <c:pt idx="4">
                  <c:v>要介護2</c:v>
                </c:pt>
                <c:pt idx="5">
                  <c:v>要介護3</c:v>
                </c:pt>
                <c:pt idx="6">
                  <c:v>要介護4</c:v>
                </c:pt>
                <c:pt idx="7">
                  <c:v>要介護5</c:v>
                </c:pt>
              </c:strCache>
            </c:strRef>
          </c:cat>
          <c:val>
            <c:numRef>
              <c:f>'要介護度別_在宅(歯科)'!$F$6:$F$13</c:f>
              <c:numCache>
                <c:formatCode>0.0%</c:formatCode>
                <c:ptCount val="8"/>
                <c:pt idx="0">
                  <c:v>8.6323103244317651E-3</c:v>
                </c:pt>
                <c:pt idx="1">
                  <c:v>1.7475231703419622E-2</c:v>
                </c:pt>
                <c:pt idx="2">
                  <c:v>2.7692511904959433E-2</c:v>
                </c:pt>
                <c:pt idx="3">
                  <c:v>0.10415911085112606</c:v>
                </c:pt>
                <c:pt idx="4">
                  <c:v>0.16985697515632112</c:v>
                </c:pt>
                <c:pt idx="5">
                  <c:v>0.33721365123889668</c:v>
                </c:pt>
                <c:pt idx="6">
                  <c:v>0.46171948762030918</c:v>
                </c:pt>
                <c:pt idx="7">
                  <c:v>0.50984579743719682</c:v>
                </c:pt>
              </c:numCache>
            </c:numRef>
          </c:val>
          <c:smooth val="0"/>
          <c:extLst>
            <c:ext xmlns:c16="http://schemas.microsoft.com/office/drawing/2014/chart" uri="{C3380CC4-5D6E-409C-BE32-E72D297353CC}">
              <c16:uniqueId val="{0000000C-D935-4A13-AD93-B8D2EA2F5262}"/>
            </c:ext>
          </c:extLst>
        </c:ser>
        <c:dLbls>
          <c:showLegendKey val="0"/>
          <c:showVal val="0"/>
          <c:showCatName val="0"/>
          <c:showSerName val="0"/>
          <c:showPercent val="0"/>
          <c:showBubbleSize val="0"/>
        </c:dLbls>
        <c:marker val="1"/>
        <c:smooth val="0"/>
        <c:axId val="331470384"/>
        <c:axId val="331469824"/>
      </c:lineChart>
      <c:catAx>
        <c:axId val="331468704"/>
        <c:scaling>
          <c:orientation val="minMax"/>
        </c:scaling>
        <c:delete val="0"/>
        <c:axPos val="b"/>
        <c:numFmt formatCode="General" sourceLinked="0"/>
        <c:majorTickMark val="out"/>
        <c:minorTickMark val="none"/>
        <c:tickLblPos val="nextTo"/>
        <c:spPr>
          <a:ln w="9525">
            <a:solidFill>
              <a:srgbClr val="7F7F7F"/>
            </a:solidFill>
            <a:prstDash val="solid"/>
          </a:ln>
        </c:spPr>
        <c:crossAx val="331469264"/>
        <c:crosses val="autoZero"/>
        <c:auto val="1"/>
        <c:lblAlgn val="ctr"/>
        <c:lblOffset val="100"/>
        <c:noMultiLvlLbl val="0"/>
      </c:catAx>
      <c:valAx>
        <c:axId val="331469264"/>
        <c:scaling>
          <c:orientation val="minMax"/>
        </c:scaling>
        <c:delete val="0"/>
        <c:axPos val="l"/>
        <c:majorGridlines>
          <c:spPr>
            <a:ln>
              <a:solidFill>
                <a:srgbClr val="D9D9D9"/>
              </a:solidFill>
            </a:ln>
          </c:spPr>
        </c:majorGridlines>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ＭＳ Ｐ明朝" panose="02020600040205080304" pitchFamily="18" charset="-128"/>
                    <a:ea typeface="ＭＳ Ｐ明朝" panose="02020600040205080304" pitchFamily="18" charset="-128"/>
                    <a:cs typeface="+mn-cs"/>
                  </a:defRPr>
                </a:pPr>
                <a:r>
                  <a:rPr lang="ja-JP" altLang="ja-JP" sz="1000" b="1" i="0" baseline="0">
                    <a:effectLst/>
                  </a:rPr>
                  <a:t>在宅医療患者数</a:t>
                </a:r>
                <a:br>
                  <a:rPr lang="en-US" altLang="ja-JP" sz="1000" b="1" i="0" baseline="0">
                    <a:effectLst/>
                  </a:rPr>
                </a:br>
                <a:r>
                  <a:rPr lang="en-US" altLang="ja-JP" sz="1000" b="1" i="0" baseline="0">
                    <a:effectLst/>
                  </a:rPr>
                  <a:t>(</a:t>
                </a:r>
                <a:r>
                  <a:rPr lang="ja-JP" altLang="en-US" sz="1000" b="1" i="0" baseline="0">
                    <a:effectLst/>
                  </a:rPr>
                  <a:t>歯科</a:t>
                </a:r>
                <a:r>
                  <a:rPr lang="en-US" altLang="ja-JP" sz="1000" b="1" i="0" baseline="0">
                    <a:effectLst/>
                  </a:rPr>
                  <a:t>)(</a:t>
                </a:r>
                <a:r>
                  <a:rPr lang="ja-JP" altLang="ja-JP" sz="1000" b="1" i="0" baseline="0">
                    <a:effectLst/>
                  </a:rPr>
                  <a:t>人</a:t>
                </a:r>
                <a:r>
                  <a:rPr lang="en-US" altLang="ja-JP" sz="1000" b="1" i="0" baseline="0">
                    <a:effectLst/>
                  </a:rPr>
                  <a:t>)</a:t>
                </a:r>
                <a:endParaRPr lang="ja-JP" altLang="ja-JP" sz="1000">
                  <a:effectLst/>
                </a:endParaRPr>
              </a:p>
            </c:rich>
          </c:tx>
          <c:layout>
            <c:manualLayout>
              <c:xMode val="edge"/>
              <c:yMode val="edge"/>
              <c:x val="5.5124280260997359E-3"/>
              <c:y val="8.4745781561853632E-3"/>
            </c:manualLayout>
          </c:layout>
          <c:overlay val="0"/>
        </c:title>
        <c:numFmt formatCode="General" sourceLinked="1"/>
        <c:majorTickMark val="out"/>
        <c:minorTickMark val="none"/>
        <c:tickLblPos val="nextTo"/>
        <c:spPr>
          <a:ln w="9525">
            <a:solidFill>
              <a:srgbClr val="7F7F7F"/>
            </a:solidFill>
            <a:prstDash val="solid"/>
          </a:ln>
        </c:spPr>
        <c:txPr>
          <a:bodyPr/>
          <a:lstStyle/>
          <a:p>
            <a:pPr>
              <a:defRPr sz="1000"/>
            </a:pPr>
            <a:endParaRPr lang="ja-JP"/>
          </a:p>
        </c:txPr>
        <c:crossAx val="331468704"/>
        <c:crosses val="autoZero"/>
        <c:crossBetween val="between"/>
      </c:valAx>
      <c:valAx>
        <c:axId val="331469824"/>
        <c:scaling>
          <c:orientation val="minMax"/>
        </c:scaling>
        <c:delete val="0"/>
        <c:axPos val="r"/>
        <c:title>
          <c:tx>
            <c:rich>
              <a:bodyPr rot="0" vert="horz"/>
              <a:lstStyle/>
              <a:p>
                <a:pPr>
                  <a:defRPr sz="1000"/>
                </a:pPr>
                <a:r>
                  <a:rPr lang="ja-JP" sz="1000"/>
                  <a:t>在宅医療患者割合</a:t>
                </a:r>
                <a:endParaRPr lang="en-US" altLang="ja-JP" sz="1000"/>
              </a:p>
              <a:p>
                <a:pPr>
                  <a:defRPr sz="1000"/>
                </a:pPr>
                <a:r>
                  <a:rPr lang="en-US" sz="1000"/>
                  <a:t>(</a:t>
                </a:r>
                <a:r>
                  <a:rPr lang="ja-JP" sz="1000"/>
                  <a:t>歯科</a:t>
                </a:r>
                <a:r>
                  <a:rPr lang="en-US" sz="1000"/>
                  <a:t>)(%)</a:t>
                </a:r>
                <a:endParaRPr lang="ja-JP" sz="1000"/>
              </a:p>
            </c:rich>
          </c:tx>
          <c:layout>
            <c:manualLayout>
              <c:xMode val="edge"/>
              <c:yMode val="edge"/>
              <c:x val="0.87335949015907677"/>
              <c:y val="8.6865538250264305E-3"/>
            </c:manualLayout>
          </c:layout>
          <c:overlay val="0"/>
        </c:title>
        <c:numFmt formatCode="0.0%" sourceLinked="1"/>
        <c:majorTickMark val="out"/>
        <c:minorTickMark val="none"/>
        <c:tickLblPos val="nextTo"/>
        <c:spPr>
          <a:ln w="9525">
            <a:solidFill>
              <a:srgbClr val="7F7F7F"/>
            </a:solidFill>
            <a:prstDash val="solid"/>
          </a:ln>
        </c:spPr>
        <c:txPr>
          <a:bodyPr/>
          <a:lstStyle/>
          <a:p>
            <a:pPr>
              <a:defRPr sz="1000"/>
            </a:pPr>
            <a:endParaRPr lang="ja-JP"/>
          </a:p>
        </c:txPr>
        <c:crossAx val="331470384"/>
        <c:crosses val="max"/>
        <c:crossBetween val="between"/>
      </c:valAx>
      <c:catAx>
        <c:axId val="331470384"/>
        <c:scaling>
          <c:orientation val="minMax"/>
        </c:scaling>
        <c:delete val="1"/>
        <c:axPos val="b"/>
        <c:numFmt formatCode="General" sourceLinked="1"/>
        <c:majorTickMark val="out"/>
        <c:minorTickMark val="none"/>
        <c:tickLblPos val="nextTo"/>
        <c:crossAx val="331469824"/>
        <c:crosses val="autoZero"/>
        <c:auto val="1"/>
        <c:lblAlgn val="ctr"/>
        <c:lblOffset val="100"/>
        <c:noMultiLvlLbl val="0"/>
      </c:catAx>
    </c:plotArea>
    <c:legend>
      <c:legendPos val="t"/>
      <c:layout>
        <c:manualLayout>
          <c:xMode val="edge"/>
          <c:yMode val="edge"/>
          <c:x val="0.17611968449931412"/>
          <c:y val="2.3932787030736917E-2"/>
          <c:w val="0.61223789927493633"/>
          <c:h val="7.1382639659824651E-2"/>
        </c:manualLayout>
      </c:layout>
      <c:overlay val="0"/>
      <c:spPr>
        <a:ln>
          <a:solidFill>
            <a:srgbClr val="7F7F7F"/>
          </a:solidFill>
        </a:ln>
      </c:spPr>
      <c:txPr>
        <a:bodyPr/>
        <a:lstStyle/>
        <a:p>
          <a:pPr>
            <a:defRPr sz="1000"/>
          </a:pPr>
          <a:endParaRPr lang="ja-JP"/>
        </a:p>
      </c:txPr>
    </c:legend>
    <c:plotVisOnly val="1"/>
    <c:dispBlanksAs val="gap"/>
    <c:showDLblsOverMax val="0"/>
  </c:chart>
  <c:spPr>
    <a:ln>
      <a:solidFill>
        <a:srgbClr val="7F7F7F"/>
      </a:solidFill>
    </a:ln>
  </c:spPr>
  <c:txPr>
    <a:bodyPr/>
    <a:lstStyle/>
    <a:p>
      <a:pPr>
        <a:defRPr sz="9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50483091787438"/>
          <c:y val="7.8162778672273808E-2"/>
          <c:w val="0.79858671497584544"/>
          <c:h val="0.91713182910959656"/>
        </c:manualLayout>
      </c:layout>
      <c:barChart>
        <c:barDir val="bar"/>
        <c:grouping val="clustered"/>
        <c:varyColors val="0"/>
        <c:ser>
          <c:idx val="0"/>
          <c:order val="0"/>
          <c:tx>
            <c:strRef>
              <c:f>'市区町村別_在宅(歯科)'!$CK$4</c:f>
              <c:strCache>
                <c:ptCount val="1"/>
                <c:pt idx="0">
                  <c:v>在宅医療患者割合(歯科)</c:v>
                </c:pt>
              </c:strCache>
            </c:strRef>
          </c:tx>
          <c:spPr>
            <a:solidFill>
              <a:schemeClr val="accent4">
                <a:lumMod val="60000"/>
                <a:lumOff val="40000"/>
              </a:schemeClr>
            </a:solidFill>
            <a:ln>
              <a:noFill/>
            </a:ln>
          </c:spPr>
          <c:invertIfNegative val="0"/>
          <c:dLbls>
            <c:dLbl>
              <c:idx val="27"/>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E17-4B87-A911-A1DDA3DF7D34}"/>
                </c:ext>
              </c:extLst>
            </c:dLbl>
            <c:dLbl>
              <c:idx val="28"/>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E17-4B87-A911-A1DDA3DF7D34}"/>
                </c:ext>
              </c:extLst>
            </c:dLbl>
            <c:dLbl>
              <c:idx val="29"/>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E17-4B87-A911-A1DDA3DF7D34}"/>
                </c:ext>
              </c:extLst>
            </c:dLbl>
            <c:dLbl>
              <c:idx val="30"/>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17-4B87-A911-A1DDA3DF7D34}"/>
                </c:ext>
              </c:extLst>
            </c:dLbl>
            <c:dLbl>
              <c:idx val="31"/>
              <c:layout>
                <c:manualLayout>
                  <c:x val="1.22705314009660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E17-4B87-A911-A1DDA3DF7D34}"/>
                </c:ext>
              </c:extLst>
            </c:dLbl>
            <c:dLbl>
              <c:idx val="32"/>
              <c:layout>
                <c:manualLayout>
                  <c:x val="1.22705314009660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17-4B87-A911-A1DDA3DF7D34}"/>
                </c:ext>
              </c:extLst>
            </c:dLbl>
            <c:dLbl>
              <c:idx val="33"/>
              <c:layout>
                <c:manualLayout>
                  <c:x val="1.22705314009660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17-4B87-A911-A1DDA3DF7D34}"/>
                </c:ext>
              </c:extLst>
            </c:dLbl>
            <c:dLbl>
              <c:idx val="34"/>
              <c:layout>
                <c:manualLayout>
                  <c:x val="1.22705314009660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17-4B87-A911-A1DDA3DF7D34}"/>
                </c:ext>
              </c:extLst>
            </c:dLbl>
            <c:dLbl>
              <c:idx val="35"/>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17-4B87-A911-A1DDA3DF7D34}"/>
                </c:ext>
              </c:extLst>
            </c:dLbl>
            <c:dLbl>
              <c:idx val="36"/>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17-4B87-A911-A1DDA3DF7D34}"/>
                </c:ext>
              </c:extLst>
            </c:dLbl>
            <c:dLbl>
              <c:idx val="37"/>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17-4B87-A911-A1DDA3DF7D34}"/>
                </c:ext>
              </c:extLst>
            </c:dLbl>
            <c:dLbl>
              <c:idx val="38"/>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17-4B87-A911-A1DDA3DF7D34}"/>
                </c:ext>
              </c:extLst>
            </c:dLbl>
            <c:dLbl>
              <c:idx val="39"/>
              <c:layout>
                <c:manualLayout>
                  <c:x val="-6.135265700483204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17-4B87-A911-A1DDA3DF7D34}"/>
                </c:ext>
              </c:extLst>
            </c:dLbl>
            <c:dLbl>
              <c:idx val="40"/>
              <c:layout>
                <c:manualLayout>
                  <c:x val="-6.135265700483204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17-4B87-A911-A1DDA3DF7D34}"/>
                </c:ext>
              </c:extLst>
            </c:dLbl>
            <c:dLbl>
              <c:idx val="41"/>
              <c:layout>
                <c:manualLayout>
                  <c:x val="-6.135265700483204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17-4B87-A911-A1DDA3DF7D34}"/>
                </c:ext>
              </c:extLst>
            </c:dLbl>
            <c:dLbl>
              <c:idx val="42"/>
              <c:layout>
                <c:manualLayout>
                  <c:x val="-6.135265700483204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17-4B87-A911-A1DDA3DF7D34}"/>
                </c:ext>
              </c:extLst>
            </c:dLbl>
            <c:dLbl>
              <c:idx val="43"/>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17-4B87-A911-A1DDA3DF7D34}"/>
                </c:ext>
              </c:extLst>
            </c:dLbl>
            <c:numFmt formatCode="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'市区町村別_在宅(歯科)'!$CK$7:$CK$80</c:f>
              <c:strCache>
                <c:ptCount val="74"/>
                <c:pt idx="0">
                  <c:v>東住吉区</c:v>
                </c:pt>
                <c:pt idx="1">
                  <c:v>生野区</c:v>
                </c:pt>
                <c:pt idx="2">
                  <c:v>西淀川区</c:v>
                </c:pt>
                <c:pt idx="3">
                  <c:v>平野区</c:v>
                </c:pt>
                <c:pt idx="4">
                  <c:v>住吉区</c:v>
                </c:pt>
                <c:pt idx="5">
                  <c:v>天王寺区</c:v>
                </c:pt>
                <c:pt idx="6">
                  <c:v>島本町</c:v>
                </c:pt>
                <c:pt idx="7">
                  <c:v>東淀川区</c:v>
                </c:pt>
                <c:pt idx="8">
                  <c:v>旭区</c:v>
                </c:pt>
                <c:pt idx="9">
                  <c:v>大阪市</c:v>
                </c:pt>
                <c:pt idx="10">
                  <c:v>阿倍野区</c:v>
                </c:pt>
                <c:pt idx="11">
                  <c:v>吹田市</c:v>
                </c:pt>
                <c:pt idx="12">
                  <c:v>堺市美原区</c:v>
                </c:pt>
                <c:pt idx="13">
                  <c:v>豊中市</c:v>
                </c:pt>
                <c:pt idx="14">
                  <c:v>羽曳野市</c:v>
                </c:pt>
                <c:pt idx="15">
                  <c:v>堺市西区</c:v>
                </c:pt>
                <c:pt idx="16">
                  <c:v>淀川区</c:v>
                </c:pt>
                <c:pt idx="17">
                  <c:v>北区</c:v>
                </c:pt>
                <c:pt idx="18">
                  <c:v>河南町</c:v>
                </c:pt>
                <c:pt idx="19">
                  <c:v>八尾市</c:v>
                </c:pt>
                <c:pt idx="20">
                  <c:v>堺市堺区</c:v>
                </c:pt>
                <c:pt idx="21">
                  <c:v>都島区</c:v>
                </c:pt>
                <c:pt idx="22">
                  <c:v>住之江区</c:v>
                </c:pt>
                <c:pt idx="23">
                  <c:v>高石市</c:v>
                </c:pt>
                <c:pt idx="24">
                  <c:v>箕面市</c:v>
                </c:pt>
                <c:pt idx="25">
                  <c:v>堺市東区</c:v>
                </c:pt>
                <c:pt idx="26">
                  <c:v>西成区</c:v>
                </c:pt>
                <c:pt idx="27">
                  <c:v>池田市</c:v>
                </c:pt>
                <c:pt idx="28">
                  <c:v>能勢町</c:v>
                </c:pt>
                <c:pt idx="29">
                  <c:v>東成区</c:v>
                </c:pt>
                <c:pt idx="30">
                  <c:v>東大阪市</c:v>
                </c:pt>
                <c:pt idx="31">
                  <c:v>中央区</c:v>
                </c:pt>
                <c:pt idx="32">
                  <c:v>藤井寺市</c:v>
                </c:pt>
                <c:pt idx="33">
                  <c:v>鶴見区</c:v>
                </c:pt>
                <c:pt idx="34">
                  <c:v>堺市</c:v>
                </c:pt>
                <c:pt idx="35">
                  <c:v>泉大津市</c:v>
                </c:pt>
                <c:pt idx="36">
                  <c:v>太子町</c:v>
                </c:pt>
                <c:pt idx="37">
                  <c:v>堺市中区</c:v>
                </c:pt>
                <c:pt idx="38">
                  <c:v>松原市</c:v>
                </c:pt>
                <c:pt idx="39">
                  <c:v>大阪狭山市</c:v>
                </c:pt>
                <c:pt idx="40">
                  <c:v>四條畷市</c:v>
                </c:pt>
                <c:pt idx="41">
                  <c:v>高槻市</c:v>
                </c:pt>
                <c:pt idx="42">
                  <c:v>城東区</c:v>
                </c:pt>
                <c:pt idx="43">
                  <c:v>茨木市</c:v>
                </c:pt>
                <c:pt idx="44">
                  <c:v>忠岡町</c:v>
                </c:pt>
                <c:pt idx="45">
                  <c:v>交野市</c:v>
                </c:pt>
                <c:pt idx="46">
                  <c:v>和泉市</c:v>
                </c:pt>
                <c:pt idx="47">
                  <c:v>大正区</c:v>
                </c:pt>
                <c:pt idx="48">
                  <c:v>福島区</c:v>
                </c:pt>
                <c:pt idx="49">
                  <c:v>守口市</c:v>
                </c:pt>
                <c:pt idx="50">
                  <c:v>河内長野市</c:v>
                </c:pt>
                <c:pt idx="51">
                  <c:v>浪速区</c:v>
                </c:pt>
                <c:pt idx="52">
                  <c:v>港区</c:v>
                </c:pt>
                <c:pt idx="53">
                  <c:v>富田林市</c:v>
                </c:pt>
                <c:pt idx="54">
                  <c:v>此花区</c:v>
                </c:pt>
                <c:pt idx="55">
                  <c:v>堺市北区</c:v>
                </c:pt>
                <c:pt idx="56">
                  <c:v>豊能町</c:v>
                </c:pt>
                <c:pt idx="57">
                  <c:v>摂津市</c:v>
                </c:pt>
                <c:pt idx="58">
                  <c:v>大東市</c:v>
                </c:pt>
                <c:pt idx="59">
                  <c:v>枚方市</c:v>
                </c:pt>
                <c:pt idx="60">
                  <c:v>泉佐野市</c:v>
                </c:pt>
                <c:pt idx="61">
                  <c:v>田尻町</c:v>
                </c:pt>
                <c:pt idx="62">
                  <c:v>柏原市</c:v>
                </c:pt>
                <c:pt idx="63">
                  <c:v>門真市</c:v>
                </c:pt>
                <c:pt idx="64">
                  <c:v>寝屋川市</c:v>
                </c:pt>
                <c:pt idx="65">
                  <c:v>熊取町</c:v>
                </c:pt>
                <c:pt idx="66">
                  <c:v>岸和田市</c:v>
                </c:pt>
                <c:pt idx="67">
                  <c:v>堺市南区</c:v>
                </c:pt>
                <c:pt idx="68">
                  <c:v>西区</c:v>
                </c:pt>
                <c:pt idx="69">
                  <c:v>貝塚市</c:v>
                </c:pt>
                <c:pt idx="70">
                  <c:v>阪南市</c:v>
                </c:pt>
                <c:pt idx="71">
                  <c:v>泉南市</c:v>
                </c:pt>
                <c:pt idx="72">
                  <c:v>千早赤阪村</c:v>
                </c:pt>
                <c:pt idx="73">
                  <c:v>岬町</c:v>
                </c:pt>
              </c:strCache>
            </c:strRef>
          </c:cat>
          <c:val>
            <c:numRef>
              <c:f>'市区町村別_在宅(歯科)'!$CM$7:$CM$80</c:f>
              <c:numCache>
                <c:formatCode>0.0%</c:formatCode>
                <c:ptCount val="74"/>
                <c:pt idx="0">
                  <c:v>9.4E-2</c:v>
                </c:pt>
                <c:pt idx="1">
                  <c:v>9.0999999999999998E-2</c:v>
                </c:pt>
                <c:pt idx="2">
                  <c:v>9.0999999999999998E-2</c:v>
                </c:pt>
                <c:pt idx="3">
                  <c:v>8.8999999999999996E-2</c:v>
                </c:pt>
                <c:pt idx="4">
                  <c:v>8.6999999999999994E-2</c:v>
                </c:pt>
                <c:pt idx="5">
                  <c:v>8.6999999999999994E-2</c:v>
                </c:pt>
                <c:pt idx="6">
                  <c:v>8.5999999999999993E-2</c:v>
                </c:pt>
                <c:pt idx="7">
                  <c:v>8.5999999999999993E-2</c:v>
                </c:pt>
                <c:pt idx="8">
                  <c:v>8.5000000000000006E-2</c:v>
                </c:pt>
                <c:pt idx="9">
                  <c:v>8.5000000000000006E-2</c:v>
                </c:pt>
                <c:pt idx="10">
                  <c:v>8.4000000000000005E-2</c:v>
                </c:pt>
                <c:pt idx="11">
                  <c:v>8.4000000000000005E-2</c:v>
                </c:pt>
                <c:pt idx="12">
                  <c:v>8.4000000000000005E-2</c:v>
                </c:pt>
                <c:pt idx="13">
                  <c:v>8.3000000000000004E-2</c:v>
                </c:pt>
                <c:pt idx="14">
                  <c:v>8.3000000000000004E-2</c:v>
                </c:pt>
                <c:pt idx="15">
                  <c:v>8.3000000000000004E-2</c:v>
                </c:pt>
                <c:pt idx="16">
                  <c:v>8.2000000000000003E-2</c:v>
                </c:pt>
                <c:pt idx="17">
                  <c:v>8.2000000000000003E-2</c:v>
                </c:pt>
                <c:pt idx="18">
                  <c:v>8.2000000000000003E-2</c:v>
                </c:pt>
                <c:pt idx="19">
                  <c:v>8.2000000000000003E-2</c:v>
                </c:pt>
                <c:pt idx="20">
                  <c:v>8.2000000000000003E-2</c:v>
                </c:pt>
                <c:pt idx="21">
                  <c:v>0.08</c:v>
                </c:pt>
                <c:pt idx="22">
                  <c:v>7.9000000000000001E-2</c:v>
                </c:pt>
                <c:pt idx="23">
                  <c:v>7.9000000000000001E-2</c:v>
                </c:pt>
                <c:pt idx="24">
                  <c:v>7.9000000000000001E-2</c:v>
                </c:pt>
                <c:pt idx="25">
                  <c:v>7.9000000000000001E-2</c:v>
                </c:pt>
                <c:pt idx="26">
                  <c:v>7.9000000000000001E-2</c:v>
                </c:pt>
                <c:pt idx="27">
                  <c:v>7.8E-2</c:v>
                </c:pt>
                <c:pt idx="28">
                  <c:v>7.8E-2</c:v>
                </c:pt>
                <c:pt idx="29">
                  <c:v>7.8E-2</c:v>
                </c:pt>
                <c:pt idx="30">
                  <c:v>7.8E-2</c:v>
                </c:pt>
                <c:pt idx="31">
                  <c:v>7.6999999999999999E-2</c:v>
                </c:pt>
                <c:pt idx="32">
                  <c:v>7.6999999999999999E-2</c:v>
                </c:pt>
                <c:pt idx="33">
                  <c:v>7.6999999999999999E-2</c:v>
                </c:pt>
                <c:pt idx="34">
                  <c:v>7.6999999999999999E-2</c:v>
                </c:pt>
                <c:pt idx="35">
                  <c:v>7.5999999999999998E-2</c:v>
                </c:pt>
                <c:pt idx="36">
                  <c:v>7.5999999999999998E-2</c:v>
                </c:pt>
                <c:pt idx="37">
                  <c:v>7.5999999999999998E-2</c:v>
                </c:pt>
                <c:pt idx="38">
                  <c:v>7.5999999999999998E-2</c:v>
                </c:pt>
                <c:pt idx="39">
                  <c:v>7.4999999999999997E-2</c:v>
                </c:pt>
                <c:pt idx="40">
                  <c:v>7.4999999999999997E-2</c:v>
                </c:pt>
                <c:pt idx="41">
                  <c:v>7.4999999999999997E-2</c:v>
                </c:pt>
                <c:pt idx="42">
                  <c:v>7.4999999999999997E-2</c:v>
                </c:pt>
                <c:pt idx="43">
                  <c:v>7.3999999999999996E-2</c:v>
                </c:pt>
                <c:pt idx="44">
                  <c:v>7.2999999999999995E-2</c:v>
                </c:pt>
                <c:pt idx="45">
                  <c:v>7.2999999999999995E-2</c:v>
                </c:pt>
                <c:pt idx="46">
                  <c:v>7.2999999999999995E-2</c:v>
                </c:pt>
                <c:pt idx="47">
                  <c:v>7.2999999999999995E-2</c:v>
                </c:pt>
                <c:pt idx="48">
                  <c:v>7.1999999999999995E-2</c:v>
                </c:pt>
                <c:pt idx="49">
                  <c:v>7.1999999999999995E-2</c:v>
                </c:pt>
                <c:pt idx="50">
                  <c:v>7.1999999999999995E-2</c:v>
                </c:pt>
                <c:pt idx="51">
                  <c:v>7.0999999999999994E-2</c:v>
                </c:pt>
                <c:pt idx="52">
                  <c:v>7.0999999999999994E-2</c:v>
                </c:pt>
                <c:pt idx="53">
                  <c:v>7.0999999999999994E-2</c:v>
                </c:pt>
                <c:pt idx="54">
                  <c:v>7.0000000000000007E-2</c:v>
                </c:pt>
                <c:pt idx="55">
                  <c:v>7.0000000000000007E-2</c:v>
                </c:pt>
                <c:pt idx="56">
                  <c:v>7.0000000000000007E-2</c:v>
                </c:pt>
                <c:pt idx="57">
                  <c:v>6.9000000000000006E-2</c:v>
                </c:pt>
                <c:pt idx="58">
                  <c:v>6.9000000000000006E-2</c:v>
                </c:pt>
                <c:pt idx="59">
                  <c:v>6.8000000000000005E-2</c:v>
                </c:pt>
                <c:pt idx="60">
                  <c:v>6.8000000000000005E-2</c:v>
                </c:pt>
                <c:pt idx="61">
                  <c:v>6.8000000000000005E-2</c:v>
                </c:pt>
                <c:pt idx="62">
                  <c:v>6.6000000000000003E-2</c:v>
                </c:pt>
                <c:pt idx="63">
                  <c:v>6.6000000000000003E-2</c:v>
                </c:pt>
                <c:pt idx="64">
                  <c:v>6.5000000000000002E-2</c:v>
                </c:pt>
                <c:pt idx="65">
                  <c:v>6.4000000000000001E-2</c:v>
                </c:pt>
                <c:pt idx="66">
                  <c:v>6.3E-2</c:v>
                </c:pt>
                <c:pt idx="67">
                  <c:v>6.2E-2</c:v>
                </c:pt>
                <c:pt idx="68">
                  <c:v>0.06</c:v>
                </c:pt>
                <c:pt idx="69">
                  <c:v>0.06</c:v>
                </c:pt>
                <c:pt idx="70">
                  <c:v>5.8000000000000003E-2</c:v>
                </c:pt>
                <c:pt idx="71">
                  <c:v>5.7000000000000002E-2</c:v>
                </c:pt>
                <c:pt idx="72">
                  <c:v>0.05</c:v>
                </c:pt>
                <c:pt idx="73">
                  <c:v>4.9000000000000002E-2</c:v>
                </c:pt>
              </c:numCache>
            </c:numRef>
          </c:val>
          <c:extLst>
            <c:ext xmlns:c16="http://schemas.microsoft.com/office/drawing/2014/chart" uri="{C3380CC4-5D6E-409C-BE32-E72D297353CC}">
              <c16:uniqueId val="{00000000-813B-4FE8-9866-E8F0E232140B}"/>
            </c:ext>
          </c:extLst>
        </c:ser>
        <c:dLbls>
          <c:dLblPos val="outEnd"/>
          <c:showLegendKey val="0"/>
          <c:showVal val="1"/>
          <c:showCatName val="0"/>
          <c:showSerName val="0"/>
          <c:showPercent val="0"/>
          <c:showBubbleSize val="0"/>
        </c:dLbls>
        <c:gapWidth val="150"/>
        <c:axId val="321366624"/>
        <c:axId val="321367184"/>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1963768115942029"/>
                  <c:y val="-0.89303182539682535"/>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813B-4FE8-9866-E8F0E232140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'市区町村別_在宅(歯科)'!$CX$7:$CX$80</c:f>
              <c:numCache>
                <c:formatCode>0.0%</c:formatCode>
                <c:ptCount val="74"/>
                <c:pt idx="0">
                  <c:v>7.9000000000000001E-2</c:v>
                </c:pt>
                <c:pt idx="1">
                  <c:v>7.9000000000000001E-2</c:v>
                </c:pt>
                <c:pt idx="2">
                  <c:v>7.9000000000000001E-2</c:v>
                </c:pt>
                <c:pt idx="3">
                  <c:v>7.9000000000000001E-2</c:v>
                </c:pt>
                <c:pt idx="4">
                  <c:v>7.9000000000000001E-2</c:v>
                </c:pt>
                <c:pt idx="5">
                  <c:v>7.9000000000000001E-2</c:v>
                </c:pt>
                <c:pt idx="6">
                  <c:v>7.9000000000000001E-2</c:v>
                </c:pt>
                <c:pt idx="7">
                  <c:v>7.9000000000000001E-2</c:v>
                </c:pt>
                <c:pt idx="8">
                  <c:v>7.9000000000000001E-2</c:v>
                </c:pt>
                <c:pt idx="9">
                  <c:v>7.9000000000000001E-2</c:v>
                </c:pt>
                <c:pt idx="10">
                  <c:v>7.9000000000000001E-2</c:v>
                </c:pt>
                <c:pt idx="11">
                  <c:v>7.9000000000000001E-2</c:v>
                </c:pt>
                <c:pt idx="12">
                  <c:v>7.9000000000000001E-2</c:v>
                </c:pt>
                <c:pt idx="13">
                  <c:v>7.9000000000000001E-2</c:v>
                </c:pt>
                <c:pt idx="14">
                  <c:v>7.9000000000000001E-2</c:v>
                </c:pt>
                <c:pt idx="15">
                  <c:v>7.9000000000000001E-2</c:v>
                </c:pt>
                <c:pt idx="16">
                  <c:v>7.9000000000000001E-2</c:v>
                </c:pt>
                <c:pt idx="17">
                  <c:v>7.9000000000000001E-2</c:v>
                </c:pt>
                <c:pt idx="18">
                  <c:v>7.9000000000000001E-2</c:v>
                </c:pt>
                <c:pt idx="19">
                  <c:v>7.9000000000000001E-2</c:v>
                </c:pt>
                <c:pt idx="20">
                  <c:v>7.9000000000000001E-2</c:v>
                </c:pt>
                <c:pt idx="21">
                  <c:v>7.9000000000000001E-2</c:v>
                </c:pt>
                <c:pt idx="22">
                  <c:v>7.9000000000000001E-2</c:v>
                </c:pt>
                <c:pt idx="23">
                  <c:v>7.9000000000000001E-2</c:v>
                </c:pt>
                <c:pt idx="24">
                  <c:v>7.9000000000000001E-2</c:v>
                </c:pt>
                <c:pt idx="25">
                  <c:v>7.9000000000000001E-2</c:v>
                </c:pt>
                <c:pt idx="26">
                  <c:v>7.9000000000000001E-2</c:v>
                </c:pt>
                <c:pt idx="27">
                  <c:v>7.9000000000000001E-2</c:v>
                </c:pt>
                <c:pt idx="28">
                  <c:v>7.9000000000000001E-2</c:v>
                </c:pt>
                <c:pt idx="29">
                  <c:v>7.9000000000000001E-2</c:v>
                </c:pt>
                <c:pt idx="30">
                  <c:v>7.9000000000000001E-2</c:v>
                </c:pt>
                <c:pt idx="31">
                  <c:v>7.9000000000000001E-2</c:v>
                </c:pt>
                <c:pt idx="32">
                  <c:v>7.9000000000000001E-2</c:v>
                </c:pt>
                <c:pt idx="33">
                  <c:v>7.9000000000000001E-2</c:v>
                </c:pt>
                <c:pt idx="34">
                  <c:v>7.9000000000000001E-2</c:v>
                </c:pt>
                <c:pt idx="35">
                  <c:v>7.9000000000000001E-2</c:v>
                </c:pt>
                <c:pt idx="36">
                  <c:v>7.9000000000000001E-2</c:v>
                </c:pt>
                <c:pt idx="37">
                  <c:v>7.9000000000000001E-2</c:v>
                </c:pt>
                <c:pt idx="38">
                  <c:v>7.9000000000000001E-2</c:v>
                </c:pt>
                <c:pt idx="39">
                  <c:v>7.9000000000000001E-2</c:v>
                </c:pt>
                <c:pt idx="40">
                  <c:v>7.9000000000000001E-2</c:v>
                </c:pt>
                <c:pt idx="41">
                  <c:v>7.9000000000000001E-2</c:v>
                </c:pt>
                <c:pt idx="42">
                  <c:v>7.9000000000000001E-2</c:v>
                </c:pt>
                <c:pt idx="43">
                  <c:v>7.9000000000000001E-2</c:v>
                </c:pt>
                <c:pt idx="44">
                  <c:v>7.9000000000000001E-2</c:v>
                </c:pt>
                <c:pt idx="45">
                  <c:v>7.9000000000000001E-2</c:v>
                </c:pt>
                <c:pt idx="46">
                  <c:v>7.9000000000000001E-2</c:v>
                </c:pt>
                <c:pt idx="47">
                  <c:v>7.9000000000000001E-2</c:v>
                </c:pt>
                <c:pt idx="48">
                  <c:v>7.9000000000000001E-2</c:v>
                </c:pt>
                <c:pt idx="49">
                  <c:v>7.9000000000000001E-2</c:v>
                </c:pt>
                <c:pt idx="50">
                  <c:v>7.9000000000000001E-2</c:v>
                </c:pt>
                <c:pt idx="51">
                  <c:v>7.9000000000000001E-2</c:v>
                </c:pt>
                <c:pt idx="52">
                  <c:v>7.9000000000000001E-2</c:v>
                </c:pt>
                <c:pt idx="53">
                  <c:v>7.9000000000000001E-2</c:v>
                </c:pt>
                <c:pt idx="54">
                  <c:v>7.9000000000000001E-2</c:v>
                </c:pt>
                <c:pt idx="55">
                  <c:v>7.9000000000000001E-2</c:v>
                </c:pt>
                <c:pt idx="56">
                  <c:v>7.9000000000000001E-2</c:v>
                </c:pt>
                <c:pt idx="57">
                  <c:v>7.9000000000000001E-2</c:v>
                </c:pt>
                <c:pt idx="58">
                  <c:v>7.9000000000000001E-2</c:v>
                </c:pt>
                <c:pt idx="59">
                  <c:v>7.9000000000000001E-2</c:v>
                </c:pt>
                <c:pt idx="60">
                  <c:v>7.9000000000000001E-2</c:v>
                </c:pt>
                <c:pt idx="61">
                  <c:v>7.9000000000000001E-2</c:v>
                </c:pt>
                <c:pt idx="62">
                  <c:v>7.9000000000000001E-2</c:v>
                </c:pt>
                <c:pt idx="63">
                  <c:v>7.9000000000000001E-2</c:v>
                </c:pt>
                <c:pt idx="64">
                  <c:v>7.9000000000000001E-2</c:v>
                </c:pt>
                <c:pt idx="65">
                  <c:v>7.9000000000000001E-2</c:v>
                </c:pt>
                <c:pt idx="66">
                  <c:v>7.9000000000000001E-2</c:v>
                </c:pt>
                <c:pt idx="67">
                  <c:v>7.9000000000000001E-2</c:v>
                </c:pt>
                <c:pt idx="68">
                  <c:v>7.9000000000000001E-2</c:v>
                </c:pt>
                <c:pt idx="69">
                  <c:v>7.9000000000000001E-2</c:v>
                </c:pt>
                <c:pt idx="70">
                  <c:v>7.9000000000000001E-2</c:v>
                </c:pt>
                <c:pt idx="71">
                  <c:v>7.9000000000000001E-2</c:v>
                </c:pt>
                <c:pt idx="72">
                  <c:v>7.9000000000000001E-2</c:v>
                </c:pt>
                <c:pt idx="73">
                  <c:v>7.9000000000000001E-2</c:v>
                </c:pt>
              </c:numCache>
            </c:numRef>
          </c:xVal>
          <c:yVal>
            <c:numRef>
              <c:f>'市区町村別_在宅(歯科)'!$DD$7:$DD$80</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2-813B-4FE8-9866-E8F0E232140B}"/>
            </c:ext>
          </c:extLst>
        </c:ser>
        <c:dLbls>
          <c:showLegendKey val="0"/>
          <c:showVal val="1"/>
          <c:showCatName val="0"/>
          <c:showSerName val="0"/>
          <c:showPercent val="0"/>
          <c:showBubbleSize val="0"/>
        </c:dLbls>
        <c:axId val="331938272"/>
        <c:axId val="331937712"/>
      </c:scatterChart>
      <c:catAx>
        <c:axId val="321366624"/>
        <c:scaling>
          <c:orientation val="maxMin"/>
        </c:scaling>
        <c:delete val="0"/>
        <c:axPos val="l"/>
        <c:numFmt formatCode="General" sourceLinked="0"/>
        <c:majorTickMark val="none"/>
        <c:minorTickMark val="none"/>
        <c:tickLblPos val="nextTo"/>
        <c:spPr>
          <a:ln>
            <a:solidFill>
              <a:srgbClr val="7F7F7F"/>
            </a:solidFill>
          </a:ln>
        </c:spPr>
        <c:crossAx val="321367184"/>
        <c:crosses val="autoZero"/>
        <c:auto val="1"/>
        <c:lblAlgn val="ctr"/>
        <c:lblOffset val="100"/>
        <c:noMultiLvlLbl val="0"/>
      </c:catAx>
      <c:valAx>
        <c:axId val="321367184"/>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9948647342995169"/>
              <c:y val="2.8773730158730158E-2"/>
            </c:manualLayout>
          </c:layout>
          <c:overlay val="0"/>
        </c:title>
        <c:numFmt formatCode="0.0%" sourceLinked="0"/>
        <c:majorTickMark val="out"/>
        <c:minorTickMark val="none"/>
        <c:tickLblPos val="nextTo"/>
        <c:spPr>
          <a:ln>
            <a:solidFill>
              <a:srgbClr val="7F7F7F"/>
            </a:solidFill>
          </a:ln>
        </c:spPr>
        <c:crossAx val="321366624"/>
        <c:crosses val="autoZero"/>
        <c:crossBetween val="between"/>
      </c:valAx>
      <c:valAx>
        <c:axId val="331937712"/>
        <c:scaling>
          <c:orientation val="minMax"/>
          <c:max val="50"/>
          <c:min val="0"/>
        </c:scaling>
        <c:delete val="1"/>
        <c:axPos val="r"/>
        <c:numFmt formatCode="General" sourceLinked="1"/>
        <c:majorTickMark val="out"/>
        <c:minorTickMark val="none"/>
        <c:tickLblPos val="nextTo"/>
        <c:crossAx val="331938272"/>
        <c:crosses val="max"/>
        <c:crossBetween val="midCat"/>
      </c:valAx>
      <c:valAx>
        <c:axId val="331938272"/>
        <c:scaling>
          <c:orientation val="minMax"/>
        </c:scaling>
        <c:delete val="1"/>
        <c:axPos val="b"/>
        <c:numFmt formatCode="0.0%" sourceLinked="1"/>
        <c:majorTickMark val="out"/>
        <c:minorTickMark val="none"/>
        <c:tickLblPos val="nextTo"/>
        <c:crossAx val="331937712"/>
        <c:crosses val="autoZero"/>
        <c:crossBetween val="midCat"/>
      </c:valAx>
      <c:spPr>
        <a:ln>
          <a:solidFill>
            <a:srgbClr val="7F7F7F"/>
          </a:solidFill>
        </a:ln>
      </c:spPr>
    </c:plotArea>
    <c:legend>
      <c:legendPos val="r"/>
      <c:layout>
        <c:manualLayout>
          <c:xMode val="edge"/>
          <c:yMode val="edge"/>
          <c:x val="0.13132154882154881"/>
          <c:y val="1.5490158730158731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10</xdr:col>
      <xdr:colOff>542926</xdr:colOff>
      <xdr:row>49</xdr:row>
      <xdr:rowOff>82549</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317100</xdr:colOff>
      <xdr:row>75</xdr:row>
      <xdr:rowOff>84150</xdr:rowOff>
    </xdr:to>
    <xdr:graphicFrame macro="">
      <xdr:nvGraphicFramePr>
        <xdr:cNvPr id="4" name="グラフ 3">
          <a:extLst>
            <a:ext uri="{FF2B5EF4-FFF2-40B4-BE49-F238E27FC236}">
              <a16:creationId xmlns:a16="http://schemas.microsoft.com/office/drawing/2014/main" id="{8A22F202-6701-4BEF-84CB-2C68A9A812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0</xdr:rowOff>
    </xdr:from>
    <xdr:to>
      <xdr:col>9</xdr:col>
      <xdr:colOff>404925</xdr:colOff>
      <xdr:row>45</xdr:row>
      <xdr:rowOff>146100</xdr:rowOff>
    </xdr:to>
    <xdr:graphicFrame macro="">
      <xdr:nvGraphicFramePr>
        <xdr:cNvPr id="2" name="グラフ 1">
          <a:extLst>
            <a:ext uri="{FF2B5EF4-FFF2-40B4-BE49-F238E27FC236}">
              <a16:creationId xmlns:a16="http://schemas.microsoft.com/office/drawing/2014/main" id="{F440ECE0-9456-49CE-9574-3B83C48A2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11</xdr:col>
      <xdr:colOff>666750</xdr:colOff>
      <xdr:row>50</xdr:row>
      <xdr:rowOff>142875</xdr:rowOff>
    </xdr:to>
    <xdr:graphicFrame macro="">
      <xdr:nvGraphicFramePr>
        <xdr:cNvPr id="2" name="グラフ 1">
          <a:extLst>
            <a:ext uri="{FF2B5EF4-FFF2-40B4-BE49-F238E27FC236}">
              <a16:creationId xmlns:a16="http://schemas.microsoft.com/office/drawing/2014/main" id="{B4B2C56E-F09B-4A0A-ADA1-C4338597C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317100</xdr:colOff>
      <xdr:row>75</xdr:row>
      <xdr:rowOff>84150</xdr:rowOff>
    </xdr:to>
    <xdr:graphicFrame macro="">
      <xdr:nvGraphicFramePr>
        <xdr:cNvPr id="4" name="グラフ 3">
          <a:extLst>
            <a:ext uri="{FF2B5EF4-FFF2-40B4-BE49-F238E27FC236}">
              <a16:creationId xmlns:a16="http://schemas.microsoft.com/office/drawing/2014/main" id="{F8FB442E-8943-422B-A3EE-454ADD85A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20</xdr:col>
      <xdr:colOff>290857</xdr:colOff>
      <xdr:row>120</xdr:row>
      <xdr:rowOff>169200</xdr:rowOff>
    </xdr:to>
    <xdr:pic>
      <xdr:nvPicPr>
        <xdr:cNvPr id="75" name="図 74">
          <a:extLst>
            <a:ext uri="{FF2B5EF4-FFF2-40B4-BE49-F238E27FC236}">
              <a16:creationId xmlns:a16="http://schemas.microsoft.com/office/drawing/2014/main" id="{3CF8BBCE-0F51-42BD-9A84-4086E59BEF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2819400"/>
          <a:ext cx="12378082" cy="18000000"/>
        </a:xfrm>
        <a:prstGeom prst="rect">
          <a:avLst/>
        </a:prstGeom>
      </xdr:spPr>
    </xdr:pic>
    <xdr:clientData/>
  </xdr:twoCellAnchor>
  <xdr:twoCellAnchor>
    <xdr:from>
      <xdr:col>14</xdr:col>
      <xdr:colOff>1</xdr:colOff>
      <xdr:row>39</xdr:row>
      <xdr:rowOff>47625</xdr:rowOff>
    </xdr:from>
    <xdr:to>
      <xdr:col>15</xdr:col>
      <xdr:colOff>9526</xdr:colOff>
      <xdr:row>40</xdr:row>
      <xdr:rowOff>152400</xdr:rowOff>
    </xdr:to>
    <xdr:sp macro="" textlink="">
      <xdr:nvSpPr>
        <xdr:cNvPr id="3" name="正方形/長方形 2">
          <a:extLst>
            <a:ext uri="{FF2B5EF4-FFF2-40B4-BE49-F238E27FC236}">
              <a16:creationId xmlns:a16="http://schemas.microsoft.com/office/drawing/2014/main" id="{C43D7B56-A860-431D-BFED-FB905A23603F}"/>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53</xdr:row>
      <xdr:rowOff>19050</xdr:rowOff>
    </xdr:from>
    <xdr:to>
      <xdr:col>15</xdr:col>
      <xdr:colOff>600075</xdr:colOff>
      <xdr:row>54</xdr:row>
      <xdr:rowOff>123825</xdr:rowOff>
    </xdr:to>
    <xdr:sp macro="" textlink="">
      <xdr:nvSpPr>
        <xdr:cNvPr id="4" name="正方形/長方形 3">
          <a:extLst>
            <a:ext uri="{FF2B5EF4-FFF2-40B4-BE49-F238E27FC236}">
              <a16:creationId xmlns:a16="http://schemas.microsoft.com/office/drawing/2014/main" id="{4BE12E09-60C2-474A-A4B0-9D4F792D235E}"/>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53</xdr:row>
      <xdr:rowOff>152400</xdr:rowOff>
    </xdr:from>
    <xdr:to>
      <xdr:col>17</xdr:col>
      <xdr:colOff>485775</xdr:colOff>
      <xdr:row>55</xdr:row>
      <xdr:rowOff>85725</xdr:rowOff>
    </xdr:to>
    <xdr:sp macro="" textlink="">
      <xdr:nvSpPr>
        <xdr:cNvPr id="5" name="正方形/長方形 4">
          <a:extLst>
            <a:ext uri="{FF2B5EF4-FFF2-40B4-BE49-F238E27FC236}">
              <a16:creationId xmlns:a16="http://schemas.microsoft.com/office/drawing/2014/main" id="{13BF90D0-1BA9-49A0-B5CE-A122D4CA46C6}"/>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52</xdr:row>
      <xdr:rowOff>38100</xdr:rowOff>
    </xdr:from>
    <xdr:to>
      <xdr:col>13</xdr:col>
      <xdr:colOff>66675</xdr:colOff>
      <xdr:row>53</xdr:row>
      <xdr:rowOff>142875</xdr:rowOff>
    </xdr:to>
    <xdr:sp macro="" textlink="">
      <xdr:nvSpPr>
        <xdr:cNvPr id="6" name="正方形/長方形 5">
          <a:extLst>
            <a:ext uri="{FF2B5EF4-FFF2-40B4-BE49-F238E27FC236}">
              <a16:creationId xmlns:a16="http://schemas.microsoft.com/office/drawing/2014/main" id="{4A86B0B1-91E2-4B0D-9282-F5370FBAE7F4}"/>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57</xdr:row>
      <xdr:rowOff>133350</xdr:rowOff>
    </xdr:from>
    <xdr:to>
      <xdr:col>18</xdr:col>
      <xdr:colOff>552449</xdr:colOff>
      <xdr:row>59</xdr:row>
      <xdr:rowOff>66675</xdr:rowOff>
    </xdr:to>
    <xdr:sp macro="" textlink="">
      <xdr:nvSpPr>
        <xdr:cNvPr id="7" name="正方形/長方形 6">
          <a:extLst>
            <a:ext uri="{FF2B5EF4-FFF2-40B4-BE49-F238E27FC236}">
              <a16:creationId xmlns:a16="http://schemas.microsoft.com/office/drawing/2014/main" id="{CC1742A1-A035-4DD6-92A0-B82B4DC3DF55}"/>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58</xdr:row>
      <xdr:rowOff>76200</xdr:rowOff>
    </xdr:from>
    <xdr:to>
      <xdr:col>16</xdr:col>
      <xdr:colOff>504825</xdr:colOff>
      <xdr:row>60</xdr:row>
      <xdr:rowOff>9525</xdr:rowOff>
    </xdr:to>
    <xdr:sp macro="" textlink="">
      <xdr:nvSpPr>
        <xdr:cNvPr id="8" name="正方形/長方形 7">
          <a:extLst>
            <a:ext uri="{FF2B5EF4-FFF2-40B4-BE49-F238E27FC236}">
              <a16:creationId xmlns:a16="http://schemas.microsoft.com/office/drawing/2014/main" id="{C934CEF9-FEAA-4746-80FE-0E663A89F63A}"/>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52</xdr:row>
      <xdr:rowOff>85725</xdr:rowOff>
    </xdr:from>
    <xdr:to>
      <xdr:col>14</xdr:col>
      <xdr:colOff>361950</xdr:colOff>
      <xdr:row>54</xdr:row>
      <xdr:rowOff>19050</xdr:rowOff>
    </xdr:to>
    <xdr:sp macro="" textlink="">
      <xdr:nvSpPr>
        <xdr:cNvPr id="9" name="正方形/長方形 8">
          <a:extLst>
            <a:ext uri="{FF2B5EF4-FFF2-40B4-BE49-F238E27FC236}">
              <a16:creationId xmlns:a16="http://schemas.microsoft.com/office/drawing/2014/main" id="{905C3BBF-FA6D-42FD-ABA8-7D78E8C16755}"/>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61</xdr:row>
      <xdr:rowOff>0</xdr:rowOff>
    </xdr:from>
    <xdr:to>
      <xdr:col>17</xdr:col>
      <xdr:colOff>514350</xdr:colOff>
      <xdr:row>62</xdr:row>
      <xdr:rowOff>104775</xdr:rowOff>
    </xdr:to>
    <xdr:sp macro="" textlink="">
      <xdr:nvSpPr>
        <xdr:cNvPr id="10" name="正方形/長方形 9">
          <a:extLst>
            <a:ext uri="{FF2B5EF4-FFF2-40B4-BE49-F238E27FC236}">
              <a16:creationId xmlns:a16="http://schemas.microsoft.com/office/drawing/2014/main" id="{F701ACD6-A075-4A92-8E76-4CA62467224D}"/>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103</xdr:row>
      <xdr:rowOff>123825</xdr:rowOff>
    </xdr:from>
    <xdr:to>
      <xdr:col>10</xdr:col>
      <xdr:colOff>142875</xdr:colOff>
      <xdr:row>105</xdr:row>
      <xdr:rowOff>57150</xdr:rowOff>
    </xdr:to>
    <xdr:sp macro="" textlink="">
      <xdr:nvSpPr>
        <xdr:cNvPr id="11" name="正方形/長方形 10">
          <a:extLst>
            <a:ext uri="{FF2B5EF4-FFF2-40B4-BE49-F238E27FC236}">
              <a16:creationId xmlns:a16="http://schemas.microsoft.com/office/drawing/2014/main" id="{76B5BD8A-1298-4A1D-8EAE-8CCB7056C0CB}"/>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56</xdr:row>
      <xdr:rowOff>104775</xdr:rowOff>
    </xdr:from>
    <xdr:to>
      <xdr:col>15</xdr:col>
      <xdr:colOff>552450</xdr:colOff>
      <xdr:row>58</xdr:row>
      <xdr:rowOff>38100</xdr:rowOff>
    </xdr:to>
    <xdr:sp macro="" textlink="">
      <xdr:nvSpPr>
        <xdr:cNvPr id="12" name="正方形/長方形 11">
          <a:extLst>
            <a:ext uri="{FF2B5EF4-FFF2-40B4-BE49-F238E27FC236}">
              <a16:creationId xmlns:a16="http://schemas.microsoft.com/office/drawing/2014/main" id="{22D87319-151D-4A2E-A0AA-BC8472A8FF5A}"/>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53</xdr:row>
      <xdr:rowOff>47625</xdr:rowOff>
    </xdr:from>
    <xdr:to>
      <xdr:col>19</xdr:col>
      <xdr:colOff>47625</xdr:colOff>
      <xdr:row>54</xdr:row>
      <xdr:rowOff>152400</xdr:rowOff>
    </xdr:to>
    <xdr:sp macro="" textlink="">
      <xdr:nvSpPr>
        <xdr:cNvPr id="13" name="正方形/長方形 12">
          <a:extLst>
            <a:ext uri="{FF2B5EF4-FFF2-40B4-BE49-F238E27FC236}">
              <a16:creationId xmlns:a16="http://schemas.microsoft.com/office/drawing/2014/main" id="{22E0B095-52B0-4BF9-93CB-1665898D7958}"/>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46</xdr:row>
      <xdr:rowOff>76200</xdr:rowOff>
    </xdr:from>
    <xdr:to>
      <xdr:col>19</xdr:col>
      <xdr:colOff>142875</xdr:colOff>
      <xdr:row>48</xdr:row>
      <xdr:rowOff>9525</xdr:rowOff>
    </xdr:to>
    <xdr:sp macro="" textlink="">
      <xdr:nvSpPr>
        <xdr:cNvPr id="14" name="正方形/長方形 13">
          <a:extLst>
            <a:ext uri="{FF2B5EF4-FFF2-40B4-BE49-F238E27FC236}">
              <a16:creationId xmlns:a16="http://schemas.microsoft.com/office/drawing/2014/main" id="{3434104C-787B-4496-A393-38D785B569CB}"/>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35</xdr:row>
      <xdr:rowOff>19050</xdr:rowOff>
    </xdr:from>
    <xdr:to>
      <xdr:col>18</xdr:col>
      <xdr:colOff>209550</xdr:colOff>
      <xdr:row>36</xdr:row>
      <xdr:rowOff>123825</xdr:rowOff>
    </xdr:to>
    <xdr:sp macro="" textlink="">
      <xdr:nvSpPr>
        <xdr:cNvPr id="15" name="正方形/長方形 14">
          <a:extLst>
            <a:ext uri="{FF2B5EF4-FFF2-40B4-BE49-F238E27FC236}">
              <a16:creationId xmlns:a16="http://schemas.microsoft.com/office/drawing/2014/main" id="{6462CC9A-C3FC-4DBF-A419-ECAEEDEB83B4}"/>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39</xdr:row>
      <xdr:rowOff>76200</xdr:rowOff>
    </xdr:from>
    <xdr:to>
      <xdr:col>17</xdr:col>
      <xdr:colOff>47625</xdr:colOff>
      <xdr:row>41</xdr:row>
      <xdr:rowOff>9525</xdr:rowOff>
    </xdr:to>
    <xdr:sp macro="" textlink="">
      <xdr:nvSpPr>
        <xdr:cNvPr id="16" name="正方形/長方形 15">
          <a:extLst>
            <a:ext uri="{FF2B5EF4-FFF2-40B4-BE49-F238E27FC236}">
              <a16:creationId xmlns:a16="http://schemas.microsoft.com/office/drawing/2014/main" id="{6A857692-2CDC-46BE-9222-C6A2330BA94A}"/>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42</xdr:row>
      <xdr:rowOff>123825</xdr:rowOff>
    </xdr:from>
    <xdr:to>
      <xdr:col>13</xdr:col>
      <xdr:colOff>438150</xdr:colOff>
      <xdr:row>44</xdr:row>
      <xdr:rowOff>57150</xdr:rowOff>
    </xdr:to>
    <xdr:sp macro="" textlink="">
      <xdr:nvSpPr>
        <xdr:cNvPr id="17" name="正方形/長方形 16">
          <a:extLst>
            <a:ext uri="{FF2B5EF4-FFF2-40B4-BE49-F238E27FC236}">
              <a16:creationId xmlns:a16="http://schemas.microsoft.com/office/drawing/2014/main" id="{BE9512C9-F93E-4BD5-B9A1-DAB989941BD0}"/>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45</xdr:row>
      <xdr:rowOff>28575</xdr:rowOff>
    </xdr:from>
    <xdr:to>
      <xdr:col>12</xdr:col>
      <xdr:colOff>47625</xdr:colOff>
      <xdr:row>46</xdr:row>
      <xdr:rowOff>133350</xdr:rowOff>
    </xdr:to>
    <xdr:sp macro="" textlink="">
      <xdr:nvSpPr>
        <xdr:cNvPr id="18" name="正方形/長方形 17">
          <a:extLst>
            <a:ext uri="{FF2B5EF4-FFF2-40B4-BE49-F238E27FC236}">
              <a16:creationId xmlns:a16="http://schemas.microsoft.com/office/drawing/2014/main" id="{E8B7BF48-486A-40C2-8F43-1E212044DD66}"/>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33</xdr:row>
      <xdr:rowOff>85725</xdr:rowOff>
    </xdr:from>
    <xdr:to>
      <xdr:col>13</xdr:col>
      <xdr:colOff>504825</xdr:colOff>
      <xdr:row>35</xdr:row>
      <xdr:rowOff>19050</xdr:rowOff>
    </xdr:to>
    <xdr:sp macro="" textlink="">
      <xdr:nvSpPr>
        <xdr:cNvPr id="19" name="正方形/長方形 18">
          <a:extLst>
            <a:ext uri="{FF2B5EF4-FFF2-40B4-BE49-F238E27FC236}">
              <a16:creationId xmlns:a16="http://schemas.microsoft.com/office/drawing/2014/main" id="{AE252C9E-B670-4E6D-958E-C1AC4492CF6D}"/>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25</xdr:row>
      <xdr:rowOff>133350</xdr:rowOff>
    </xdr:from>
    <xdr:to>
      <xdr:col>11</xdr:col>
      <xdr:colOff>466725</xdr:colOff>
      <xdr:row>27</xdr:row>
      <xdr:rowOff>66675</xdr:rowOff>
    </xdr:to>
    <xdr:sp macro="" textlink="">
      <xdr:nvSpPr>
        <xdr:cNvPr id="20" name="正方形/長方形 19">
          <a:extLst>
            <a:ext uri="{FF2B5EF4-FFF2-40B4-BE49-F238E27FC236}">
              <a16:creationId xmlns:a16="http://schemas.microsoft.com/office/drawing/2014/main" id="{83AA5409-F136-414B-8087-661316D54AE8}"/>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101</xdr:row>
      <xdr:rowOff>19050</xdr:rowOff>
    </xdr:from>
    <xdr:to>
      <xdr:col>13</xdr:col>
      <xdr:colOff>352425</xdr:colOff>
      <xdr:row>102</xdr:row>
      <xdr:rowOff>123825</xdr:rowOff>
    </xdr:to>
    <xdr:sp macro="" textlink="">
      <xdr:nvSpPr>
        <xdr:cNvPr id="21" name="正方形/長方形 20">
          <a:extLst>
            <a:ext uri="{FF2B5EF4-FFF2-40B4-BE49-F238E27FC236}">
              <a16:creationId xmlns:a16="http://schemas.microsoft.com/office/drawing/2014/main" id="{083CBD52-328D-4CCB-AD93-DCAB0A3DCF11}"/>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101</xdr:row>
      <xdr:rowOff>104775</xdr:rowOff>
    </xdr:from>
    <xdr:to>
      <xdr:col>16</xdr:col>
      <xdr:colOff>295274</xdr:colOff>
      <xdr:row>103</xdr:row>
      <xdr:rowOff>38100</xdr:rowOff>
    </xdr:to>
    <xdr:sp macro="" textlink="">
      <xdr:nvSpPr>
        <xdr:cNvPr id="22" name="正方形/長方形 21">
          <a:extLst>
            <a:ext uri="{FF2B5EF4-FFF2-40B4-BE49-F238E27FC236}">
              <a16:creationId xmlns:a16="http://schemas.microsoft.com/office/drawing/2014/main" id="{B4743A67-4D93-44B8-A6C0-78AAD2D9E1A8}"/>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97</xdr:row>
      <xdr:rowOff>47625</xdr:rowOff>
    </xdr:from>
    <xdr:to>
      <xdr:col>18</xdr:col>
      <xdr:colOff>200025</xdr:colOff>
      <xdr:row>98</xdr:row>
      <xdr:rowOff>152400</xdr:rowOff>
    </xdr:to>
    <xdr:sp macro="" textlink="">
      <xdr:nvSpPr>
        <xdr:cNvPr id="23" name="正方形/長方形 22">
          <a:extLst>
            <a:ext uri="{FF2B5EF4-FFF2-40B4-BE49-F238E27FC236}">
              <a16:creationId xmlns:a16="http://schemas.microsoft.com/office/drawing/2014/main" id="{F5E2B581-542F-4F94-AF33-CC188384A9A5}"/>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91</xdr:row>
      <xdr:rowOff>47625</xdr:rowOff>
    </xdr:from>
    <xdr:to>
      <xdr:col>18</xdr:col>
      <xdr:colOff>123825</xdr:colOff>
      <xdr:row>92</xdr:row>
      <xdr:rowOff>152400</xdr:rowOff>
    </xdr:to>
    <xdr:sp macro="" textlink="">
      <xdr:nvSpPr>
        <xdr:cNvPr id="24" name="正方形/長方形 23">
          <a:extLst>
            <a:ext uri="{FF2B5EF4-FFF2-40B4-BE49-F238E27FC236}">
              <a16:creationId xmlns:a16="http://schemas.microsoft.com/office/drawing/2014/main" id="{BB0F7766-D1CC-40F2-A938-9A516E2C5916}"/>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91</xdr:row>
      <xdr:rowOff>0</xdr:rowOff>
    </xdr:from>
    <xdr:to>
      <xdr:col>15</xdr:col>
      <xdr:colOff>371475</xdr:colOff>
      <xdr:row>92</xdr:row>
      <xdr:rowOff>104775</xdr:rowOff>
    </xdr:to>
    <xdr:sp macro="" textlink="">
      <xdr:nvSpPr>
        <xdr:cNvPr id="25" name="正方形/長方形 24">
          <a:extLst>
            <a:ext uri="{FF2B5EF4-FFF2-40B4-BE49-F238E27FC236}">
              <a16:creationId xmlns:a16="http://schemas.microsoft.com/office/drawing/2014/main" id="{1B29EAF5-A9DD-42CF-88DF-0724BA87CD33}"/>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89</xdr:row>
      <xdr:rowOff>28575</xdr:rowOff>
    </xdr:from>
    <xdr:to>
      <xdr:col>16</xdr:col>
      <xdr:colOff>476249</xdr:colOff>
      <xdr:row>90</xdr:row>
      <xdr:rowOff>133350</xdr:rowOff>
    </xdr:to>
    <xdr:sp macro="" textlink="">
      <xdr:nvSpPr>
        <xdr:cNvPr id="26" name="正方形/長方形 25">
          <a:extLst>
            <a:ext uri="{FF2B5EF4-FFF2-40B4-BE49-F238E27FC236}">
              <a16:creationId xmlns:a16="http://schemas.microsoft.com/office/drawing/2014/main" id="{B7562D1B-DE49-4568-9E16-DC1212718E39}"/>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83</xdr:row>
      <xdr:rowOff>47625</xdr:rowOff>
    </xdr:from>
    <xdr:to>
      <xdr:col>17</xdr:col>
      <xdr:colOff>142875</xdr:colOff>
      <xdr:row>84</xdr:row>
      <xdr:rowOff>152400</xdr:rowOff>
    </xdr:to>
    <xdr:sp macro="" textlink="">
      <xdr:nvSpPr>
        <xdr:cNvPr id="27" name="正方形/長方形 26">
          <a:extLst>
            <a:ext uri="{FF2B5EF4-FFF2-40B4-BE49-F238E27FC236}">
              <a16:creationId xmlns:a16="http://schemas.microsoft.com/office/drawing/2014/main" id="{6A8C3F47-BE40-47AC-B7BD-3CA304AB02C9}"/>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86</xdr:row>
      <xdr:rowOff>95250</xdr:rowOff>
    </xdr:from>
    <xdr:to>
      <xdr:col>18</xdr:col>
      <xdr:colOff>142875</xdr:colOff>
      <xdr:row>88</xdr:row>
      <xdr:rowOff>28575</xdr:rowOff>
    </xdr:to>
    <xdr:sp macro="" textlink="">
      <xdr:nvSpPr>
        <xdr:cNvPr id="28" name="正方形/長方形 27">
          <a:extLst>
            <a:ext uri="{FF2B5EF4-FFF2-40B4-BE49-F238E27FC236}">
              <a16:creationId xmlns:a16="http://schemas.microsoft.com/office/drawing/2014/main" id="{F69785C7-0A6C-4A0D-A3EA-C3774932BF62}"/>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73</xdr:row>
      <xdr:rowOff>104775</xdr:rowOff>
    </xdr:from>
    <xdr:to>
      <xdr:col>17</xdr:col>
      <xdr:colOff>180975</xdr:colOff>
      <xdr:row>75</xdr:row>
      <xdr:rowOff>38100</xdr:rowOff>
    </xdr:to>
    <xdr:sp macro="" textlink="">
      <xdr:nvSpPr>
        <xdr:cNvPr id="29" name="正方形/長方形 28">
          <a:extLst>
            <a:ext uri="{FF2B5EF4-FFF2-40B4-BE49-F238E27FC236}">
              <a16:creationId xmlns:a16="http://schemas.microsoft.com/office/drawing/2014/main" id="{CE741801-C260-4993-BF5A-A3B86D44AE1D}"/>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78</xdr:row>
      <xdr:rowOff>76200</xdr:rowOff>
    </xdr:from>
    <xdr:to>
      <xdr:col>15</xdr:col>
      <xdr:colOff>342900</xdr:colOff>
      <xdr:row>80</xdr:row>
      <xdr:rowOff>9525</xdr:rowOff>
    </xdr:to>
    <xdr:sp macro="" textlink="">
      <xdr:nvSpPr>
        <xdr:cNvPr id="30" name="正方形/長方形 29">
          <a:extLst>
            <a:ext uri="{FF2B5EF4-FFF2-40B4-BE49-F238E27FC236}">
              <a16:creationId xmlns:a16="http://schemas.microsoft.com/office/drawing/2014/main" id="{7911FF24-5C5A-4BF8-8C62-9538CAEAA688}"/>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66</xdr:row>
      <xdr:rowOff>38100</xdr:rowOff>
    </xdr:from>
    <xdr:to>
      <xdr:col>17</xdr:col>
      <xdr:colOff>295275</xdr:colOff>
      <xdr:row>67</xdr:row>
      <xdr:rowOff>142875</xdr:rowOff>
    </xdr:to>
    <xdr:sp macro="" textlink="">
      <xdr:nvSpPr>
        <xdr:cNvPr id="31" name="正方形/長方形 30">
          <a:extLst>
            <a:ext uri="{FF2B5EF4-FFF2-40B4-BE49-F238E27FC236}">
              <a16:creationId xmlns:a16="http://schemas.microsoft.com/office/drawing/2014/main" id="{ED1D11CD-1E34-4C77-87C0-96AD2E74129B}"/>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78</xdr:row>
      <xdr:rowOff>123825</xdr:rowOff>
    </xdr:from>
    <xdr:to>
      <xdr:col>18</xdr:col>
      <xdr:colOff>19050</xdr:colOff>
      <xdr:row>80</xdr:row>
      <xdr:rowOff>57150</xdr:rowOff>
    </xdr:to>
    <xdr:sp macro="" textlink="">
      <xdr:nvSpPr>
        <xdr:cNvPr id="32" name="正方形/長方形 31">
          <a:extLst>
            <a:ext uri="{FF2B5EF4-FFF2-40B4-BE49-F238E27FC236}">
              <a16:creationId xmlns:a16="http://schemas.microsoft.com/office/drawing/2014/main" id="{B1970E67-4954-4FA5-B7FC-01686387A114}"/>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79</xdr:row>
      <xdr:rowOff>38100</xdr:rowOff>
    </xdr:from>
    <xdr:to>
      <xdr:col>16</xdr:col>
      <xdr:colOff>657225</xdr:colOff>
      <xdr:row>80</xdr:row>
      <xdr:rowOff>142875</xdr:rowOff>
    </xdr:to>
    <xdr:sp macro="" textlink="">
      <xdr:nvSpPr>
        <xdr:cNvPr id="33" name="正方形/長方形 32">
          <a:extLst>
            <a:ext uri="{FF2B5EF4-FFF2-40B4-BE49-F238E27FC236}">
              <a16:creationId xmlns:a16="http://schemas.microsoft.com/office/drawing/2014/main" id="{9D3EBE27-5EDF-4287-8D1E-43201E290A1F}"/>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108</xdr:row>
      <xdr:rowOff>76200</xdr:rowOff>
    </xdr:from>
    <xdr:to>
      <xdr:col>10</xdr:col>
      <xdr:colOff>47625</xdr:colOff>
      <xdr:row>110</xdr:row>
      <xdr:rowOff>9525</xdr:rowOff>
    </xdr:to>
    <xdr:sp macro="" textlink="">
      <xdr:nvSpPr>
        <xdr:cNvPr id="34" name="正方形/長方形 33">
          <a:extLst>
            <a:ext uri="{FF2B5EF4-FFF2-40B4-BE49-F238E27FC236}">
              <a16:creationId xmlns:a16="http://schemas.microsoft.com/office/drawing/2014/main" id="{2D7BED5F-8CF1-46C9-B1FD-AD0E58ED4AD6}"/>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102</xdr:row>
      <xdr:rowOff>123825</xdr:rowOff>
    </xdr:from>
    <xdr:to>
      <xdr:col>7</xdr:col>
      <xdr:colOff>628650</xdr:colOff>
      <xdr:row>104</xdr:row>
      <xdr:rowOff>57150</xdr:rowOff>
    </xdr:to>
    <xdr:sp macro="" textlink="">
      <xdr:nvSpPr>
        <xdr:cNvPr id="35" name="正方形/長方形 34">
          <a:extLst>
            <a:ext uri="{FF2B5EF4-FFF2-40B4-BE49-F238E27FC236}">
              <a16:creationId xmlns:a16="http://schemas.microsoft.com/office/drawing/2014/main" id="{5DBBA2F5-166A-4D55-8CD9-894B9FF01CDE}"/>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98</xdr:row>
      <xdr:rowOff>0</xdr:rowOff>
    </xdr:from>
    <xdr:to>
      <xdr:col>10</xdr:col>
      <xdr:colOff>209550</xdr:colOff>
      <xdr:row>99</xdr:row>
      <xdr:rowOff>104775</xdr:rowOff>
    </xdr:to>
    <xdr:sp macro="" textlink="">
      <xdr:nvSpPr>
        <xdr:cNvPr id="36" name="正方形/長方形 35">
          <a:extLst>
            <a:ext uri="{FF2B5EF4-FFF2-40B4-BE49-F238E27FC236}">
              <a16:creationId xmlns:a16="http://schemas.microsoft.com/office/drawing/2014/main" id="{A04AD242-7280-45F9-882E-F2D4F53804F3}"/>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98</xdr:row>
      <xdr:rowOff>9525</xdr:rowOff>
    </xdr:from>
    <xdr:to>
      <xdr:col>11</xdr:col>
      <xdr:colOff>600075</xdr:colOff>
      <xdr:row>99</xdr:row>
      <xdr:rowOff>114300</xdr:rowOff>
    </xdr:to>
    <xdr:sp macro="" textlink="">
      <xdr:nvSpPr>
        <xdr:cNvPr id="37" name="正方形/長方形 36">
          <a:extLst>
            <a:ext uri="{FF2B5EF4-FFF2-40B4-BE49-F238E27FC236}">
              <a16:creationId xmlns:a16="http://schemas.microsoft.com/office/drawing/2014/main" id="{6FCA3E2F-CFEC-4CED-AE25-2BCC67E48565}"/>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90</xdr:row>
      <xdr:rowOff>114300</xdr:rowOff>
    </xdr:from>
    <xdr:to>
      <xdr:col>11</xdr:col>
      <xdr:colOff>123826</xdr:colOff>
      <xdr:row>92</xdr:row>
      <xdr:rowOff>47625</xdr:rowOff>
    </xdr:to>
    <xdr:sp macro="" textlink="">
      <xdr:nvSpPr>
        <xdr:cNvPr id="38" name="正方形/長方形 37">
          <a:extLst>
            <a:ext uri="{FF2B5EF4-FFF2-40B4-BE49-F238E27FC236}">
              <a16:creationId xmlns:a16="http://schemas.microsoft.com/office/drawing/2014/main" id="{9F6BAB65-476A-4F5C-AE0B-17AF98AE03EC}"/>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88</xdr:row>
      <xdr:rowOff>57150</xdr:rowOff>
    </xdr:from>
    <xdr:to>
      <xdr:col>11</xdr:col>
      <xdr:colOff>352426</xdr:colOff>
      <xdr:row>89</xdr:row>
      <xdr:rowOff>161925</xdr:rowOff>
    </xdr:to>
    <xdr:sp macro="" textlink="">
      <xdr:nvSpPr>
        <xdr:cNvPr id="39" name="正方形/長方形 38">
          <a:extLst>
            <a:ext uri="{FF2B5EF4-FFF2-40B4-BE49-F238E27FC236}">
              <a16:creationId xmlns:a16="http://schemas.microsoft.com/office/drawing/2014/main" id="{2E732AA9-C3E2-4B78-BE5E-7B0A72556336}"/>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85</xdr:row>
      <xdr:rowOff>161925</xdr:rowOff>
    </xdr:from>
    <xdr:to>
      <xdr:col>12</xdr:col>
      <xdr:colOff>142875</xdr:colOff>
      <xdr:row>87</xdr:row>
      <xdr:rowOff>95250</xdr:rowOff>
    </xdr:to>
    <xdr:sp macro="" textlink="">
      <xdr:nvSpPr>
        <xdr:cNvPr id="40" name="正方形/長方形 39">
          <a:extLst>
            <a:ext uri="{FF2B5EF4-FFF2-40B4-BE49-F238E27FC236}">
              <a16:creationId xmlns:a16="http://schemas.microsoft.com/office/drawing/2014/main" id="{B5BD1778-5A8F-44EB-B35B-1D21256F3E4F}"/>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115</xdr:row>
      <xdr:rowOff>57150</xdr:rowOff>
    </xdr:from>
    <xdr:to>
      <xdr:col>3</xdr:col>
      <xdr:colOff>790575</xdr:colOff>
      <xdr:row>116</xdr:row>
      <xdr:rowOff>161925</xdr:rowOff>
    </xdr:to>
    <xdr:sp macro="" textlink="">
      <xdr:nvSpPr>
        <xdr:cNvPr id="41" name="正方形/長方形 40">
          <a:extLst>
            <a:ext uri="{FF2B5EF4-FFF2-40B4-BE49-F238E27FC236}">
              <a16:creationId xmlns:a16="http://schemas.microsoft.com/office/drawing/2014/main" id="{3C12303D-03F2-488E-AFDC-DBE1529EC216}"/>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111</xdr:row>
      <xdr:rowOff>123825</xdr:rowOff>
    </xdr:from>
    <xdr:to>
      <xdr:col>6</xdr:col>
      <xdr:colOff>152400</xdr:colOff>
      <xdr:row>113</xdr:row>
      <xdr:rowOff>57150</xdr:rowOff>
    </xdr:to>
    <xdr:sp macro="" textlink="">
      <xdr:nvSpPr>
        <xdr:cNvPr id="42" name="正方形/長方形 41">
          <a:extLst>
            <a:ext uri="{FF2B5EF4-FFF2-40B4-BE49-F238E27FC236}">
              <a16:creationId xmlns:a16="http://schemas.microsoft.com/office/drawing/2014/main" id="{FF89653D-1112-49AE-A3C4-97C826A83575}"/>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108</xdr:row>
      <xdr:rowOff>76200</xdr:rowOff>
    </xdr:from>
    <xdr:to>
      <xdr:col>8</xdr:col>
      <xdr:colOff>266700</xdr:colOff>
      <xdr:row>110</xdr:row>
      <xdr:rowOff>9525</xdr:rowOff>
    </xdr:to>
    <xdr:sp macro="" textlink="">
      <xdr:nvSpPr>
        <xdr:cNvPr id="43" name="正方形/長方形 42">
          <a:extLst>
            <a:ext uri="{FF2B5EF4-FFF2-40B4-BE49-F238E27FC236}">
              <a16:creationId xmlns:a16="http://schemas.microsoft.com/office/drawing/2014/main" id="{54E94A1B-44E9-4F88-987A-CD9C05177F04}"/>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14</xdr:col>
      <xdr:colOff>266699</xdr:colOff>
      <xdr:row>66</xdr:row>
      <xdr:rowOff>66675</xdr:rowOff>
    </xdr:from>
    <xdr:to>
      <xdr:col>15</xdr:col>
      <xdr:colOff>304799</xdr:colOff>
      <xdr:row>68</xdr:row>
      <xdr:rowOff>0</xdr:rowOff>
    </xdr:to>
    <xdr:sp macro="" textlink="">
      <xdr:nvSpPr>
        <xdr:cNvPr id="44" name="正方形/長方形 43">
          <a:extLst>
            <a:ext uri="{FF2B5EF4-FFF2-40B4-BE49-F238E27FC236}">
              <a16:creationId xmlns:a16="http://schemas.microsoft.com/office/drawing/2014/main" id="{19EC3C70-87FA-4DD8-A58A-E1DA77ADC2C1}"/>
            </a:ext>
          </a:extLst>
        </xdr:cNvPr>
        <xdr:cNvSpPr/>
      </xdr:nvSpPr>
      <xdr:spPr>
        <a:xfrm>
          <a:off x="8762999" y="11458575"/>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東成区</a:t>
          </a:r>
        </a:p>
      </xdr:txBody>
    </xdr:sp>
    <xdr:clientData/>
  </xdr:twoCellAnchor>
  <xdr:twoCellAnchor>
    <xdr:from>
      <xdr:col>14</xdr:col>
      <xdr:colOff>542924</xdr:colOff>
      <xdr:row>84</xdr:row>
      <xdr:rowOff>47625</xdr:rowOff>
    </xdr:from>
    <xdr:to>
      <xdr:col>15</xdr:col>
      <xdr:colOff>561974</xdr:colOff>
      <xdr:row>85</xdr:row>
      <xdr:rowOff>152400</xdr:rowOff>
    </xdr:to>
    <xdr:sp macro="" textlink="">
      <xdr:nvSpPr>
        <xdr:cNvPr id="45" name="正方形/長方形 44">
          <a:extLst>
            <a:ext uri="{FF2B5EF4-FFF2-40B4-BE49-F238E27FC236}">
              <a16:creationId xmlns:a16="http://schemas.microsoft.com/office/drawing/2014/main" id="{08D92CF2-8E58-428E-923C-591974E2B52F}"/>
            </a:ext>
          </a:extLst>
        </xdr:cNvPr>
        <xdr:cNvSpPr/>
      </xdr:nvSpPr>
      <xdr:spPr>
        <a:xfrm>
          <a:off x="9039224" y="14525625"/>
          <a:ext cx="6953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美原区</a:t>
          </a:r>
        </a:p>
      </xdr:txBody>
    </xdr:sp>
    <xdr:clientData/>
  </xdr:twoCellAnchor>
  <xdr:twoCellAnchor>
    <xdr:from>
      <xdr:col>13</xdr:col>
      <xdr:colOff>428626</xdr:colOff>
      <xdr:row>80</xdr:row>
      <xdr:rowOff>104775</xdr:rowOff>
    </xdr:from>
    <xdr:to>
      <xdr:col>14</xdr:col>
      <xdr:colOff>266701</xdr:colOff>
      <xdr:row>82</xdr:row>
      <xdr:rowOff>38100</xdr:rowOff>
    </xdr:to>
    <xdr:sp macro="" textlink="">
      <xdr:nvSpPr>
        <xdr:cNvPr id="46" name="正方形/長方形 45">
          <a:extLst>
            <a:ext uri="{FF2B5EF4-FFF2-40B4-BE49-F238E27FC236}">
              <a16:creationId xmlns:a16="http://schemas.microsoft.com/office/drawing/2014/main" id="{620D9B4A-8657-409B-BBF6-80F12F2F50CC}"/>
            </a:ext>
          </a:extLst>
        </xdr:cNvPr>
        <xdr:cNvSpPr/>
      </xdr:nvSpPr>
      <xdr:spPr>
        <a:xfrm>
          <a:off x="8248651" y="13896975"/>
          <a:ext cx="5143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133349</xdr:colOff>
      <xdr:row>92</xdr:row>
      <xdr:rowOff>19050</xdr:rowOff>
    </xdr:from>
    <xdr:to>
      <xdr:col>13</xdr:col>
      <xdr:colOff>638174</xdr:colOff>
      <xdr:row>93</xdr:row>
      <xdr:rowOff>123825</xdr:rowOff>
    </xdr:to>
    <xdr:sp macro="" textlink="">
      <xdr:nvSpPr>
        <xdr:cNvPr id="47" name="正方形/長方形 46">
          <a:extLst>
            <a:ext uri="{FF2B5EF4-FFF2-40B4-BE49-F238E27FC236}">
              <a16:creationId xmlns:a16="http://schemas.microsoft.com/office/drawing/2014/main" id="{C1E834E5-85FF-4C17-88A6-B5F1C433F884}"/>
            </a:ext>
          </a:extLst>
        </xdr:cNvPr>
        <xdr:cNvSpPr/>
      </xdr:nvSpPr>
      <xdr:spPr>
        <a:xfrm>
          <a:off x="7953374" y="15868650"/>
          <a:ext cx="5048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南区</a:t>
          </a:r>
        </a:p>
      </xdr:txBody>
    </xdr:sp>
    <xdr:clientData/>
  </xdr:twoCellAnchor>
  <xdr:twoCellAnchor>
    <xdr:from>
      <xdr:col>12</xdr:col>
      <xdr:colOff>9525</xdr:colOff>
      <xdr:row>84</xdr:row>
      <xdr:rowOff>9525</xdr:rowOff>
    </xdr:from>
    <xdr:to>
      <xdr:col>12</xdr:col>
      <xdr:colOff>542925</xdr:colOff>
      <xdr:row>85</xdr:row>
      <xdr:rowOff>114300</xdr:rowOff>
    </xdr:to>
    <xdr:sp macro="" textlink="">
      <xdr:nvSpPr>
        <xdr:cNvPr id="48" name="正方形/長方形 47">
          <a:extLst>
            <a:ext uri="{FF2B5EF4-FFF2-40B4-BE49-F238E27FC236}">
              <a16:creationId xmlns:a16="http://schemas.microsoft.com/office/drawing/2014/main" id="{B08EDB07-30CC-4DAB-AF9A-BBCCC377B34D}"/>
            </a:ext>
          </a:extLst>
        </xdr:cNvPr>
        <xdr:cNvSpPr/>
      </xdr:nvSpPr>
      <xdr:spPr>
        <a:xfrm>
          <a:off x="7153275" y="144875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13</xdr:col>
      <xdr:colOff>600076</xdr:colOff>
      <xdr:row>84</xdr:row>
      <xdr:rowOff>47625</xdr:rowOff>
    </xdr:from>
    <xdr:to>
      <xdr:col>14</xdr:col>
      <xdr:colOff>457201</xdr:colOff>
      <xdr:row>85</xdr:row>
      <xdr:rowOff>152400</xdr:rowOff>
    </xdr:to>
    <xdr:sp macro="" textlink="">
      <xdr:nvSpPr>
        <xdr:cNvPr id="49" name="正方形/長方形 48">
          <a:extLst>
            <a:ext uri="{FF2B5EF4-FFF2-40B4-BE49-F238E27FC236}">
              <a16:creationId xmlns:a16="http://schemas.microsoft.com/office/drawing/2014/main" id="{1C7500C4-0F66-4936-A067-5B5BA46E8F5A}"/>
            </a:ext>
          </a:extLst>
        </xdr:cNvPr>
        <xdr:cNvSpPr/>
      </xdr:nvSpPr>
      <xdr:spPr>
        <a:xfrm>
          <a:off x="8420101" y="145256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東区</a:t>
          </a:r>
        </a:p>
      </xdr:txBody>
    </xdr:sp>
    <xdr:clientData/>
  </xdr:twoCellAnchor>
  <xdr:twoCellAnchor>
    <xdr:from>
      <xdr:col>13</xdr:col>
      <xdr:colOff>47625</xdr:colOff>
      <xdr:row>86</xdr:row>
      <xdr:rowOff>38100</xdr:rowOff>
    </xdr:from>
    <xdr:to>
      <xdr:col>13</xdr:col>
      <xdr:colOff>600075</xdr:colOff>
      <xdr:row>87</xdr:row>
      <xdr:rowOff>142875</xdr:rowOff>
    </xdr:to>
    <xdr:sp macro="" textlink="">
      <xdr:nvSpPr>
        <xdr:cNvPr id="50" name="正方形/長方形 49">
          <a:extLst>
            <a:ext uri="{FF2B5EF4-FFF2-40B4-BE49-F238E27FC236}">
              <a16:creationId xmlns:a16="http://schemas.microsoft.com/office/drawing/2014/main" id="{71BB5D7C-E94C-4FC7-8AD4-D3468AD4FA15}"/>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中区</a:t>
          </a:r>
        </a:p>
      </xdr:txBody>
    </xdr:sp>
    <xdr:clientData/>
  </xdr:twoCellAnchor>
  <xdr:twoCellAnchor>
    <xdr:from>
      <xdr:col>12</xdr:col>
      <xdr:colOff>200025</xdr:colOff>
      <xdr:row>78</xdr:row>
      <xdr:rowOff>123825</xdr:rowOff>
    </xdr:from>
    <xdr:to>
      <xdr:col>13</xdr:col>
      <xdr:colOff>209550</xdr:colOff>
      <xdr:row>80</xdr:row>
      <xdr:rowOff>57150</xdr:rowOff>
    </xdr:to>
    <xdr:sp macro="" textlink="">
      <xdr:nvSpPr>
        <xdr:cNvPr id="51" name="正方形/長方形 50">
          <a:extLst>
            <a:ext uri="{FF2B5EF4-FFF2-40B4-BE49-F238E27FC236}">
              <a16:creationId xmlns:a16="http://schemas.microsoft.com/office/drawing/2014/main" id="{A762366C-5BA4-4435-A262-C4B9F13DF127}"/>
            </a:ext>
          </a:extLst>
        </xdr:cNvPr>
        <xdr:cNvSpPr/>
      </xdr:nvSpPr>
      <xdr:spPr>
        <a:xfrm>
          <a:off x="7343775" y="13573125"/>
          <a:ext cx="6858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堺区</a:t>
          </a:r>
        </a:p>
      </xdr:txBody>
    </xdr:sp>
    <xdr:clientData/>
  </xdr:twoCellAnchor>
  <xdr:twoCellAnchor>
    <xdr:from>
      <xdr:col>15</xdr:col>
      <xdr:colOff>85724</xdr:colOff>
      <xdr:row>62</xdr:row>
      <xdr:rowOff>123825</xdr:rowOff>
    </xdr:from>
    <xdr:to>
      <xdr:col>16</xdr:col>
      <xdr:colOff>133349</xdr:colOff>
      <xdr:row>64</xdr:row>
      <xdr:rowOff>57150</xdr:rowOff>
    </xdr:to>
    <xdr:sp macro="" textlink="">
      <xdr:nvSpPr>
        <xdr:cNvPr id="52" name="正方形/長方形 51">
          <a:extLst>
            <a:ext uri="{FF2B5EF4-FFF2-40B4-BE49-F238E27FC236}">
              <a16:creationId xmlns:a16="http://schemas.microsoft.com/office/drawing/2014/main" id="{2CFD54AA-03B8-401D-B832-BA9532B1F2D6}"/>
            </a:ext>
          </a:extLst>
        </xdr:cNvPr>
        <xdr:cNvSpPr/>
      </xdr:nvSpPr>
      <xdr:spPr>
        <a:xfrm>
          <a:off x="9258299" y="10829925"/>
          <a:ext cx="7334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鶴見区</a:t>
          </a:r>
        </a:p>
      </xdr:txBody>
    </xdr:sp>
    <xdr:clientData/>
  </xdr:twoCellAnchor>
  <xdr:twoCellAnchor>
    <xdr:from>
      <xdr:col>14</xdr:col>
      <xdr:colOff>257174</xdr:colOff>
      <xdr:row>69</xdr:row>
      <xdr:rowOff>161925</xdr:rowOff>
    </xdr:from>
    <xdr:to>
      <xdr:col>15</xdr:col>
      <xdr:colOff>257174</xdr:colOff>
      <xdr:row>71</xdr:row>
      <xdr:rowOff>95250</xdr:rowOff>
    </xdr:to>
    <xdr:sp macro="" textlink="">
      <xdr:nvSpPr>
        <xdr:cNvPr id="53" name="正方形/長方形 52">
          <a:extLst>
            <a:ext uri="{FF2B5EF4-FFF2-40B4-BE49-F238E27FC236}">
              <a16:creationId xmlns:a16="http://schemas.microsoft.com/office/drawing/2014/main" id="{F1DF1193-6AB3-49FD-98CD-2D78E56D4337}"/>
            </a:ext>
          </a:extLst>
        </xdr:cNvPr>
        <xdr:cNvSpPr/>
      </xdr:nvSpPr>
      <xdr:spPr>
        <a:xfrm>
          <a:off x="8753474" y="1206817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生野区</a:t>
          </a:r>
        </a:p>
      </xdr:txBody>
    </xdr:sp>
    <xdr:clientData/>
  </xdr:twoCellAnchor>
  <xdr:twoCellAnchor>
    <xdr:from>
      <xdr:col>14</xdr:col>
      <xdr:colOff>619125</xdr:colOff>
      <xdr:row>75</xdr:row>
      <xdr:rowOff>104775</xdr:rowOff>
    </xdr:from>
    <xdr:to>
      <xdr:col>15</xdr:col>
      <xdr:colOff>619125</xdr:colOff>
      <xdr:row>77</xdr:row>
      <xdr:rowOff>38100</xdr:rowOff>
    </xdr:to>
    <xdr:sp macro="" textlink="">
      <xdr:nvSpPr>
        <xdr:cNvPr id="54" name="正方形/長方形 53">
          <a:extLst>
            <a:ext uri="{FF2B5EF4-FFF2-40B4-BE49-F238E27FC236}">
              <a16:creationId xmlns:a16="http://schemas.microsoft.com/office/drawing/2014/main" id="{58144094-5F7B-4A22-B9FB-33D60E61CB7F}"/>
            </a:ext>
          </a:extLst>
        </xdr:cNvPr>
        <xdr:cNvSpPr/>
      </xdr:nvSpPr>
      <xdr:spPr>
        <a:xfrm>
          <a:off x="9115425" y="1303972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平野区</a:t>
          </a:r>
        </a:p>
      </xdr:txBody>
    </xdr:sp>
    <xdr:clientData/>
  </xdr:twoCellAnchor>
  <xdr:twoCellAnchor>
    <xdr:from>
      <xdr:col>13</xdr:col>
      <xdr:colOff>542923</xdr:colOff>
      <xdr:row>73</xdr:row>
      <xdr:rowOff>152400</xdr:rowOff>
    </xdr:from>
    <xdr:to>
      <xdr:col>15</xdr:col>
      <xdr:colOff>47624</xdr:colOff>
      <xdr:row>75</xdr:row>
      <xdr:rowOff>85725</xdr:rowOff>
    </xdr:to>
    <xdr:sp macro="" textlink="">
      <xdr:nvSpPr>
        <xdr:cNvPr id="55" name="正方形/長方形 54">
          <a:extLst>
            <a:ext uri="{FF2B5EF4-FFF2-40B4-BE49-F238E27FC236}">
              <a16:creationId xmlns:a16="http://schemas.microsoft.com/office/drawing/2014/main" id="{95B74539-CF52-4858-A794-759E63116310}"/>
            </a:ext>
          </a:extLst>
        </xdr:cNvPr>
        <xdr:cNvSpPr/>
      </xdr:nvSpPr>
      <xdr:spPr>
        <a:xfrm>
          <a:off x="8362948" y="12744450"/>
          <a:ext cx="8572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東住吉区</a:t>
          </a:r>
        </a:p>
      </xdr:txBody>
    </xdr:sp>
    <xdr:clientData/>
  </xdr:twoCellAnchor>
  <xdr:twoCellAnchor>
    <xdr:from>
      <xdr:col>12</xdr:col>
      <xdr:colOff>9525</xdr:colOff>
      <xdr:row>74</xdr:row>
      <xdr:rowOff>38100</xdr:rowOff>
    </xdr:from>
    <xdr:to>
      <xdr:col>13</xdr:col>
      <xdr:colOff>228600</xdr:colOff>
      <xdr:row>75</xdr:row>
      <xdr:rowOff>142875</xdr:rowOff>
    </xdr:to>
    <xdr:sp macro="" textlink="">
      <xdr:nvSpPr>
        <xdr:cNvPr id="56" name="正方形/長方形 55">
          <a:extLst>
            <a:ext uri="{FF2B5EF4-FFF2-40B4-BE49-F238E27FC236}">
              <a16:creationId xmlns:a16="http://schemas.microsoft.com/office/drawing/2014/main" id="{6CFD2690-C76B-4E44-AB14-C3B0B810B814}"/>
            </a:ext>
          </a:extLst>
        </xdr:cNvPr>
        <xdr:cNvSpPr/>
      </xdr:nvSpPr>
      <xdr:spPr>
        <a:xfrm>
          <a:off x="7153275" y="12801600"/>
          <a:ext cx="895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住之江区</a:t>
          </a:r>
        </a:p>
      </xdr:txBody>
    </xdr:sp>
    <xdr:clientData/>
  </xdr:twoCellAnchor>
  <xdr:twoCellAnchor>
    <xdr:from>
      <xdr:col>13</xdr:col>
      <xdr:colOff>209549</xdr:colOff>
      <xdr:row>75</xdr:row>
      <xdr:rowOff>161925</xdr:rowOff>
    </xdr:from>
    <xdr:to>
      <xdr:col>14</xdr:col>
      <xdr:colOff>238125</xdr:colOff>
      <xdr:row>77</xdr:row>
      <xdr:rowOff>95250</xdr:rowOff>
    </xdr:to>
    <xdr:sp macro="" textlink="">
      <xdr:nvSpPr>
        <xdr:cNvPr id="57" name="正方形/長方形 56">
          <a:extLst>
            <a:ext uri="{FF2B5EF4-FFF2-40B4-BE49-F238E27FC236}">
              <a16:creationId xmlns:a16="http://schemas.microsoft.com/office/drawing/2014/main" id="{15098C20-EC31-47B8-AFEB-6303B09C44DD}"/>
            </a:ext>
          </a:extLst>
        </xdr:cNvPr>
        <xdr:cNvSpPr/>
      </xdr:nvSpPr>
      <xdr:spPr>
        <a:xfrm>
          <a:off x="8029574" y="130968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住吉区</a:t>
          </a:r>
        </a:p>
      </xdr:txBody>
    </xdr:sp>
    <xdr:clientData/>
  </xdr:twoCellAnchor>
  <xdr:twoCellAnchor>
    <xdr:from>
      <xdr:col>11</xdr:col>
      <xdr:colOff>133350</xdr:colOff>
      <xdr:row>62</xdr:row>
      <xdr:rowOff>9525</xdr:rowOff>
    </xdr:from>
    <xdr:to>
      <xdr:col>12</xdr:col>
      <xdr:colOff>295274</xdr:colOff>
      <xdr:row>63</xdr:row>
      <xdr:rowOff>114300</xdr:rowOff>
    </xdr:to>
    <xdr:sp macro="" textlink="">
      <xdr:nvSpPr>
        <xdr:cNvPr id="58" name="正方形/長方形 57">
          <a:extLst>
            <a:ext uri="{FF2B5EF4-FFF2-40B4-BE49-F238E27FC236}">
              <a16:creationId xmlns:a16="http://schemas.microsoft.com/office/drawing/2014/main" id="{795E6682-303E-4B0E-AAB8-952E57ADB353}"/>
            </a:ext>
          </a:extLst>
        </xdr:cNvPr>
        <xdr:cNvSpPr/>
      </xdr:nvSpPr>
      <xdr:spPr>
        <a:xfrm>
          <a:off x="6600825" y="10715625"/>
          <a:ext cx="838199"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西淀川区</a:t>
          </a:r>
        </a:p>
      </xdr:txBody>
    </xdr:sp>
    <xdr:clientData/>
  </xdr:twoCellAnchor>
  <xdr:twoCellAnchor>
    <xdr:from>
      <xdr:col>12</xdr:col>
      <xdr:colOff>285750</xdr:colOff>
      <xdr:row>59</xdr:row>
      <xdr:rowOff>133350</xdr:rowOff>
    </xdr:from>
    <xdr:to>
      <xdr:col>13</xdr:col>
      <xdr:colOff>295275</xdr:colOff>
      <xdr:row>61</xdr:row>
      <xdr:rowOff>66675</xdr:rowOff>
    </xdr:to>
    <xdr:sp macro="" textlink="">
      <xdr:nvSpPr>
        <xdr:cNvPr id="59" name="正方形/長方形 58">
          <a:extLst>
            <a:ext uri="{FF2B5EF4-FFF2-40B4-BE49-F238E27FC236}">
              <a16:creationId xmlns:a16="http://schemas.microsoft.com/office/drawing/2014/main" id="{1F792F5E-1558-4976-9FFA-5DD0657A3BC4}"/>
            </a:ext>
          </a:extLst>
        </xdr:cNvPr>
        <xdr:cNvSpPr/>
      </xdr:nvSpPr>
      <xdr:spPr>
        <a:xfrm>
          <a:off x="7429500" y="10325100"/>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淀川区</a:t>
          </a:r>
        </a:p>
      </xdr:txBody>
    </xdr:sp>
    <xdr:clientData/>
  </xdr:twoCellAnchor>
  <xdr:twoCellAnchor>
    <xdr:from>
      <xdr:col>13</xdr:col>
      <xdr:colOff>381000</xdr:colOff>
      <xdr:row>57</xdr:row>
      <xdr:rowOff>133350</xdr:rowOff>
    </xdr:from>
    <xdr:to>
      <xdr:col>14</xdr:col>
      <xdr:colOff>523875</xdr:colOff>
      <xdr:row>59</xdr:row>
      <xdr:rowOff>66675</xdr:rowOff>
    </xdr:to>
    <xdr:sp macro="" textlink="">
      <xdr:nvSpPr>
        <xdr:cNvPr id="60" name="正方形/長方形 59">
          <a:extLst>
            <a:ext uri="{FF2B5EF4-FFF2-40B4-BE49-F238E27FC236}">
              <a16:creationId xmlns:a16="http://schemas.microsoft.com/office/drawing/2014/main" id="{66B11DF7-5BE7-4126-9745-44B988837DA2}"/>
            </a:ext>
          </a:extLst>
        </xdr:cNvPr>
        <xdr:cNvSpPr/>
      </xdr:nvSpPr>
      <xdr:spPr>
        <a:xfrm>
          <a:off x="8201025" y="9982200"/>
          <a:ext cx="8191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東淀川区</a:t>
          </a:r>
        </a:p>
      </xdr:txBody>
    </xdr:sp>
    <xdr:clientData/>
  </xdr:twoCellAnchor>
  <xdr:twoCellAnchor>
    <xdr:from>
      <xdr:col>14</xdr:col>
      <xdr:colOff>238124</xdr:colOff>
      <xdr:row>59</xdr:row>
      <xdr:rowOff>161925</xdr:rowOff>
    </xdr:from>
    <xdr:to>
      <xdr:col>15</xdr:col>
      <xdr:colOff>104774</xdr:colOff>
      <xdr:row>61</xdr:row>
      <xdr:rowOff>95250</xdr:rowOff>
    </xdr:to>
    <xdr:sp macro="" textlink="">
      <xdr:nvSpPr>
        <xdr:cNvPr id="61" name="正方形/長方形 60">
          <a:extLst>
            <a:ext uri="{FF2B5EF4-FFF2-40B4-BE49-F238E27FC236}">
              <a16:creationId xmlns:a16="http://schemas.microsoft.com/office/drawing/2014/main" id="{889837A3-A766-4EE0-B8F7-95F3C35CC06D}"/>
            </a:ext>
          </a:extLst>
        </xdr:cNvPr>
        <xdr:cNvSpPr/>
      </xdr:nvSpPr>
      <xdr:spPr>
        <a:xfrm>
          <a:off x="8734424" y="10353675"/>
          <a:ext cx="5429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旭区</a:t>
          </a:r>
        </a:p>
      </xdr:txBody>
    </xdr:sp>
    <xdr:clientData/>
  </xdr:twoCellAnchor>
  <xdr:twoCellAnchor>
    <xdr:from>
      <xdr:col>14</xdr:col>
      <xdr:colOff>28575</xdr:colOff>
      <xdr:row>63</xdr:row>
      <xdr:rowOff>152400</xdr:rowOff>
    </xdr:from>
    <xdr:to>
      <xdr:col>15</xdr:col>
      <xdr:colOff>66675</xdr:colOff>
      <xdr:row>65</xdr:row>
      <xdr:rowOff>85725</xdr:rowOff>
    </xdr:to>
    <xdr:sp macro="" textlink="">
      <xdr:nvSpPr>
        <xdr:cNvPr id="62" name="正方形/長方形 61">
          <a:extLst>
            <a:ext uri="{FF2B5EF4-FFF2-40B4-BE49-F238E27FC236}">
              <a16:creationId xmlns:a16="http://schemas.microsoft.com/office/drawing/2014/main" id="{50D8251E-51E9-4132-907E-2F746F4AE004}"/>
            </a:ext>
          </a:extLst>
        </xdr:cNvPr>
        <xdr:cNvSpPr/>
      </xdr:nvSpPr>
      <xdr:spPr>
        <a:xfrm>
          <a:off x="8524875" y="11029950"/>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城東区</a:t>
          </a:r>
        </a:p>
      </xdr:txBody>
    </xdr:sp>
    <xdr:clientData/>
  </xdr:twoCellAnchor>
  <xdr:twoCellAnchor>
    <xdr:from>
      <xdr:col>12</xdr:col>
      <xdr:colOff>152400</xdr:colOff>
      <xdr:row>63</xdr:row>
      <xdr:rowOff>152400</xdr:rowOff>
    </xdr:from>
    <xdr:to>
      <xdr:col>13</xdr:col>
      <xdr:colOff>180975</xdr:colOff>
      <xdr:row>65</xdr:row>
      <xdr:rowOff>85725</xdr:rowOff>
    </xdr:to>
    <xdr:sp macro="" textlink="">
      <xdr:nvSpPr>
        <xdr:cNvPr id="63" name="正方形/長方形 62">
          <a:extLst>
            <a:ext uri="{FF2B5EF4-FFF2-40B4-BE49-F238E27FC236}">
              <a16:creationId xmlns:a16="http://schemas.microsoft.com/office/drawing/2014/main" id="{3F543E28-EF43-463C-AB14-90D7FE9CA6EC}"/>
            </a:ext>
          </a:extLst>
        </xdr:cNvPr>
        <xdr:cNvSpPr/>
      </xdr:nvSpPr>
      <xdr:spPr>
        <a:xfrm>
          <a:off x="7296150" y="11029950"/>
          <a:ext cx="7048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福島区</a:t>
          </a:r>
        </a:p>
      </xdr:txBody>
    </xdr:sp>
    <xdr:clientData/>
  </xdr:twoCellAnchor>
  <xdr:twoCellAnchor>
    <xdr:from>
      <xdr:col>12</xdr:col>
      <xdr:colOff>619125</xdr:colOff>
      <xdr:row>62</xdr:row>
      <xdr:rowOff>0</xdr:rowOff>
    </xdr:from>
    <xdr:to>
      <xdr:col>13</xdr:col>
      <xdr:colOff>495300</xdr:colOff>
      <xdr:row>63</xdr:row>
      <xdr:rowOff>104775</xdr:rowOff>
    </xdr:to>
    <xdr:sp macro="" textlink="">
      <xdr:nvSpPr>
        <xdr:cNvPr id="64" name="正方形/長方形 63">
          <a:extLst>
            <a:ext uri="{FF2B5EF4-FFF2-40B4-BE49-F238E27FC236}">
              <a16:creationId xmlns:a16="http://schemas.microsoft.com/office/drawing/2014/main" id="{B667BB50-2F0A-41C8-9C8C-B371B1CC72BA}"/>
            </a:ext>
          </a:extLst>
        </xdr:cNvPr>
        <xdr:cNvSpPr/>
      </xdr:nvSpPr>
      <xdr:spPr>
        <a:xfrm>
          <a:off x="7762875" y="10706100"/>
          <a:ext cx="5524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542924</xdr:colOff>
      <xdr:row>61</xdr:row>
      <xdr:rowOff>152400</xdr:rowOff>
    </xdr:from>
    <xdr:to>
      <xdr:col>14</xdr:col>
      <xdr:colOff>600075</xdr:colOff>
      <xdr:row>63</xdr:row>
      <xdr:rowOff>85725</xdr:rowOff>
    </xdr:to>
    <xdr:sp macro="" textlink="">
      <xdr:nvSpPr>
        <xdr:cNvPr id="65" name="正方形/長方形 64">
          <a:extLst>
            <a:ext uri="{FF2B5EF4-FFF2-40B4-BE49-F238E27FC236}">
              <a16:creationId xmlns:a16="http://schemas.microsoft.com/office/drawing/2014/main" id="{B42059AC-D204-45D5-B09C-C7C7536AC748}"/>
            </a:ext>
          </a:extLst>
        </xdr:cNvPr>
        <xdr:cNvSpPr/>
      </xdr:nvSpPr>
      <xdr:spPr>
        <a:xfrm>
          <a:off x="8362949" y="10687050"/>
          <a:ext cx="733426"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都島区</a:t>
          </a:r>
        </a:p>
      </xdr:txBody>
    </xdr:sp>
    <xdr:clientData/>
  </xdr:twoCellAnchor>
  <xdr:twoCellAnchor>
    <xdr:from>
      <xdr:col>13</xdr:col>
      <xdr:colOff>409575</xdr:colOff>
      <xdr:row>68</xdr:row>
      <xdr:rowOff>38100</xdr:rowOff>
    </xdr:from>
    <xdr:to>
      <xdr:col>14</xdr:col>
      <xdr:colOff>571500</xdr:colOff>
      <xdr:row>69</xdr:row>
      <xdr:rowOff>142875</xdr:rowOff>
    </xdr:to>
    <xdr:sp macro="" textlink="">
      <xdr:nvSpPr>
        <xdr:cNvPr id="66" name="正方形/長方形 65">
          <a:extLst>
            <a:ext uri="{FF2B5EF4-FFF2-40B4-BE49-F238E27FC236}">
              <a16:creationId xmlns:a16="http://schemas.microsoft.com/office/drawing/2014/main" id="{0623F2E6-95EF-4ED8-941B-C2D802109DDD}"/>
            </a:ext>
          </a:extLst>
        </xdr:cNvPr>
        <xdr:cNvSpPr/>
      </xdr:nvSpPr>
      <xdr:spPr>
        <a:xfrm>
          <a:off x="8229600" y="11772900"/>
          <a:ext cx="8382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天王寺区</a:t>
          </a:r>
        </a:p>
      </xdr:txBody>
    </xdr:sp>
    <xdr:clientData/>
  </xdr:twoCellAnchor>
  <xdr:twoCellAnchor>
    <xdr:from>
      <xdr:col>13</xdr:col>
      <xdr:colOff>228600</xdr:colOff>
      <xdr:row>65</xdr:row>
      <xdr:rowOff>133350</xdr:rowOff>
    </xdr:from>
    <xdr:to>
      <xdr:col>14</xdr:col>
      <xdr:colOff>219075</xdr:colOff>
      <xdr:row>67</xdr:row>
      <xdr:rowOff>66675</xdr:rowOff>
    </xdr:to>
    <xdr:sp macro="" textlink="">
      <xdr:nvSpPr>
        <xdr:cNvPr id="67" name="正方形/長方形 66">
          <a:extLst>
            <a:ext uri="{FF2B5EF4-FFF2-40B4-BE49-F238E27FC236}">
              <a16:creationId xmlns:a16="http://schemas.microsoft.com/office/drawing/2014/main" id="{B782323A-EEA8-4D37-88C4-417D2CA6BB12}"/>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中央区</a:t>
          </a:r>
        </a:p>
      </xdr:txBody>
    </xdr:sp>
    <xdr:clientData/>
  </xdr:twoCellAnchor>
  <xdr:twoCellAnchor>
    <xdr:from>
      <xdr:col>12</xdr:col>
      <xdr:colOff>371476</xdr:colOff>
      <xdr:row>66</xdr:row>
      <xdr:rowOff>28575</xdr:rowOff>
    </xdr:from>
    <xdr:to>
      <xdr:col>13</xdr:col>
      <xdr:colOff>209551</xdr:colOff>
      <xdr:row>67</xdr:row>
      <xdr:rowOff>133350</xdr:rowOff>
    </xdr:to>
    <xdr:sp macro="" textlink="">
      <xdr:nvSpPr>
        <xdr:cNvPr id="68" name="正方形/長方形 67">
          <a:extLst>
            <a:ext uri="{FF2B5EF4-FFF2-40B4-BE49-F238E27FC236}">
              <a16:creationId xmlns:a16="http://schemas.microsoft.com/office/drawing/2014/main" id="{35B0E421-A8E2-4AAB-A2EE-E5B85CD4DA83}"/>
            </a:ext>
          </a:extLst>
        </xdr:cNvPr>
        <xdr:cNvSpPr/>
      </xdr:nvSpPr>
      <xdr:spPr>
        <a:xfrm>
          <a:off x="7515226" y="11420475"/>
          <a:ext cx="514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11</xdr:col>
      <xdr:colOff>419100</xdr:colOff>
      <xdr:row>68</xdr:row>
      <xdr:rowOff>66675</xdr:rowOff>
    </xdr:from>
    <xdr:to>
      <xdr:col>12</xdr:col>
      <xdr:colOff>314325</xdr:colOff>
      <xdr:row>70</xdr:row>
      <xdr:rowOff>0</xdr:rowOff>
    </xdr:to>
    <xdr:sp macro="" textlink="">
      <xdr:nvSpPr>
        <xdr:cNvPr id="69" name="正方形/長方形 68">
          <a:extLst>
            <a:ext uri="{FF2B5EF4-FFF2-40B4-BE49-F238E27FC236}">
              <a16:creationId xmlns:a16="http://schemas.microsoft.com/office/drawing/2014/main" id="{B829678A-0B03-421A-A4A2-FC8412B6BC8C}"/>
            </a:ext>
          </a:extLst>
        </xdr:cNvPr>
        <xdr:cNvSpPr/>
      </xdr:nvSpPr>
      <xdr:spPr>
        <a:xfrm>
          <a:off x="6886575" y="11801475"/>
          <a:ext cx="5715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港区</a:t>
          </a:r>
        </a:p>
      </xdr:txBody>
    </xdr:sp>
    <xdr:clientData/>
  </xdr:twoCellAnchor>
  <xdr:twoCellAnchor>
    <xdr:from>
      <xdr:col>11</xdr:col>
      <xdr:colOff>209550</xdr:colOff>
      <xdr:row>65</xdr:row>
      <xdr:rowOff>142875</xdr:rowOff>
    </xdr:from>
    <xdr:to>
      <xdr:col>12</xdr:col>
      <xdr:colOff>219075</xdr:colOff>
      <xdr:row>67</xdr:row>
      <xdr:rowOff>76200</xdr:rowOff>
    </xdr:to>
    <xdr:sp macro="" textlink="">
      <xdr:nvSpPr>
        <xdr:cNvPr id="70" name="正方形/長方形 69">
          <a:extLst>
            <a:ext uri="{FF2B5EF4-FFF2-40B4-BE49-F238E27FC236}">
              <a16:creationId xmlns:a16="http://schemas.microsoft.com/office/drawing/2014/main" id="{17F272F7-C0F8-411C-9DD4-677C7A5A9A8E}"/>
            </a:ext>
          </a:extLst>
        </xdr:cNvPr>
        <xdr:cNvSpPr/>
      </xdr:nvSpPr>
      <xdr:spPr>
        <a:xfrm>
          <a:off x="6677025" y="11363325"/>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此花区</a:t>
          </a:r>
        </a:p>
      </xdr:txBody>
    </xdr:sp>
    <xdr:clientData/>
  </xdr:twoCellAnchor>
  <xdr:twoCellAnchor>
    <xdr:from>
      <xdr:col>13</xdr:col>
      <xdr:colOff>257173</xdr:colOff>
      <xdr:row>72</xdr:row>
      <xdr:rowOff>19050</xdr:rowOff>
    </xdr:from>
    <xdr:to>
      <xdr:col>14</xdr:col>
      <xdr:colOff>447675</xdr:colOff>
      <xdr:row>73</xdr:row>
      <xdr:rowOff>123825</xdr:rowOff>
    </xdr:to>
    <xdr:sp macro="" textlink="">
      <xdr:nvSpPr>
        <xdr:cNvPr id="71" name="正方形/長方形 70">
          <a:extLst>
            <a:ext uri="{FF2B5EF4-FFF2-40B4-BE49-F238E27FC236}">
              <a16:creationId xmlns:a16="http://schemas.microsoft.com/office/drawing/2014/main" id="{4571418C-FF2A-4570-B70E-DB30B5CA366E}"/>
            </a:ext>
          </a:extLst>
        </xdr:cNvPr>
        <xdr:cNvSpPr/>
      </xdr:nvSpPr>
      <xdr:spPr>
        <a:xfrm>
          <a:off x="8077198" y="12439650"/>
          <a:ext cx="866777"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阿倍野区</a:t>
          </a:r>
        </a:p>
      </xdr:txBody>
    </xdr:sp>
    <xdr:clientData/>
  </xdr:twoCellAnchor>
  <xdr:twoCellAnchor>
    <xdr:from>
      <xdr:col>12</xdr:col>
      <xdr:colOff>581024</xdr:colOff>
      <xdr:row>70</xdr:row>
      <xdr:rowOff>66675</xdr:rowOff>
    </xdr:from>
    <xdr:to>
      <xdr:col>13</xdr:col>
      <xdr:colOff>609600</xdr:colOff>
      <xdr:row>72</xdr:row>
      <xdr:rowOff>0</xdr:rowOff>
    </xdr:to>
    <xdr:sp macro="" textlink="">
      <xdr:nvSpPr>
        <xdr:cNvPr id="72" name="正方形/長方形 71">
          <a:extLst>
            <a:ext uri="{FF2B5EF4-FFF2-40B4-BE49-F238E27FC236}">
              <a16:creationId xmlns:a16="http://schemas.microsoft.com/office/drawing/2014/main" id="{8B6256DA-5554-487C-8A49-FFD47A6AB009}"/>
            </a:ext>
          </a:extLst>
        </xdr:cNvPr>
        <xdr:cNvSpPr/>
      </xdr:nvSpPr>
      <xdr:spPr>
        <a:xfrm>
          <a:off x="7724774" y="121443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西成区</a:t>
          </a:r>
        </a:p>
      </xdr:txBody>
    </xdr:sp>
    <xdr:clientData/>
  </xdr:twoCellAnchor>
  <xdr:twoCellAnchor>
    <xdr:from>
      <xdr:col>11</xdr:col>
      <xdr:colOff>561975</xdr:colOff>
      <xdr:row>71</xdr:row>
      <xdr:rowOff>57150</xdr:rowOff>
    </xdr:from>
    <xdr:to>
      <xdr:col>12</xdr:col>
      <xdr:colOff>561975</xdr:colOff>
      <xdr:row>72</xdr:row>
      <xdr:rowOff>161925</xdr:rowOff>
    </xdr:to>
    <xdr:sp macro="" textlink="">
      <xdr:nvSpPr>
        <xdr:cNvPr id="73" name="正方形/長方形 72">
          <a:extLst>
            <a:ext uri="{FF2B5EF4-FFF2-40B4-BE49-F238E27FC236}">
              <a16:creationId xmlns:a16="http://schemas.microsoft.com/office/drawing/2014/main" id="{C95CB9B4-72DB-458D-9A8F-FC68967F42BE}"/>
            </a:ext>
          </a:extLst>
        </xdr:cNvPr>
        <xdr:cNvSpPr/>
      </xdr:nvSpPr>
      <xdr:spPr>
        <a:xfrm>
          <a:off x="7029450" y="12306300"/>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大正区</a:t>
          </a:r>
        </a:p>
      </xdr:txBody>
    </xdr:sp>
    <xdr:clientData/>
  </xdr:twoCellAnchor>
  <xdr:twoCellAnchor>
    <xdr:from>
      <xdr:col>12</xdr:col>
      <xdr:colOff>400050</xdr:colOff>
      <xdr:row>68</xdr:row>
      <xdr:rowOff>38100</xdr:rowOff>
    </xdr:from>
    <xdr:to>
      <xdr:col>13</xdr:col>
      <xdr:colOff>381000</xdr:colOff>
      <xdr:row>69</xdr:row>
      <xdr:rowOff>142875</xdr:rowOff>
    </xdr:to>
    <xdr:sp macro="" textlink="">
      <xdr:nvSpPr>
        <xdr:cNvPr id="74" name="正方形/長方形 73">
          <a:extLst>
            <a:ext uri="{FF2B5EF4-FFF2-40B4-BE49-F238E27FC236}">
              <a16:creationId xmlns:a16="http://schemas.microsoft.com/office/drawing/2014/main" id="{5DACD690-C3C8-4B05-901F-51CDF2CAC003}"/>
            </a:ext>
          </a:extLst>
        </xdr:cNvPr>
        <xdr:cNvSpPr/>
      </xdr:nvSpPr>
      <xdr:spPr>
        <a:xfrm>
          <a:off x="7543800" y="11772900"/>
          <a:ext cx="6572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浪速区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317100</xdr:colOff>
      <xdr:row>75</xdr:row>
      <xdr:rowOff>84150</xdr:rowOff>
    </xdr:to>
    <xdr:graphicFrame macro="">
      <xdr:nvGraphicFramePr>
        <xdr:cNvPr id="4" name="グラフ 3">
          <a:extLst>
            <a:ext uri="{FF2B5EF4-FFF2-40B4-BE49-F238E27FC236}">
              <a16:creationId xmlns:a16="http://schemas.microsoft.com/office/drawing/2014/main" id="{DB059649-FC4A-4FC3-B793-47E5C87C4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10</xdr:col>
      <xdr:colOff>544800</xdr:colOff>
      <xdr:row>45</xdr:row>
      <xdr:rowOff>171449</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11</xdr:col>
      <xdr:colOff>666750</xdr:colOff>
      <xdr:row>46</xdr:row>
      <xdr:rowOff>171449</xdr:rowOff>
    </xdr:to>
    <xdr:graphicFrame macro="">
      <xdr:nvGraphicFramePr>
        <xdr:cNvPr id="2" name="グラフ 1">
          <a:extLst>
            <a:ext uri="{FF2B5EF4-FFF2-40B4-BE49-F238E27FC236}">
              <a16:creationId xmlns:a16="http://schemas.microsoft.com/office/drawing/2014/main" id="{7B0A0BE7-2C3E-4902-9479-A40E942FDD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317100</xdr:colOff>
      <xdr:row>75</xdr:row>
      <xdr:rowOff>84150</xdr:rowOff>
    </xdr:to>
    <xdr:graphicFrame macro="">
      <xdr:nvGraphicFramePr>
        <xdr:cNvPr id="4" name="グラフ 3">
          <a:extLst>
            <a:ext uri="{FF2B5EF4-FFF2-40B4-BE49-F238E27FC236}">
              <a16:creationId xmlns:a16="http://schemas.microsoft.com/office/drawing/2014/main" id="{A364005A-B037-48F7-954B-3C356F36E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20</xdr:col>
      <xdr:colOff>290857</xdr:colOff>
      <xdr:row>120</xdr:row>
      <xdr:rowOff>169200</xdr:rowOff>
    </xdr:to>
    <xdr:pic>
      <xdr:nvPicPr>
        <xdr:cNvPr id="75" name="図 74">
          <a:extLst>
            <a:ext uri="{FF2B5EF4-FFF2-40B4-BE49-F238E27FC236}">
              <a16:creationId xmlns:a16="http://schemas.microsoft.com/office/drawing/2014/main" id="{2B6F1EF6-85C6-4680-B0BC-30F6C42C7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2819400"/>
          <a:ext cx="12378082" cy="18000000"/>
        </a:xfrm>
        <a:prstGeom prst="rect">
          <a:avLst/>
        </a:prstGeom>
      </xdr:spPr>
    </xdr:pic>
    <xdr:clientData/>
  </xdr:twoCellAnchor>
  <xdr:twoCellAnchor>
    <xdr:from>
      <xdr:col>14</xdr:col>
      <xdr:colOff>1</xdr:colOff>
      <xdr:row>39</xdr:row>
      <xdr:rowOff>47625</xdr:rowOff>
    </xdr:from>
    <xdr:to>
      <xdr:col>15</xdr:col>
      <xdr:colOff>9526</xdr:colOff>
      <xdr:row>40</xdr:row>
      <xdr:rowOff>152400</xdr:rowOff>
    </xdr:to>
    <xdr:sp macro="" textlink="">
      <xdr:nvSpPr>
        <xdr:cNvPr id="3" name="正方形/長方形 2">
          <a:extLst>
            <a:ext uri="{FF2B5EF4-FFF2-40B4-BE49-F238E27FC236}">
              <a16:creationId xmlns:a16="http://schemas.microsoft.com/office/drawing/2014/main" id="{8C5F8E0D-0B4A-474F-B727-1AF06EC446D8}"/>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53</xdr:row>
      <xdr:rowOff>19050</xdr:rowOff>
    </xdr:from>
    <xdr:to>
      <xdr:col>15</xdr:col>
      <xdr:colOff>600075</xdr:colOff>
      <xdr:row>54</xdr:row>
      <xdr:rowOff>123825</xdr:rowOff>
    </xdr:to>
    <xdr:sp macro="" textlink="">
      <xdr:nvSpPr>
        <xdr:cNvPr id="4" name="正方形/長方形 3">
          <a:extLst>
            <a:ext uri="{FF2B5EF4-FFF2-40B4-BE49-F238E27FC236}">
              <a16:creationId xmlns:a16="http://schemas.microsoft.com/office/drawing/2014/main" id="{FB79AB48-B0BC-4B1C-9ABB-279E12B71DAC}"/>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53</xdr:row>
      <xdr:rowOff>152400</xdr:rowOff>
    </xdr:from>
    <xdr:to>
      <xdr:col>17</xdr:col>
      <xdr:colOff>485775</xdr:colOff>
      <xdr:row>55</xdr:row>
      <xdr:rowOff>85725</xdr:rowOff>
    </xdr:to>
    <xdr:sp macro="" textlink="">
      <xdr:nvSpPr>
        <xdr:cNvPr id="5" name="正方形/長方形 4">
          <a:extLst>
            <a:ext uri="{FF2B5EF4-FFF2-40B4-BE49-F238E27FC236}">
              <a16:creationId xmlns:a16="http://schemas.microsoft.com/office/drawing/2014/main" id="{2EFF410A-9A27-4833-AAA1-D386275307D7}"/>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52</xdr:row>
      <xdr:rowOff>38100</xdr:rowOff>
    </xdr:from>
    <xdr:to>
      <xdr:col>13</xdr:col>
      <xdr:colOff>66675</xdr:colOff>
      <xdr:row>53</xdr:row>
      <xdr:rowOff>142875</xdr:rowOff>
    </xdr:to>
    <xdr:sp macro="" textlink="">
      <xdr:nvSpPr>
        <xdr:cNvPr id="6" name="正方形/長方形 5">
          <a:extLst>
            <a:ext uri="{FF2B5EF4-FFF2-40B4-BE49-F238E27FC236}">
              <a16:creationId xmlns:a16="http://schemas.microsoft.com/office/drawing/2014/main" id="{22289075-5141-4D58-A9E8-9F325DF17DC6}"/>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57</xdr:row>
      <xdr:rowOff>133350</xdr:rowOff>
    </xdr:from>
    <xdr:to>
      <xdr:col>18</xdr:col>
      <xdr:colOff>552449</xdr:colOff>
      <xdr:row>59</xdr:row>
      <xdr:rowOff>66675</xdr:rowOff>
    </xdr:to>
    <xdr:sp macro="" textlink="">
      <xdr:nvSpPr>
        <xdr:cNvPr id="7" name="正方形/長方形 6">
          <a:extLst>
            <a:ext uri="{FF2B5EF4-FFF2-40B4-BE49-F238E27FC236}">
              <a16:creationId xmlns:a16="http://schemas.microsoft.com/office/drawing/2014/main" id="{CC3B9830-AF63-4251-BE9B-E394932C345B}"/>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58</xdr:row>
      <xdr:rowOff>76200</xdr:rowOff>
    </xdr:from>
    <xdr:to>
      <xdr:col>16</xdr:col>
      <xdr:colOff>504825</xdr:colOff>
      <xdr:row>60</xdr:row>
      <xdr:rowOff>9525</xdr:rowOff>
    </xdr:to>
    <xdr:sp macro="" textlink="">
      <xdr:nvSpPr>
        <xdr:cNvPr id="8" name="正方形/長方形 7">
          <a:extLst>
            <a:ext uri="{FF2B5EF4-FFF2-40B4-BE49-F238E27FC236}">
              <a16:creationId xmlns:a16="http://schemas.microsoft.com/office/drawing/2014/main" id="{221E8934-4A9E-4AC6-8F35-D7A5764FCFF0}"/>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52</xdr:row>
      <xdr:rowOff>85725</xdr:rowOff>
    </xdr:from>
    <xdr:to>
      <xdr:col>14</xdr:col>
      <xdr:colOff>361950</xdr:colOff>
      <xdr:row>54</xdr:row>
      <xdr:rowOff>19050</xdr:rowOff>
    </xdr:to>
    <xdr:sp macro="" textlink="">
      <xdr:nvSpPr>
        <xdr:cNvPr id="9" name="正方形/長方形 8">
          <a:extLst>
            <a:ext uri="{FF2B5EF4-FFF2-40B4-BE49-F238E27FC236}">
              <a16:creationId xmlns:a16="http://schemas.microsoft.com/office/drawing/2014/main" id="{EB893C46-B600-4136-8AA2-52106C747EE3}"/>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61</xdr:row>
      <xdr:rowOff>0</xdr:rowOff>
    </xdr:from>
    <xdr:to>
      <xdr:col>17</xdr:col>
      <xdr:colOff>514350</xdr:colOff>
      <xdr:row>62</xdr:row>
      <xdr:rowOff>104775</xdr:rowOff>
    </xdr:to>
    <xdr:sp macro="" textlink="">
      <xdr:nvSpPr>
        <xdr:cNvPr id="10" name="正方形/長方形 9">
          <a:extLst>
            <a:ext uri="{FF2B5EF4-FFF2-40B4-BE49-F238E27FC236}">
              <a16:creationId xmlns:a16="http://schemas.microsoft.com/office/drawing/2014/main" id="{58E70419-E90B-474B-A682-4BF95733A160}"/>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103</xdr:row>
      <xdr:rowOff>123825</xdr:rowOff>
    </xdr:from>
    <xdr:to>
      <xdr:col>10</xdr:col>
      <xdr:colOff>142875</xdr:colOff>
      <xdr:row>105</xdr:row>
      <xdr:rowOff>57150</xdr:rowOff>
    </xdr:to>
    <xdr:sp macro="" textlink="">
      <xdr:nvSpPr>
        <xdr:cNvPr id="11" name="正方形/長方形 10">
          <a:extLst>
            <a:ext uri="{FF2B5EF4-FFF2-40B4-BE49-F238E27FC236}">
              <a16:creationId xmlns:a16="http://schemas.microsoft.com/office/drawing/2014/main" id="{F8192730-B629-4C3A-A1D2-F46D367ED4D9}"/>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56</xdr:row>
      <xdr:rowOff>104775</xdr:rowOff>
    </xdr:from>
    <xdr:to>
      <xdr:col>15</xdr:col>
      <xdr:colOff>552450</xdr:colOff>
      <xdr:row>58</xdr:row>
      <xdr:rowOff>38100</xdr:rowOff>
    </xdr:to>
    <xdr:sp macro="" textlink="">
      <xdr:nvSpPr>
        <xdr:cNvPr id="12" name="正方形/長方形 11">
          <a:extLst>
            <a:ext uri="{FF2B5EF4-FFF2-40B4-BE49-F238E27FC236}">
              <a16:creationId xmlns:a16="http://schemas.microsoft.com/office/drawing/2014/main" id="{D3F12EE3-BCF6-4E09-B2BA-3B8CA407A7F4}"/>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53</xdr:row>
      <xdr:rowOff>47625</xdr:rowOff>
    </xdr:from>
    <xdr:to>
      <xdr:col>19</xdr:col>
      <xdr:colOff>47625</xdr:colOff>
      <xdr:row>54</xdr:row>
      <xdr:rowOff>152400</xdr:rowOff>
    </xdr:to>
    <xdr:sp macro="" textlink="">
      <xdr:nvSpPr>
        <xdr:cNvPr id="13" name="正方形/長方形 12">
          <a:extLst>
            <a:ext uri="{FF2B5EF4-FFF2-40B4-BE49-F238E27FC236}">
              <a16:creationId xmlns:a16="http://schemas.microsoft.com/office/drawing/2014/main" id="{7458C2E2-8488-48C4-AAA1-F5721CC22C99}"/>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46</xdr:row>
      <xdr:rowOff>76200</xdr:rowOff>
    </xdr:from>
    <xdr:to>
      <xdr:col>19</xdr:col>
      <xdr:colOff>142875</xdr:colOff>
      <xdr:row>48</xdr:row>
      <xdr:rowOff>9525</xdr:rowOff>
    </xdr:to>
    <xdr:sp macro="" textlink="">
      <xdr:nvSpPr>
        <xdr:cNvPr id="14" name="正方形/長方形 13">
          <a:extLst>
            <a:ext uri="{FF2B5EF4-FFF2-40B4-BE49-F238E27FC236}">
              <a16:creationId xmlns:a16="http://schemas.microsoft.com/office/drawing/2014/main" id="{B821A9F9-A072-46E5-9F77-4CE341890D08}"/>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35</xdr:row>
      <xdr:rowOff>19050</xdr:rowOff>
    </xdr:from>
    <xdr:to>
      <xdr:col>18</xdr:col>
      <xdr:colOff>209550</xdr:colOff>
      <xdr:row>36</xdr:row>
      <xdr:rowOff>123825</xdr:rowOff>
    </xdr:to>
    <xdr:sp macro="" textlink="">
      <xdr:nvSpPr>
        <xdr:cNvPr id="15" name="正方形/長方形 14">
          <a:extLst>
            <a:ext uri="{FF2B5EF4-FFF2-40B4-BE49-F238E27FC236}">
              <a16:creationId xmlns:a16="http://schemas.microsoft.com/office/drawing/2014/main" id="{A6B44332-D73E-4430-A8CE-72F0C854B21D}"/>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39</xdr:row>
      <xdr:rowOff>76200</xdr:rowOff>
    </xdr:from>
    <xdr:to>
      <xdr:col>17</xdr:col>
      <xdr:colOff>47625</xdr:colOff>
      <xdr:row>41</xdr:row>
      <xdr:rowOff>9525</xdr:rowOff>
    </xdr:to>
    <xdr:sp macro="" textlink="">
      <xdr:nvSpPr>
        <xdr:cNvPr id="16" name="正方形/長方形 15">
          <a:extLst>
            <a:ext uri="{FF2B5EF4-FFF2-40B4-BE49-F238E27FC236}">
              <a16:creationId xmlns:a16="http://schemas.microsoft.com/office/drawing/2014/main" id="{020E4B65-02D0-4C50-8A6D-840547055E23}"/>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42</xdr:row>
      <xdr:rowOff>123825</xdr:rowOff>
    </xdr:from>
    <xdr:to>
      <xdr:col>13</xdr:col>
      <xdr:colOff>438150</xdr:colOff>
      <xdr:row>44</xdr:row>
      <xdr:rowOff>57150</xdr:rowOff>
    </xdr:to>
    <xdr:sp macro="" textlink="">
      <xdr:nvSpPr>
        <xdr:cNvPr id="17" name="正方形/長方形 16">
          <a:extLst>
            <a:ext uri="{FF2B5EF4-FFF2-40B4-BE49-F238E27FC236}">
              <a16:creationId xmlns:a16="http://schemas.microsoft.com/office/drawing/2014/main" id="{0E421FEF-6B4C-468D-B095-1C74CC0E06D1}"/>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45</xdr:row>
      <xdr:rowOff>28575</xdr:rowOff>
    </xdr:from>
    <xdr:to>
      <xdr:col>12</xdr:col>
      <xdr:colOff>47625</xdr:colOff>
      <xdr:row>46</xdr:row>
      <xdr:rowOff>133350</xdr:rowOff>
    </xdr:to>
    <xdr:sp macro="" textlink="">
      <xdr:nvSpPr>
        <xdr:cNvPr id="18" name="正方形/長方形 17">
          <a:extLst>
            <a:ext uri="{FF2B5EF4-FFF2-40B4-BE49-F238E27FC236}">
              <a16:creationId xmlns:a16="http://schemas.microsoft.com/office/drawing/2014/main" id="{D2E11B41-8A39-4ACC-9DD7-1E82235A40D9}"/>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33</xdr:row>
      <xdr:rowOff>85725</xdr:rowOff>
    </xdr:from>
    <xdr:to>
      <xdr:col>13</xdr:col>
      <xdr:colOff>504825</xdr:colOff>
      <xdr:row>35</xdr:row>
      <xdr:rowOff>19050</xdr:rowOff>
    </xdr:to>
    <xdr:sp macro="" textlink="">
      <xdr:nvSpPr>
        <xdr:cNvPr id="19" name="正方形/長方形 18">
          <a:extLst>
            <a:ext uri="{FF2B5EF4-FFF2-40B4-BE49-F238E27FC236}">
              <a16:creationId xmlns:a16="http://schemas.microsoft.com/office/drawing/2014/main" id="{C392FEA5-E57A-4229-BF11-35D45CC01200}"/>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25</xdr:row>
      <xdr:rowOff>133350</xdr:rowOff>
    </xdr:from>
    <xdr:to>
      <xdr:col>11</xdr:col>
      <xdr:colOff>466725</xdr:colOff>
      <xdr:row>27</xdr:row>
      <xdr:rowOff>66675</xdr:rowOff>
    </xdr:to>
    <xdr:sp macro="" textlink="">
      <xdr:nvSpPr>
        <xdr:cNvPr id="20" name="正方形/長方形 19">
          <a:extLst>
            <a:ext uri="{FF2B5EF4-FFF2-40B4-BE49-F238E27FC236}">
              <a16:creationId xmlns:a16="http://schemas.microsoft.com/office/drawing/2014/main" id="{6F0C9D6C-31D3-4408-8F07-4E5795870441}"/>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101</xdr:row>
      <xdr:rowOff>19050</xdr:rowOff>
    </xdr:from>
    <xdr:to>
      <xdr:col>13</xdr:col>
      <xdr:colOff>352425</xdr:colOff>
      <xdr:row>102</xdr:row>
      <xdr:rowOff>123825</xdr:rowOff>
    </xdr:to>
    <xdr:sp macro="" textlink="">
      <xdr:nvSpPr>
        <xdr:cNvPr id="21" name="正方形/長方形 20">
          <a:extLst>
            <a:ext uri="{FF2B5EF4-FFF2-40B4-BE49-F238E27FC236}">
              <a16:creationId xmlns:a16="http://schemas.microsoft.com/office/drawing/2014/main" id="{F5B1E456-AB35-46C2-A0C3-3BC86E7CA93B}"/>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101</xdr:row>
      <xdr:rowOff>104775</xdr:rowOff>
    </xdr:from>
    <xdr:to>
      <xdr:col>16</xdr:col>
      <xdr:colOff>295274</xdr:colOff>
      <xdr:row>103</xdr:row>
      <xdr:rowOff>38100</xdr:rowOff>
    </xdr:to>
    <xdr:sp macro="" textlink="">
      <xdr:nvSpPr>
        <xdr:cNvPr id="22" name="正方形/長方形 21">
          <a:extLst>
            <a:ext uri="{FF2B5EF4-FFF2-40B4-BE49-F238E27FC236}">
              <a16:creationId xmlns:a16="http://schemas.microsoft.com/office/drawing/2014/main" id="{924894CE-1778-4C44-8686-176B7A5003C5}"/>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97</xdr:row>
      <xdr:rowOff>47625</xdr:rowOff>
    </xdr:from>
    <xdr:to>
      <xdr:col>18</xdr:col>
      <xdr:colOff>200025</xdr:colOff>
      <xdr:row>98</xdr:row>
      <xdr:rowOff>152400</xdr:rowOff>
    </xdr:to>
    <xdr:sp macro="" textlink="">
      <xdr:nvSpPr>
        <xdr:cNvPr id="23" name="正方形/長方形 22">
          <a:extLst>
            <a:ext uri="{FF2B5EF4-FFF2-40B4-BE49-F238E27FC236}">
              <a16:creationId xmlns:a16="http://schemas.microsoft.com/office/drawing/2014/main" id="{F873C2B6-047A-4EC2-B49C-A27B0765465F}"/>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91</xdr:row>
      <xdr:rowOff>47625</xdr:rowOff>
    </xdr:from>
    <xdr:to>
      <xdr:col>18</xdr:col>
      <xdr:colOff>123825</xdr:colOff>
      <xdr:row>92</xdr:row>
      <xdr:rowOff>152400</xdr:rowOff>
    </xdr:to>
    <xdr:sp macro="" textlink="">
      <xdr:nvSpPr>
        <xdr:cNvPr id="24" name="正方形/長方形 23">
          <a:extLst>
            <a:ext uri="{FF2B5EF4-FFF2-40B4-BE49-F238E27FC236}">
              <a16:creationId xmlns:a16="http://schemas.microsoft.com/office/drawing/2014/main" id="{1A6BF9F4-433B-4DC5-B646-92367710321C}"/>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91</xdr:row>
      <xdr:rowOff>0</xdr:rowOff>
    </xdr:from>
    <xdr:to>
      <xdr:col>15</xdr:col>
      <xdr:colOff>371475</xdr:colOff>
      <xdr:row>92</xdr:row>
      <xdr:rowOff>104775</xdr:rowOff>
    </xdr:to>
    <xdr:sp macro="" textlink="">
      <xdr:nvSpPr>
        <xdr:cNvPr id="25" name="正方形/長方形 24">
          <a:extLst>
            <a:ext uri="{FF2B5EF4-FFF2-40B4-BE49-F238E27FC236}">
              <a16:creationId xmlns:a16="http://schemas.microsoft.com/office/drawing/2014/main" id="{52BE3500-870F-4E6C-995F-F93626230449}"/>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89</xdr:row>
      <xdr:rowOff>28575</xdr:rowOff>
    </xdr:from>
    <xdr:to>
      <xdr:col>16</xdr:col>
      <xdr:colOff>476249</xdr:colOff>
      <xdr:row>90</xdr:row>
      <xdr:rowOff>133350</xdr:rowOff>
    </xdr:to>
    <xdr:sp macro="" textlink="">
      <xdr:nvSpPr>
        <xdr:cNvPr id="26" name="正方形/長方形 25">
          <a:extLst>
            <a:ext uri="{FF2B5EF4-FFF2-40B4-BE49-F238E27FC236}">
              <a16:creationId xmlns:a16="http://schemas.microsoft.com/office/drawing/2014/main" id="{9F1E6F11-0CEE-47AF-A095-2A484A0ED843}"/>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83</xdr:row>
      <xdr:rowOff>47625</xdr:rowOff>
    </xdr:from>
    <xdr:to>
      <xdr:col>17</xdr:col>
      <xdr:colOff>142875</xdr:colOff>
      <xdr:row>84</xdr:row>
      <xdr:rowOff>152400</xdr:rowOff>
    </xdr:to>
    <xdr:sp macro="" textlink="">
      <xdr:nvSpPr>
        <xdr:cNvPr id="27" name="正方形/長方形 26">
          <a:extLst>
            <a:ext uri="{FF2B5EF4-FFF2-40B4-BE49-F238E27FC236}">
              <a16:creationId xmlns:a16="http://schemas.microsoft.com/office/drawing/2014/main" id="{3564A1B9-15C6-4FA1-BE1D-D38D37ED88AE}"/>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86</xdr:row>
      <xdr:rowOff>95250</xdr:rowOff>
    </xdr:from>
    <xdr:to>
      <xdr:col>18</xdr:col>
      <xdr:colOff>142875</xdr:colOff>
      <xdr:row>88</xdr:row>
      <xdr:rowOff>28575</xdr:rowOff>
    </xdr:to>
    <xdr:sp macro="" textlink="">
      <xdr:nvSpPr>
        <xdr:cNvPr id="28" name="正方形/長方形 27">
          <a:extLst>
            <a:ext uri="{FF2B5EF4-FFF2-40B4-BE49-F238E27FC236}">
              <a16:creationId xmlns:a16="http://schemas.microsoft.com/office/drawing/2014/main" id="{992F7AC1-6C22-46A3-BDFF-4F4803DE4E15}"/>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73</xdr:row>
      <xdr:rowOff>104775</xdr:rowOff>
    </xdr:from>
    <xdr:to>
      <xdr:col>17</xdr:col>
      <xdr:colOff>180975</xdr:colOff>
      <xdr:row>75</xdr:row>
      <xdr:rowOff>38100</xdr:rowOff>
    </xdr:to>
    <xdr:sp macro="" textlink="">
      <xdr:nvSpPr>
        <xdr:cNvPr id="29" name="正方形/長方形 28">
          <a:extLst>
            <a:ext uri="{FF2B5EF4-FFF2-40B4-BE49-F238E27FC236}">
              <a16:creationId xmlns:a16="http://schemas.microsoft.com/office/drawing/2014/main" id="{F9AC8DCD-5B8C-4504-BDAA-666CF9B6C5EC}"/>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78</xdr:row>
      <xdr:rowOff>76200</xdr:rowOff>
    </xdr:from>
    <xdr:to>
      <xdr:col>15</xdr:col>
      <xdr:colOff>342900</xdr:colOff>
      <xdr:row>80</xdr:row>
      <xdr:rowOff>9525</xdr:rowOff>
    </xdr:to>
    <xdr:sp macro="" textlink="">
      <xdr:nvSpPr>
        <xdr:cNvPr id="30" name="正方形/長方形 29">
          <a:extLst>
            <a:ext uri="{FF2B5EF4-FFF2-40B4-BE49-F238E27FC236}">
              <a16:creationId xmlns:a16="http://schemas.microsoft.com/office/drawing/2014/main" id="{DB42F5C2-1B8E-4AC5-A572-7D5F5CFD7C20}"/>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66</xdr:row>
      <xdr:rowOff>38100</xdr:rowOff>
    </xdr:from>
    <xdr:to>
      <xdr:col>17</xdr:col>
      <xdr:colOff>295275</xdr:colOff>
      <xdr:row>67</xdr:row>
      <xdr:rowOff>142875</xdr:rowOff>
    </xdr:to>
    <xdr:sp macro="" textlink="">
      <xdr:nvSpPr>
        <xdr:cNvPr id="31" name="正方形/長方形 30">
          <a:extLst>
            <a:ext uri="{FF2B5EF4-FFF2-40B4-BE49-F238E27FC236}">
              <a16:creationId xmlns:a16="http://schemas.microsoft.com/office/drawing/2014/main" id="{3E3C2F14-8EFF-4FFD-9226-CBEAED5FB340}"/>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78</xdr:row>
      <xdr:rowOff>123825</xdr:rowOff>
    </xdr:from>
    <xdr:to>
      <xdr:col>18</xdr:col>
      <xdr:colOff>19050</xdr:colOff>
      <xdr:row>80</xdr:row>
      <xdr:rowOff>57150</xdr:rowOff>
    </xdr:to>
    <xdr:sp macro="" textlink="">
      <xdr:nvSpPr>
        <xdr:cNvPr id="32" name="正方形/長方形 31">
          <a:extLst>
            <a:ext uri="{FF2B5EF4-FFF2-40B4-BE49-F238E27FC236}">
              <a16:creationId xmlns:a16="http://schemas.microsoft.com/office/drawing/2014/main" id="{6085536C-0272-47D2-8FA1-D84C7924A978}"/>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79</xdr:row>
      <xdr:rowOff>38100</xdr:rowOff>
    </xdr:from>
    <xdr:to>
      <xdr:col>16</xdr:col>
      <xdr:colOff>657225</xdr:colOff>
      <xdr:row>80</xdr:row>
      <xdr:rowOff>142875</xdr:rowOff>
    </xdr:to>
    <xdr:sp macro="" textlink="">
      <xdr:nvSpPr>
        <xdr:cNvPr id="33" name="正方形/長方形 32">
          <a:extLst>
            <a:ext uri="{FF2B5EF4-FFF2-40B4-BE49-F238E27FC236}">
              <a16:creationId xmlns:a16="http://schemas.microsoft.com/office/drawing/2014/main" id="{524CE98C-493A-4BD7-AEC7-B0E1C877D7DE}"/>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108</xdr:row>
      <xdr:rowOff>76200</xdr:rowOff>
    </xdr:from>
    <xdr:to>
      <xdr:col>10</xdr:col>
      <xdr:colOff>47625</xdr:colOff>
      <xdr:row>110</xdr:row>
      <xdr:rowOff>9525</xdr:rowOff>
    </xdr:to>
    <xdr:sp macro="" textlink="">
      <xdr:nvSpPr>
        <xdr:cNvPr id="34" name="正方形/長方形 33">
          <a:extLst>
            <a:ext uri="{FF2B5EF4-FFF2-40B4-BE49-F238E27FC236}">
              <a16:creationId xmlns:a16="http://schemas.microsoft.com/office/drawing/2014/main" id="{F53E90E4-5416-4F8B-8ABB-CBF79AEE786F}"/>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102</xdr:row>
      <xdr:rowOff>123825</xdr:rowOff>
    </xdr:from>
    <xdr:to>
      <xdr:col>7</xdr:col>
      <xdr:colOff>628650</xdr:colOff>
      <xdr:row>104</xdr:row>
      <xdr:rowOff>57150</xdr:rowOff>
    </xdr:to>
    <xdr:sp macro="" textlink="">
      <xdr:nvSpPr>
        <xdr:cNvPr id="35" name="正方形/長方形 34">
          <a:extLst>
            <a:ext uri="{FF2B5EF4-FFF2-40B4-BE49-F238E27FC236}">
              <a16:creationId xmlns:a16="http://schemas.microsoft.com/office/drawing/2014/main" id="{534B54CC-1F28-4F5D-A2EC-130619B40502}"/>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98</xdr:row>
      <xdr:rowOff>0</xdr:rowOff>
    </xdr:from>
    <xdr:to>
      <xdr:col>10</xdr:col>
      <xdr:colOff>209550</xdr:colOff>
      <xdr:row>99</xdr:row>
      <xdr:rowOff>104775</xdr:rowOff>
    </xdr:to>
    <xdr:sp macro="" textlink="">
      <xdr:nvSpPr>
        <xdr:cNvPr id="36" name="正方形/長方形 35">
          <a:extLst>
            <a:ext uri="{FF2B5EF4-FFF2-40B4-BE49-F238E27FC236}">
              <a16:creationId xmlns:a16="http://schemas.microsoft.com/office/drawing/2014/main" id="{12530F16-12CD-4309-A5ED-35167C6D6A90}"/>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98</xdr:row>
      <xdr:rowOff>9525</xdr:rowOff>
    </xdr:from>
    <xdr:to>
      <xdr:col>11</xdr:col>
      <xdr:colOff>600075</xdr:colOff>
      <xdr:row>99</xdr:row>
      <xdr:rowOff>114300</xdr:rowOff>
    </xdr:to>
    <xdr:sp macro="" textlink="">
      <xdr:nvSpPr>
        <xdr:cNvPr id="37" name="正方形/長方形 36">
          <a:extLst>
            <a:ext uri="{FF2B5EF4-FFF2-40B4-BE49-F238E27FC236}">
              <a16:creationId xmlns:a16="http://schemas.microsoft.com/office/drawing/2014/main" id="{912B74DD-4FEB-4ED1-81EB-4F805A4AE281}"/>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90</xdr:row>
      <xdr:rowOff>114300</xdr:rowOff>
    </xdr:from>
    <xdr:to>
      <xdr:col>11</xdr:col>
      <xdr:colOff>123826</xdr:colOff>
      <xdr:row>92</xdr:row>
      <xdr:rowOff>47625</xdr:rowOff>
    </xdr:to>
    <xdr:sp macro="" textlink="">
      <xdr:nvSpPr>
        <xdr:cNvPr id="38" name="正方形/長方形 37">
          <a:extLst>
            <a:ext uri="{FF2B5EF4-FFF2-40B4-BE49-F238E27FC236}">
              <a16:creationId xmlns:a16="http://schemas.microsoft.com/office/drawing/2014/main" id="{99AEA792-C8BB-4C5E-BA3F-92DFBEC4F96B}"/>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88</xdr:row>
      <xdr:rowOff>57150</xdr:rowOff>
    </xdr:from>
    <xdr:to>
      <xdr:col>11</xdr:col>
      <xdr:colOff>352426</xdr:colOff>
      <xdr:row>89</xdr:row>
      <xdr:rowOff>161925</xdr:rowOff>
    </xdr:to>
    <xdr:sp macro="" textlink="">
      <xdr:nvSpPr>
        <xdr:cNvPr id="39" name="正方形/長方形 38">
          <a:extLst>
            <a:ext uri="{FF2B5EF4-FFF2-40B4-BE49-F238E27FC236}">
              <a16:creationId xmlns:a16="http://schemas.microsoft.com/office/drawing/2014/main" id="{FCEE6F8D-0919-49F8-AC57-B173001BA8C6}"/>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85</xdr:row>
      <xdr:rowOff>161925</xdr:rowOff>
    </xdr:from>
    <xdr:to>
      <xdr:col>12</xdr:col>
      <xdr:colOff>142875</xdr:colOff>
      <xdr:row>87</xdr:row>
      <xdr:rowOff>95250</xdr:rowOff>
    </xdr:to>
    <xdr:sp macro="" textlink="">
      <xdr:nvSpPr>
        <xdr:cNvPr id="40" name="正方形/長方形 39">
          <a:extLst>
            <a:ext uri="{FF2B5EF4-FFF2-40B4-BE49-F238E27FC236}">
              <a16:creationId xmlns:a16="http://schemas.microsoft.com/office/drawing/2014/main" id="{4A257C36-8D33-4238-8A35-EA3414FA44C4}"/>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115</xdr:row>
      <xdr:rowOff>57150</xdr:rowOff>
    </xdr:from>
    <xdr:to>
      <xdr:col>3</xdr:col>
      <xdr:colOff>790575</xdr:colOff>
      <xdr:row>116</xdr:row>
      <xdr:rowOff>161925</xdr:rowOff>
    </xdr:to>
    <xdr:sp macro="" textlink="">
      <xdr:nvSpPr>
        <xdr:cNvPr id="41" name="正方形/長方形 40">
          <a:extLst>
            <a:ext uri="{FF2B5EF4-FFF2-40B4-BE49-F238E27FC236}">
              <a16:creationId xmlns:a16="http://schemas.microsoft.com/office/drawing/2014/main" id="{542F7F58-55E8-4350-9A6C-7FADAA8A3899}"/>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111</xdr:row>
      <xdr:rowOff>123825</xdr:rowOff>
    </xdr:from>
    <xdr:to>
      <xdr:col>6</xdr:col>
      <xdr:colOff>152400</xdr:colOff>
      <xdr:row>113</xdr:row>
      <xdr:rowOff>57150</xdr:rowOff>
    </xdr:to>
    <xdr:sp macro="" textlink="">
      <xdr:nvSpPr>
        <xdr:cNvPr id="42" name="正方形/長方形 41">
          <a:extLst>
            <a:ext uri="{FF2B5EF4-FFF2-40B4-BE49-F238E27FC236}">
              <a16:creationId xmlns:a16="http://schemas.microsoft.com/office/drawing/2014/main" id="{70886F41-08AF-406D-9846-C43F3C946592}"/>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108</xdr:row>
      <xdr:rowOff>76200</xdr:rowOff>
    </xdr:from>
    <xdr:to>
      <xdr:col>8</xdr:col>
      <xdr:colOff>266700</xdr:colOff>
      <xdr:row>110</xdr:row>
      <xdr:rowOff>9525</xdr:rowOff>
    </xdr:to>
    <xdr:sp macro="" textlink="">
      <xdr:nvSpPr>
        <xdr:cNvPr id="43" name="正方形/長方形 42">
          <a:extLst>
            <a:ext uri="{FF2B5EF4-FFF2-40B4-BE49-F238E27FC236}">
              <a16:creationId xmlns:a16="http://schemas.microsoft.com/office/drawing/2014/main" id="{D4AEAF9D-F247-4F29-A4A2-CEDF4AC5FBE7}"/>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14</xdr:col>
      <xdr:colOff>266699</xdr:colOff>
      <xdr:row>66</xdr:row>
      <xdr:rowOff>66675</xdr:rowOff>
    </xdr:from>
    <xdr:to>
      <xdr:col>15</xdr:col>
      <xdr:colOff>304799</xdr:colOff>
      <xdr:row>68</xdr:row>
      <xdr:rowOff>0</xdr:rowOff>
    </xdr:to>
    <xdr:sp macro="" textlink="">
      <xdr:nvSpPr>
        <xdr:cNvPr id="44" name="正方形/長方形 43">
          <a:extLst>
            <a:ext uri="{FF2B5EF4-FFF2-40B4-BE49-F238E27FC236}">
              <a16:creationId xmlns:a16="http://schemas.microsoft.com/office/drawing/2014/main" id="{CEC25F4B-32B1-4212-9657-CFC9D9758F83}"/>
            </a:ext>
          </a:extLst>
        </xdr:cNvPr>
        <xdr:cNvSpPr/>
      </xdr:nvSpPr>
      <xdr:spPr>
        <a:xfrm>
          <a:off x="8762999" y="11458575"/>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東成区</a:t>
          </a:r>
        </a:p>
      </xdr:txBody>
    </xdr:sp>
    <xdr:clientData/>
  </xdr:twoCellAnchor>
  <xdr:twoCellAnchor>
    <xdr:from>
      <xdr:col>14</xdr:col>
      <xdr:colOff>542924</xdr:colOff>
      <xdr:row>84</xdr:row>
      <xdr:rowOff>47625</xdr:rowOff>
    </xdr:from>
    <xdr:to>
      <xdr:col>15</xdr:col>
      <xdr:colOff>561974</xdr:colOff>
      <xdr:row>85</xdr:row>
      <xdr:rowOff>152400</xdr:rowOff>
    </xdr:to>
    <xdr:sp macro="" textlink="">
      <xdr:nvSpPr>
        <xdr:cNvPr id="45" name="正方形/長方形 44">
          <a:extLst>
            <a:ext uri="{FF2B5EF4-FFF2-40B4-BE49-F238E27FC236}">
              <a16:creationId xmlns:a16="http://schemas.microsoft.com/office/drawing/2014/main" id="{F2A63F8A-3266-416C-977E-BE78770A316D}"/>
            </a:ext>
          </a:extLst>
        </xdr:cNvPr>
        <xdr:cNvSpPr/>
      </xdr:nvSpPr>
      <xdr:spPr>
        <a:xfrm>
          <a:off x="9039224" y="14525625"/>
          <a:ext cx="6953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美原区</a:t>
          </a:r>
        </a:p>
      </xdr:txBody>
    </xdr:sp>
    <xdr:clientData/>
  </xdr:twoCellAnchor>
  <xdr:twoCellAnchor>
    <xdr:from>
      <xdr:col>13</xdr:col>
      <xdr:colOff>428626</xdr:colOff>
      <xdr:row>80</xdr:row>
      <xdr:rowOff>104775</xdr:rowOff>
    </xdr:from>
    <xdr:to>
      <xdr:col>14</xdr:col>
      <xdr:colOff>266701</xdr:colOff>
      <xdr:row>82</xdr:row>
      <xdr:rowOff>38100</xdr:rowOff>
    </xdr:to>
    <xdr:sp macro="" textlink="">
      <xdr:nvSpPr>
        <xdr:cNvPr id="46" name="正方形/長方形 45">
          <a:extLst>
            <a:ext uri="{FF2B5EF4-FFF2-40B4-BE49-F238E27FC236}">
              <a16:creationId xmlns:a16="http://schemas.microsoft.com/office/drawing/2014/main" id="{E1DFFEA6-C156-4191-AC36-83D319D1A61F}"/>
            </a:ext>
          </a:extLst>
        </xdr:cNvPr>
        <xdr:cNvSpPr/>
      </xdr:nvSpPr>
      <xdr:spPr>
        <a:xfrm>
          <a:off x="8248651" y="13896975"/>
          <a:ext cx="5143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133349</xdr:colOff>
      <xdr:row>92</xdr:row>
      <xdr:rowOff>19050</xdr:rowOff>
    </xdr:from>
    <xdr:to>
      <xdr:col>13</xdr:col>
      <xdr:colOff>638174</xdr:colOff>
      <xdr:row>93</xdr:row>
      <xdr:rowOff>123825</xdr:rowOff>
    </xdr:to>
    <xdr:sp macro="" textlink="">
      <xdr:nvSpPr>
        <xdr:cNvPr id="47" name="正方形/長方形 46">
          <a:extLst>
            <a:ext uri="{FF2B5EF4-FFF2-40B4-BE49-F238E27FC236}">
              <a16:creationId xmlns:a16="http://schemas.microsoft.com/office/drawing/2014/main" id="{4B8C2BA7-E9E4-4825-B9C5-F69AE355724B}"/>
            </a:ext>
          </a:extLst>
        </xdr:cNvPr>
        <xdr:cNvSpPr/>
      </xdr:nvSpPr>
      <xdr:spPr>
        <a:xfrm>
          <a:off x="7953374" y="15868650"/>
          <a:ext cx="5048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南区</a:t>
          </a:r>
        </a:p>
      </xdr:txBody>
    </xdr:sp>
    <xdr:clientData/>
  </xdr:twoCellAnchor>
  <xdr:twoCellAnchor>
    <xdr:from>
      <xdr:col>12</xdr:col>
      <xdr:colOff>9525</xdr:colOff>
      <xdr:row>84</xdr:row>
      <xdr:rowOff>9525</xdr:rowOff>
    </xdr:from>
    <xdr:to>
      <xdr:col>12</xdr:col>
      <xdr:colOff>542925</xdr:colOff>
      <xdr:row>85</xdr:row>
      <xdr:rowOff>114300</xdr:rowOff>
    </xdr:to>
    <xdr:sp macro="" textlink="">
      <xdr:nvSpPr>
        <xdr:cNvPr id="48" name="正方形/長方形 47">
          <a:extLst>
            <a:ext uri="{FF2B5EF4-FFF2-40B4-BE49-F238E27FC236}">
              <a16:creationId xmlns:a16="http://schemas.microsoft.com/office/drawing/2014/main" id="{F2CFD699-8A4C-475F-8FE2-DD055FD0A168}"/>
            </a:ext>
          </a:extLst>
        </xdr:cNvPr>
        <xdr:cNvSpPr/>
      </xdr:nvSpPr>
      <xdr:spPr>
        <a:xfrm>
          <a:off x="7153275" y="144875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13</xdr:col>
      <xdr:colOff>600076</xdr:colOff>
      <xdr:row>84</xdr:row>
      <xdr:rowOff>47625</xdr:rowOff>
    </xdr:from>
    <xdr:to>
      <xdr:col>14</xdr:col>
      <xdr:colOff>457201</xdr:colOff>
      <xdr:row>85</xdr:row>
      <xdr:rowOff>152400</xdr:rowOff>
    </xdr:to>
    <xdr:sp macro="" textlink="">
      <xdr:nvSpPr>
        <xdr:cNvPr id="49" name="正方形/長方形 48">
          <a:extLst>
            <a:ext uri="{FF2B5EF4-FFF2-40B4-BE49-F238E27FC236}">
              <a16:creationId xmlns:a16="http://schemas.microsoft.com/office/drawing/2014/main" id="{C2788470-83D1-44A2-92ED-893FDAB223AE}"/>
            </a:ext>
          </a:extLst>
        </xdr:cNvPr>
        <xdr:cNvSpPr/>
      </xdr:nvSpPr>
      <xdr:spPr>
        <a:xfrm>
          <a:off x="8420101" y="145256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東区</a:t>
          </a:r>
        </a:p>
      </xdr:txBody>
    </xdr:sp>
    <xdr:clientData/>
  </xdr:twoCellAnchor>
  <xdr:twoCellAnchor>
    <xdr:from>
      <xdr:col>13</xdr:col>
      <xdr:colOff>47625</xdr:colOff>
      <xdr:row>86</xdr:row>
      <xdr:rowOff>38100</xdr:rowOff>
    </xdr:from>
    <xdr:to>
      <xdr:col>13</xdr:col>
      <xdr:colOff>600075</xdr:colOff>
      <xdr:row>87</xdr:row>
      <xdr:rowOff>142875</xdr:rowOff>
    </xdr:to>
    <xdr:sp macro="" textlink="">
      <xdr:nvSpPr>
        <xdr:cNvPr id="50" name="正方形/長方形 49">
          <a:extLst>
            <a:ext uri="{FF2B5EF4-FFF2-40B4-BE49-F238E27FC236}">
              <a16:creationId xmlns:a16="http://schemas.microsoft.com/office/drawing/2014/main" id="{DD07A500-6911-4999-8414-C8D115164408}"/>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中区</a:t>
          </a:r>
        </a:p>
      </xdr:txBody>
    </xdr:sp>
    <xdr:clientData/>
  </xdr:twoCellAnchor>
  <xdr:twoCellAnchor>
    <xdr:from>
      <xdr:col>12</xdr:col>
      <xdr:colOff>200025</xdr:colOff>
      <xdr:row>78</xdr:row>
      <xdr:rowOff>123825</xdr:rowOff>
    </xdr:from>
    <xdr:to>
      <xdr:col>13</xdr:col>
      <xdr:colOff>209550</xdr:colOff>
      <xdr:row>80</xdr:row>
      <xdr:rowOff>57150</xdr:rowOff>
    </xdr:to>
    <xdr:sp macro="" textlink="">
      <xdr:nvSpPr>
        <xdr:cNvPr id="51" name="正方形/長方形 50">
          <a:extLst>
            <a:ext uri="{FF2B5EF4-FFF2-40B4-BE49-F238E27FC236}">
              <a16:creationId xmlns:a16="http://schemas.microsoft.com/office/drawing/2014/main" id="{5718FF81-5395-47E3-84E3-5BBF892EBCC6}"/>
            </a:ext>
          </a:extLst>
        </xdr:cNvPr>
        <xdr:cNvSpPr/>
      </xdr:nvSpPr>
      <xdr:spPr>
        <a:xfrm>
          <a:off x="7343775" y="13573125"/>
          <a:ext cx="6858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堺区</a:t>
          </a:r>
        </a:p>
      </xdr:txBody>
    </xdr:sp>
    <xdr:clientData/>
  </xdr:twoCellAnchor>
  <xdr:twoCellAnchor>
    <xdr:from>
      <xdr:col>15</xdr:col>
      <xdr:colOff>85724</xdr:colOff>
      <xdr:row>62</xdr:row>
      <xdr:rowOff>123825</xdr:rowOff>
    </xdr:from>
    <xdr:to>
      <xdr:col>16</xdr:col>
      <xdr:colOff>133349</xdr:colOff>
      <xdr:row>64</xdr:row>
      <xdr:rowOff>57150</xdr:rowOff>
    </xdr:to>
    <xdr:sp macro="" textlink="">
      <xdr:nvSpPr>
        <xdr:cNvPr id="52" name="正方形/長方形 51">
          <a:extLst>
            <a:ext uri="{FF2B5EF4-FFF2-40B4-BE49-F238E27FC236}">
              <a16:creationId xmlns:a16="http://schemas.microsoft.com/office/drawing/2014/main" id="{A7587875-B65C-45F1-86E8-723907C6C0A9}"/>
            </a:ext>
          </a:extLst>
        </xdr:cNvPr>
        <xdr:cNvSpPr/>
      </xdr:nvSpPr>
      <xdr:spPr>
        <a:xfrm>
          <a:off x="9258299" y="10829925"/>
          <a:ext cx="7334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鶴見区</a:t>
          </a:r>
        </a:p>
      </xdr:txBody>
    </xdr:sp>
    <xdr:clientData/>
  </xdr:twoCellAnchor>
  <xdr:twoCellAnchor>
    <xdr:from>
      <xdr:col>14</xdr:col>
      <xdr:colOff>257174</xdr:colOff>
      <xdr:row>69</xdr:row>
      <xdr:rowOff>161925</xdr:rowOff>
    </xdr:from>
    <xdr:to>
      <xdr:col>15</xdr:col>
      <xdr:colOff>257174</xdr:colOff>
      <xdr:row>71</xdr:row>
      <xdr:rowOff>95250</xdr:rowOff>
    </xdr:to>
    <xdr:sp macro="" textlink="">
      <xdr:nvSpPr>
        <xdr:cNvPr id="53" name="正方形/長方形 52">
          <a:extLst>
            <a:ext uri="{FF2B5EF4-FFF2-40B4-BE49-F238E27FC236}">
              <a16:creationId xmlns:a16="http://schemas.microsoft.com/office/drawing/2014/main" id="{066CEDCF-69AA-44B9-83DC-74635E1166D6}"/>
            </a:ext>
          </a:extLst>
        </xdr:cNvPr>
        <xdr:cNvSpPr/>
      </xdr:nvSpPr>
      <xdr:spPr>
        <a:xfrm>
          <a:off x="8753474" y="1206817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生野区</a:t>
          </a:r>
        </a:p>
      </xdr:txBody>
    </xdr:sp>
    <xdr:clientData/>
  </xdr:twoCellAnchor>
  <xdr:twoCellAnchor>
    <xdr:from>
      <xdr:col>14</xdr:col>
      <xdr:colOff>619125</xdr:colOff>
      <xdr:row>75</xdr:row>
      <xdr:rowOff>104775</xdr:rowOff>
    </xdr:from>
    <xdr:to>
      <xdr:col>15</xdr:col>
      <xdr:colOff>619125</xdr:colOff>
      <xdr:row>77</xdr:row>
      <xdr:rowOff>38100</xdr:rowOff>
    </xdr:to>
    <xdr:sp macro="" textlink="">
      <xdr:nvSpPr>
        <xdr:cNvPr id="54" name="正方形/長方形 53">
          <a:extLst>
            <a:ext uri="{FF2B5EF4-FFF2-40B4-BE49-F238E27FC236}">
              <a16:creationId xmlns:a16="http://schemas.microsoft.com/office/drawing/2014/main" id="{164B54EE-CDC3-44EC-9727-A4EE8E7BFC15}"/>
            </a:ext>
          </a:extLst>
        </xdr:cNvPr>
        <xdr:cNvSpPr/>
      </xdr:nvSpPr>
      <xdr:spPr>
        <a:xfrm>
          <a:off x="9115425" y="1303972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平野区</a:t>
          </a:r>
        </a:p>
      </xdr:txBody>
    </xdr:sp>
    <xdr:clientData/>
  </xdr:twoCellAnchor>
  <xdr:twoCellAnchor>
    <xdr:from>
      <xdr:col>13</xdr:col>
      <xdr:colOff>542923</xdr:colOff>
      <xdr:row>73</xdr:row>
      <xdr:rowOff>152400</xdr:rowOff>
    </xdr:from>
    <xdr:to>
      <xdr:col>15</xdr:col>
      <xdr:colOff>47624</xdr:colOff>
      <xdr:row>75</xdr:row>
      <xdr:rowOff>85725</xdr:rowOff>
    </xdr:to>
    <xdr:sp macro="" textlink="">
      <xdr:nvSpPr>
        <xdr:cNvPr id="55" name="正方形/長方形 54">
          <a:extLst>
            <a:ext uri="{FF2B5EF4-FFF2-40B4-BE49-F238E27FC236}">
              <a16:creationId xmlns:a16="http://schemas.microsoft.com/office/drawing/2014/main" id="{94AB6759-20FA-4B80-B1BE-2335AB0CFBFD}"/>
            </a:ext>
          </a:extLst>
        </xdr:cNvPr>
        <xdr:cNvSpPr/>
      </xdr:nvSpPr>
      <xdr:spPr>
        <a:xfrm>
          <a:off x="8362948" y="12744450"/>
          <a:ext cx="8572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東住吉区</a:t>
          </a:r>
        </a:p>
      </xdr:txBody>
    </xdr:sp>
    <xdr:clientData/>
  </xdr:twoCellAnchor>
  <xdr:twoCellAnchor>
    <xdr:from>
      <xdr:col>12</xdr:col>
      <xdr:colOff>9525</xdr:colOff>
      <xdr:row>74</xdr:row>
      <xdr:rowOff>38100</xdr:rowOff>
    </xdr:from>
    <xdr:to>
      <xdr:col>13</xdr:col>
      <xdr:colOff>228600</xdr:colOff>
      <xdr:row>75</xdr:row>
      <xdr:rowOff>142875</xdr:rowOff>
    </xdr:to>
    <xdr:sp macro="" textlink="">
      <xdr:nvSpPr>
        <xdr:cNvPr id="56" name="正方形/長方形 55">
          <a:extLst>
            <a:ext uri="{FF2B5EF4-FFF2-40B4-BE49-F238E27FC236}">
              <a16:creationId xmlns:a16="http://schemas.microsoft.com/office/drawing/2014/main" id="{1C9660D0-CE53-4653-92E5-CF33A4193FA4}"/>
            </a:ext>
          </a:extLst>
        </xdr:cNvPr>
        <xdr:cNvSpPr/>
      </xdr:nvSpPr>
      <xdr:spPr>
        <a:xfrm>
          <a:off x="7153275" y="12801600"/>
          <a:ext cx="895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住之江区</a:t>
          </a:r>
        </a:p>
      </xdr:txBody>
    </xdr:sp>
    <xdr:clientData/>
  </xdr:twoCellAnchor>
  <xdr:twoCellAnchor>
    <xdr:from>
      <xdr:col>13</xdr:col>
      <xdr:colOff>209549</xdr:colOff>
      <xdr:row>75</xdr:row>
      <xdr:rowOff>161925</xdr:rowOff>
    </xdr:from>
    <xdr:to>
      <xdr:col>14</xdr:col>
      <xdr:colOff>238125</xdr:colOff>
      <xdr:row>77</xdr:row>
      <xdr:rowOff>95250</xdr:rowOff>
    </xdr:to>
    <xdr:sp macro="" textlink="">
      <xdr:nvSpPr>
        <xdr:cNvPr id="57" name="正方形/長方形 56">
          <a:extLst>
            <a:ext uri="{FF2B5EF4-FFF2-40B4-BE49-F238E27FC236}">
              <a16:creationId xmlns:a16="http://schemas.microsoft.com/office/drawing/2014/main" id="{6B59CF45-99B4-4114-A007-21EEF601A2D7}"/>
            </a:ext>
          </a:extLst>
        </xdr:cNvPr>
        <xdr:cNvSpPr/>
      </xdr:nvSpPr>
      <xdr:spPr>
        <a:xfrm>
          <a:off x="8029574" y="130968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住吉区</a:t>
          </a:r>
        </a:p>
      </xdr:txBody>
    </xdr:sp>
    <xdr:clientData/>
  </xdr:twoCellAnchor>
  <xdr:twoCellAnchor>
    <xdr:from>
      <xdr:col>11</xdr:col>
      <xdr:colOff>133350</xdr:colOff>
      <xdr:row>62</xdr:row>
      <xdr:rowOff>9525</xdr:rowOff>
    </xdr:from>
    <xdr:to>
      <xdr:col>12</xdr:col>
      <xdr:colOff>295274</xdr:colOff>
      <xdr:row>63</xdr:row>
      <xdr:rowOff>114300</xdr:rowOff>
    </xdr:to>
    <xdr:sp macro="" textlink="">
      <xdr:nvSpPr>
        <xdr:cNvPr id="58" name="正方形/長方形 57">
          <a:extLst>
            <a:ext uri="{FF2B5EF4-FFF2-40B4-BE49-F238E27FC236}">
              <a16:creationId xmlns:a16="http://schemas.microsoft.com/office/drawing/2014/main" id="{4331DAC9-2906-4695-B292-D11DBCEEFFDA}"/>
            </a:ext>
          </a:extLst>
        </xdr:cNvPr>
        <xdr:cNvSpPr/>
      </xdr:nvSpPr>
      <xdr:spPr>
        <a:xfrm>
          <a:off x="6600825" y="10715625"/>
          <a:ext cx="838199"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西淀川区</a:t>
          </a:r>
        </a:p>
      </xdr:txBody>
    </xdr:sp>
    <xdr:clientData/>
  </xdr:twoCellAnchor>
  <xdr:twoCellAnchor>
    <xdr:from>
      <xdr:col>12</xdr:col>
      <xdr:colOff>285750</xdr:colOff>
      <xdr:row>59</xdr:row>
      <xdr:rowOff>133350</xdr:rowOff>
    </xdr:from>
    <xdr:to>
      <xdr:col>13</xdr:col>
      <xdr:colOff>295275</xdr:colOff>
      <xdr:row>61</xdr:row>
      <xdr:rowOff>66675</xdr:rowOff>
    </xdr:to>
    <xdr:sp macro="" textlink="">
      <xdr:nvSpPr>
        <xdr:cNvPr id="59" name="正方形/長方形 58">
          <a:extLst>
            <a:ext uri="{FF2B5EF4-FFF2-40B4-BE49-F238E27FC236}">
              <a16:creationId xmlns:a16="http://schemas.microsoft.com/office/drawing/2014/main" id="{BE91D901-940C-44A3-9950-3F728F5F63CE}"/>
            </a:ext>
          </a:extLst>
        </xdr:cNvPr>
        <xdr:cNvSpPr/>
      </xdr:nvSpPr>
      <xdr:spPr>
        <a:xfrm>
          <a:off x="7429500" y="10325100"/>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淀川区</a:t>
          </a:r>
        </a:p>
      </xdr:txBody>
    </xdr:sp>
    <xdr:clientData/>
  </xdr:twoCellAnchor>
  <xdr:twoCellAnchor>
    <xdr:from>
      <xdr:col>13</xdr:col>
      <xdr:colOff>381000</xdr:colOff>
      <xdr:row>57</xdr:row>
      <xdr:rowOff>133350</xdr:rowOff>
    </xdr:from>
    <xdr:to>
      <xdr:col>14</xdr:col>
      <xdr:colOff>523875</xdr:colOff>
      <xdr:row>59</xdr:row>
      <xdr:rowOff>66675</xdr:rowOff>
    </xdr:to>
    <xdr:sp macro="" textlink="">
      <xdr:nvSpPr>
        <xdr:cNvPr id="60" name="正方形/長方形 59">
          <a:extLst>
            <a:ext uri="{FF2B5EF4-FFF2-40B4-BE49-F238E27FC236}">
              <a16:creationId xmlns:a16="http://schemas.microsoft.com/office/drawing/2014/main" id="{CB76C6FD-26FE-4F5D-84AE-B9F10EC688DB}"/>
            </a:ext>
          </a:extLst>
        </xdr:cNvPr>
        <xdr:cNvSpPr/>
      </xdr:nvSpPr>
      <xdr:spPr>
        <a:xfrm>
          <a:off x="8201025" y="9982200"/>
          <a:ext cx="8191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東淀川区</a:t>
          </a:r>
        </a:p>
      </xdr:txBody>
    </xdr:sp>
    <xdr:clientData/>
  </xdr:twoCellAnchor>
  <xdr:twoCellAnchor>
    <xdr:from>
      <xdr:col>14</xdr:col>
      <xdr:colOff>238124</xdr:colOff>
      <xdr:row>59</xdr:row>
      <xdr:rowOff>161925</xdr:rowOff>
    </xdr:from>
    <xdr:to>
      <xdr:col>15</xdr:col>
      <xdr:colOff>104774</xdr:colOff>
      <xdr:row>61</xdr:row>
      <xdr:rowOff>95250</xdr:rowOff>
    </xdr:to>
    <xdr:sp macro="" textlink="">
      <xdr:nvSpPr>
        <xdr:cNvPr id="61" name="正方形/長方形 60">
          <a:extLst>
            <a:ext uri="{FF2B5EF4-FFF2-40B4-BE49-F238E27FC236}">
              <a16:creationId xmlns:a16="http://schemas.microsoft.com/office/drawing/2014/main" id="{8D3221D8-F0A1-46A3-AA1B-CB99F0C4613B}"/>
            </a:ext>
          </a:extLst>
        </xdr:cNvPr>
        <xdr:cNvSpPr/>
      </xdr:nvSpPr>
      <xdr:spPr>
        <a:xfrm>
          <a:off x="8734424" y="10353675"/>
          <a:ext cx="5429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旭区</a:t>
          </a:r>
        </a:p>
      </xdr:txBody>
    </xdr:sp>
    <xdr:clientData/>
  </xdr:twoCellAnchor>
  <xdr:twoCellAnchor>
    <xdr:from>
      <xdr:col>14</xdr:col>
      <xdr:colOff>28575</xdr:colOff>
      <xdr:row>63</xdr:row>
      <xdr:rowOff>152400</xdr:rowOff>
    </xdr:from>
    <xdr:to>
      <xdr:col>15</xdr:col>
      <xdr:colOff>66675</xdr:colOff>
      <xdr:row>65</xdr:row>
      <xdr:rowOff>85725</xdr:rowOff>
    </xdr:to>
    <xdr:sp macro="" textlink="">
      <xdr:nvSpPr>
        <xdr:cNvPr id="62" name="正方形/長方形 61">
          <a:extLst>
            <a:ext uri="{FF2B5EF4-FFF2-40B4-BE49-F238E27FC236}">
              <a16:creationId xmlns:a16="http://schemas.microsoft.com/office/drawing/2014/main" id="{380D8787-2CBC-474C-A828-59FF7FED2E66}"/>
            </a:ext>
          </a:extLst>
        </xdr:cNvPr>
        <xdr:cNvSpPr/>
      </xdr:nvSpPr>
      <xdr:spPr>
        <a:xfrm>
          <a:off x="8524875" y="11029950"/>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城東区</a:t>
          </a:r>
        </a:p>
      </xdr:txBody>
    </xdr:sp>
    <xdr:clientData/>
  </xdr:twoCellAnchor>
  <xdr:twoCellAnchor>
    <xdr:from>
      <xdr:col>12</xdr:col>
      <xdr:colOff>152400</xdr:colOff>
      <xdr:row>63</xdr:row>
      <xdr:rowOff>152400</xdr:rowOff>
    </xdr:from>
    <xdr:to>
      <xdr:col>13</xdr:col>
      <xdr:colOff>180975</xdr:colOff>
      <xdr:row>65</xdr:row>
      <xdr:rowOff>85725</xdr:rowOff>
    </xdr:to>
    <xdr:sp macro="" textlink="">
      <xdr:nvSpPr>
        <xdr:cNvPr id="63" name="正方形/長方形 62">
          <a:extLst>
            <a:ext uri="{FF2B5EF4-FFF2-40B4-BE49-F238E27FC236}">
              <a16:creationId xmlns:a16="http://schemas.microsoft.com/office/drawing/2014/main" id="{832B669F-BD3E-4554-82CA-2F7FDC982A3E}"/>
            </a:ext>
          </a:extLst>
        </xdr:cNvPr>
        <xdr:cNvSpPr/>
      </xdr:nvSpPr>
      <xdr:spPr>
        <a:xfrm>
          <a:off x="7296150" y="11029950"/>
          <a:ext cx="7048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福島区</a:t>
          </a:r>
        </a:p>
      </xdr:txBody>
    </xdr:sp>
    <xdr:clientData/>
  </xdr:twoCellAnchor>
  <xdr:twoCellAnchor>
    <xdr:from>
      <xdr:col>12</xdr:col>
      <xdr:colOff>619125</xdr:colOff>
      <xdr:row>62</xdr:row>
      <xdr:rowOff>0</xdr:rowOff>
    </xdr:from>
    <xdr:to>
      <xdr:col>13</xdr:col>
      <xdr:colOff>495300</xdr:colOff>
      <xdr:row>63</xdr:row>
      <xdr:rowOff>104775</xdr:rowOff>
    </xdr:to>
    <xdr:sp macro="" textlink="">
      <xdr:nvSpPr>
        <xdr:cNvPr id="64" name="正方形/長方形 63">
          <a:extLst>
            <a:ext uri="{FF2B5EF4-FFF2-40B4-BE49-F238E27FC236}">
              <a16:creationId xmlns:a16="http://schemas.microsoft.com/office/drawing/2014/main" id="{F45AA36F-E8F8-4089-903D-62BEAB9630C5}"/>
            </a:ext>
          </a:extLst>
        </xdr:cNvPr>
        <xdr:cNvSpPr/>
      </xdr:nvSpPr>
      <xdr:spPr>
        <a:xfrm>
          <a:off x="7762875" y="10706100"/>
          <a:ext cx="5524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542924</xdr:colOff>
      <xdr:row>61</xdr:row>
      <xdr:rowOff>152400</xdr:rowOff>
    </xdr:from>
    <xdr:to>
      <xdr:col>14</xdr:col>
      <xdr:colOff>600075</xdr:colOff>
      <xdr:row>63</xdr:row>
      <xdr:rowOff>85725</xdr:rowOff>
    </xdr:to>
    <xdr:sp macro="" textlink="">
      <xdr:nvSpPr>
        <xdr:cNvPr id="65" name="正方形/長方形 64">
          <a:extLst>
            <a:ext uri="{FF2B5EF4-FFF2-40B4-BE49-F238E27FC236}">
              <a16:creationId xmlns:a16="http://schemas.microsoft.com/office/drawing/2014/main" id="{CEDE4A87-98D7-4173-A8B6-A1E9588A84D9}"/>
            </a:ext>
          </a:extLst>
        </xdr:cNvPr>
        <xdr:cNvSpPr/>
      </xdr:nvSpPr>
      <xdr:spPr>
        <a:xfrm>
          <a:off x="8362949" y="10687050"/>
          <a:ext cx="733426"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都島区</a:t>
          </a:r>
        </a:p>
      </xdr:txBody>
    </xdr:sp>
    <xdr:clientData/>
  </xdr:twoCellAnchor>
  <xdr:twoCellAnchor>
    <xdr:from>
      <xdr:col>13</xdr:col>
      <xdr:colOff>409575</xdr:colOff>
      <xdr:row>68</xdr:row>
      <xdr:rowOff>38100</xdr:rowOff>
    </xdr:from>
    <xdr:to>
      <xdr:col>14</xdr:col>
      <xdr:colOff>571500</xdr:colOff>
      <xdr:row>69</xdr:row>
      <xdr:rowOff>142875</xdr:rowOff>
    </xdr:to>
    <xdr:sp macro="" textlink="">
      <xdr:nvSpPr>
        <xdr:cNvPr id="66" name="正方形/長方形 65">
          <a:extLst>
            <a:ext uri="{FF2B5EF4-FFF2-40B4-BE49-F238E27FC236}">
              <a16:creationId xmlns:a16="http://schemas.microsoft.com/office/drawing/2014/main" id="{D850F0A5-6D39-4ECD-A59A-25EDA61A13C9}"/>
            </a:ext>
          </a:extLst>
        </xdr:cNvPr>
        <xdr:cNvSpPr/>
      </xdr:nvSpPr>
      <xdr:spPr>
        <a:xfrm>
          <a:off x="8229600" y="11772900"/>
          <a:ext cx="8382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天王寺区</a:t>
          </a:r>
        </a:p>
      </xdr:txBody>
    </xdr:sp>
    <xdr:clientData/>
  </xdr:twoCellAnchor>
  <xdr:twoCellAnchor>
    <xdr:from>
      <xdr:col>13</xdr:col>
      <xdr:colOff>228600</xdr:colOff>
      <xdr:row>65</xdr:row>
      <xdr:rowOff>133350</xdr:rowOff>
    </xdr:from>
    <xdr:to>
      <xdr:col>14</xdr:col>
      <xdr:colOff>219075</xdr:colOff>
      <xdr:row>67</xdr:row>
      <xdr:rowOff>66675</xdr:rowOff>
    </xdr:to>
    <xdr:sp macro="" textlink="">
      <xdr:nvSpPr>
        <xdr:cNvPr id="67" name="正方形/長方形 66">
          <a:extLst>
            <a:ext uri="{FF2B5EF4-FFF2-40B4-BE49-F238E27FC236}">
              <a16:creationId xmlns:a16="http://schemas.microsoft.com/office/drawing/2014/main" id="{589538D5-C677-4E98-B8EF-1F2CC153E2C0}"/>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中央区</a:t>
          </a:r>
        </a:p>
      </xdr:txBody>
    </xdr:sp>
    <xdr:clientData/>
  </xdr:twoCellAnchor>
  <xdr:twoCellAnchor>
    <xdr:from>
      <xdr:col>12</xdr:col>
      <xdr:colOff>371476</xdr:colOff>
      <xdr:row>66</xdr:row>
      <xdr:rowOff>28575</xdr:rowOff>
    </xdr:from>
    <xdr:to>
      <xdr:col>13</xdr:col>
      <xdr:colOff>209551</xdr:colOff>
      <xdr:row>67</xdr:row>
      <xdr:rowOff>133350</xdr:rowOff>
    </xdr:to>
    <xdr:sp macro="" textlink="">
      <xdr:nvSpPr>
        <xdr:cNvPr id="68" name="正方形/長方形 67">
          <a:extLst>
            <a:ext uri="{FF2B5EF4-FFF2-40B4-BE49-F238E27FC236}">
              <a16:creationId xmlns:a16="http://schemas.microsoft.com/office/drawing/2014/main" id="{721E4530-ABF9-4EF5-9DBE-E73AA9FFCFDD}"/>
            </a:ext>
          </a:extLst>
        </xdr:cNvPr>
        <xdr:cNvSpPr/>
      </xdr:nvSpPr>
      <xdr:spPr>
        <a:xfrm>
          <a:off x="7515226" y="11420475"/>
          <a:ext cx="514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11</xdr:col>
      <xdr:colOff>419100</xdr:colOff>
      <xdr:row>68</xdr:row>
      <xdr:rowOff>66675</xdr:rowOff>
    </xdr:from>
    <xdr:to>
      <xdr:col>12</xdr:col>
      <xdr:colOff>314325</xdr:colOff>
      <xdr:row>70</xdr:row>
      <xdr:rowOff>0</xdr:rowOff>
    </xdr:to>
    <xdr:sp macro="" textlink="">
      <xdr:nvSpPr>
        <xdr:cNvPr id="69" name="正方形/長方形 68">
          <a:extLst>
            <a:ext uri="{FF2B5EF4-FFF2-40B4-BE49-F238E27FC236}">
              <a16:creationId xmlns:a16="http://schemas.microsoft.com/office/drawing/2014/main" id="{43A742A7-A8CB-4FDB-B118-796380B9BDCD}"/>
            </a:ext>
          </a:extLst>
        </xdr:cNvPr>
        <xdr:cNvSpPr/>
      </xdr:nvSpPr>
      <xdr:spPr>
        <a:xfrm>
          <a:off x="6886575" y="11801475"/>
          <a:ext cx="5715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港区</a:t>
          </a:r>
        </a:p>
      </xdr:txBody>
    </xdr:sp>
    <xdr:clientData/>
  </xdr:twoCellAnchor>
  <xdr:twoCellAnchor>
    <xdr:from>
      <xdr:col>11</xdr:col>
      <xdr:colOff>209550</xdr:colOff>
      <xdr:row>65</xdr:row>
      <xdr:rowOff>142875</xdr:rowOff>
    </xdr:from>
    <xdr:to>
      <xdr:col>12</xdr:col>
      <xdr:colOff>219075</xdr:colOff>
      <xdr:row>67</xdr:row>
      <xdr:rowOff>76200</xdr:rowOff>
    </xdr:to>
    <xdr:sp macro="" textlink="">
      <xdr:nvSpPr>
        <xdr:cNvPr id="70" name="正方形/長方形 69">
          <a:extLst>
            <a:ext uri="{FF2B5EF4-FFF2-40B4-BE49-F238E27FC236}">
              <a16:creationId xmlns:a16="http://schemas.microsoft.com/office/drawing/2014/main" id="{76053BE8-BE63-475E-BEFD-BAF0E03701AE}"/>
            </a:ext>
          </a:extLst>
        </xdr:cNvPr>
        <xdr:cNvSpPr/>
      </xdr:nvSpPr>
      <xdr:spPr>
        <a:xfrm>
          <a:off x="6677025" y="11363325"/>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此花区</a:t>
          </a:r>
        </a:p>
      </xdr:txBody>
    </xdr:sp>
    <xdr:clientData/>
  </xdr:twoCellAnchor>
  <xdr:twoCellAnchor>
    <xdr:from>
      <xdr:col>13</xdr:col>
      <xdr:colOff>257173</xdr:colOff>
      <xdr:row>72</xdr:row>
      <xdr:rowOff>19050</xdr:rowOff>
    </xdr:from>
    <xdr:to>
      <xdr:col>14</xdr:col>
      <xdr:colOff>447675</xdr:colOff>
      <xdr:row>73</xdr:row>
      <xdr:rowOff>123825</xdr:rowOff>
    </xdr:to>
    <xdr:sp macro="" textlink="">
      <xdr:nvSpPr>
        <xdr:cNvPr id="71" name="正方形/長方形 70">
          <a:extLst>
            <a:ext uri="{FF2B5EF4-FFF2-40B4-BE49-F238E27FC236}">
              <a16:creationId xmlns:a16="http://schemas.microsoft.com/office/drawing/2014/main" id="{FFDFF8A7-CE67-4893-AD1B-8939CBB2F98E}"/>
            </a:ext>
          </a:extLst>
        </xdr:cNvPr>
        <xdr:cNvSpPr/>
      </xdr:nvSpPr>
      <xdr:spPr>
        <a:xfrm>
          <a:off x="8077198" y="12439650"/>
          <a:ext cx="866777"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阿倍野区</a:t>
          </a:r>
        </a:p>
      </xdr:txBody>
    </xdr:sp>
    <xdr:clientData/>
  </xdr:twoCellAnchor>
  <xdr:twoCellAnchor>
    <xdr:from>
      <xdr:col>12</xdr:col>
      <xdr:colOff>581024</xdr:colOff>
      <xdr:row>70</xdr:row>
      <xdr:rowOff>66675</xdr:rowOff>
    </xdr:from>
    <xdr:to>
      <xdr:col>13</xdr:col>
      <xdr:colOff>609600</xdr:colOff>
      <xdr:row>72</xdr:row>
      <xdr:rowOff>0</xdr:rowOff>
    </xdr:to>
    <xdr:sp macro="" textlink="">
      <xdr:nvSpPr>
        <xdr:cNvPr id="72" name="正方形/長方形 71">
          <a:extLst>
            <a:ext uri="{FF2B5EF4-FFF2-40B4-BE49-F238E27FC236}">
              <a16:creationId xmlns:a16="http://schemas.microsoft.com/office/drawing/2014/main" id="{E84682B8-1B13-48F0-BFED-5444BF6680A6}"/>
            </a:ext>
          </a:extLst>
        </xdr:cNvPr>
        <xdr:cNvSpPr/>
      </xdr:nvSpPr>
      <xdr:spPr>
        <a:xfrm>
          <a:off x="7724774" y="121443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西成区</a:t>
          </a:r>
        </a:p>
      </xdr:txBody>
    </xdr:sp>
    <xdr:clientData/>
  </xdr:twoCellAnchor>
  <xdr:twoCellAnchor>
    <xdr:from>
      <xdr:col>11</xdr:col>
      <xdr:colOff>561975</xdr:colOff>
      <xdr:row>71</xdr:row>
      <xdr:rowOff>57150</xdr:rowOff>
    </xdr:from>
    <xdr:to>
      <xdr:col>12</xdr:col>
      <xdr:colOff>561975</xdr:colOff>
      <xdr:row>72</xdr:row>
      <xdr:rowOff>161925</xdr:rowOff>
    </xdr:to>
    <xdr:sp macro="" textlink="">
      <xdr:nvSpPr>
        <xdr:cNvPr id="73" name="正方形/長方形 72">
          <a:extLst>
            <a:ext uri="{FF2B5EF4-FFF2-40B4-BE49-F238E27FC236}">
              <a16:creationId xmlns:a16="http://schemas.microsoft.com/office/drawing/2014/main" id="{D713153F-6C8F-41B4-960F-C194A32C6DA0}"/>
            </a:ext>
          </a:extLst>
        </xdr:cNvPr>
        <xdr:cNvSpPr/>
      </xdr:nvSpPr>
      <xdr:spPr>
        <a:xfrm>
          <a:off x="7029450" y="12306300"/>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大正区</a:t>
          </a:r>
        </a:p>
      </xdr:txBody>
    </xdr:sp>
    <xdr:clientData/>
  </xdr:twoCellAnchor>
  <xdr:twoCellAnchor>
    <xdr:from>
      <xdr:col>12</xdr:col>
      <xdr:colOff>400050</xdr:colOff>
      <xdr:row>68</xdr:row>
      <xdr:rowOff>38100</xdr:rowOff>
    </xdr:from>
    <xdr:to>
      <xdr:col>13</xdr:col>
      <xdr:colOff>381000</xdr:colOff>
      <xdr:row>69</xdr:row>
      <xdr:rowOff>142875</xdr:rowOff>
    </xdr:to>
    <xdr:sp macro="" textlink="">
      <xdr:nvSpPr>
        <xdr:cNvPr id="74" name="正方形/長方形 73">
          <a:extLst>
            <a:ext uri="{FF2B5EF4-FFF2-40B4-BE49-F238E27FC236}">
              <a16:creationId xmlns:a16="http://schemas.microsoft.com/office/drawing/2014/main" id="{C365EBDE-E63E-4C4E-9F23-4CB194C06D82}"/>
            </a:ext>
          </a:extLst>
        </xdr:cNvPr>
        <xdr:cNvSpPr/>
      </xdr:nvSpPr>
      <xdr:spPr>
        <a:xfrm>
          <a:off x="7543800" y="11772900"/>
          <a:ext cx="6572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浪速区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7"/>
  <sheetViews>
    <sheetView showGridLines="0" tabSelected="1" zoomScaleNormal="100" zoomScaleSheetLayoutView="100" workbookViewId="0"/>
  </sheetViews>
  <sheetFormatPr defaultColWidth="10" defaultRowHeight="13.5" customHeight="1"/>
  <cols>
    <col min="1" max="1" width="4.625" style="2" customWidth="1"/>
    <col min="2" max="2" width="11.875" style="2" customWidth="1"/>
    <col min="3" max="3" width="10.625" style="2" customWidth="1"/>
    <col min="4" max="7" width="9.875" style="2" customWidth="1"/>
    <col min="8" max="9" width="14.25" style="2" customWidth="1"/>
    <col min="10" max="10" width="10" style="2" customWidth="1"/>
    <col min="11" max="11" width="10" style="2"/>
    <col min="12" max="12" width="5.375" style="2" customWidth="1"/>
    <col min="13" max="16384" width="10" style="2"/>
  </cols>
  <sheetData>
    <row r="1" spans="2:11" ht="16.5" customHeight="1">
      <c r="B1" s="10" t="s">
        <v>168</v>
      </c>
    </row>
    <row r="2" spans="2:11" ht="16.5" customHeight="1">
      <c r="B2" s="8" t="s">
        <v>169</v>
      </c>
      <c r="J2" s="3"/>
    </row>
    <row r="3" spans="2:11" ht="38.1" customHeight="1">
      <c r="B3" s="218" t="s">
        <v>107</v>
      </c>
      <c r="C3" s="221" t="s">
        <v>74</v>
      </c>
      <c r="D3" s="214" t="s">
        <v>78</v>
      </c>
      <c r="E3" s="215"/>
      <c r="F3" s="224" t="s">
        <v>108</v>
      </c>
      <c r="G3" s="225"/>
      <c r="H3" s="214" t="s">
        <v>79</v>
      </c>
      <c r="I3" s="215"/>
      <c r="J3" s="216" t="s">
        <v>110</v>
      </c>
      <c r="K3" s="217"/>
    </row>
    <row r="4" spans="2:11" ht="12">
      <c r="B4" s="219"/>
      <c r="C4" s="222"/>
      <c r="D4" s="17"/>
      <c r="E4" s="18"/>
      <c r="F4" s="17"/>
      <c r="G4" s="18"/>
      <c r="H4" s="17"/>
      <c r="I4" s="18"/>
      <c r="J4" s="17"/>
      <c r="K4" s="18"/>
    </row>
    <row r="5" spans="2:11" ht="27" customHeight="1">
      <c r="B5" s="220"/>
      <c r="C5" s="223"/>
      <c r="D5" s="19" t="s">
        <v>115</v>
      </c>
      <c r="E5" s="20" t="s">
        <v>103</v>
      </c>
      <c r="F5" s="19" t="s">
        <v>115</v>
      </c>
      <c r="G5" s="20" t="s">
        <v>103</v>
      </c>
      <c r="H5" s="19" t="s">
        <v>115</v>
      </c>
      <c r="I5" s="20" t="s">
        <v>103</v>
      </c>
      <c r="J5" s="19" t="s">
        <v>115</v>
      </c>
      <c r="K5" s="20" t="s">
        <v>103</v>
      </c>
    </row>
    <row r="6" spans="2:11" ht="13.5" customHeight="1">
      <c r="B6" s="151" t="s">
        <v>71</v>
      </c>
      <c r="C6" s="101">
        <v>1780</v>
      </c>
      <c r="D6" s="101">
        <v>302</v>
      </c>
      <c r="E6" s="101">
        <v>162</v>
      </c>
      <c r="F6" s="128">
        <v>0.16966292134831459</v>
      </c>
      <c r="G6" s="128">
        <v>9.1011235955056183E-2</v>
      </c>
      <c r="H6" s="101">
        <v>93096120</v>
      </c>
      <c r="I6" s="101">
        <v>76886120</v>
      </c>
      <c r="J6" s="101">
        <v>308265.29801324505</v>
      </c>
      <c r="K6" s="112">
        <v>474605.67901234567</v>
      </c>
    </row>
    <row r="7" spans="2:11" ht="13.5" customHeight="1">
      <c r="B7" s="152" t="s">
        <v>66</v>
      </c>
      <c r="C7" s="101">
        <v>4899</v>
      </c>
      <c r="D7" s="101">
        <v>889</v>
      </c>
      <c r="E7" s="101">
        <v>482</v>
      </c>
      <c r="F7" s="128">
        <v>0.18146560522555624</v>
      </c>
      <c r="G7" s="128">
        <v>9.8387426005307199E-2</v>
      </c>
      <c r="H7" s="101">
        <v>358323150</v>
      </c>
      <c r="I7" s="101">
        <v>285539930</v>
      </c>
      <c r="J7" s="101">
        <v>403063.16085489315</v>
      </c>
      <c r="K7" s="113">
        <v>592406.49377593363</v>
      </c>
    </row>
    <row r="8" spans="2:11" ht="13.5" customHeight="1">
      <c r="B8" s="152" t="s">
        <v>72</v>
      </c>
      <c r="C8" s="101">
        <v>537035</v>
      </c>
      <c r="D8" s="101">
        <v>23347</v>
      </c>
      <c r="E8" s="101">
        <v>12845</v>
      </c>
      <c r="F8" s="128">
        <v>4.3473889038889456E-2</v>
      </c>
      <c r="G8" s="128">
        <v>2.3918366586907745E-2</v>
      </c>
      <c r="H8" s="101">
        <v>6699963350</v>
      </c>
      <c r="I8" s="101">
        <v>5114650120</v>
      </c>
      <c r="J8" s="101">
        <v>286973.20212446997</v>
      </c>
      <c r="K8" s="113">
        <v>398182.18139353837</v>
      </c>
    </row>
    <row r="9" spans="2:11" ht="13.5" customHeight="1">
      <c r="B9" s="152" t="s">
        <v>67</v>
      </c>
      <c r="C9" s="101">
        <v>435003</v>
      </c>
      <c r="D9" s="101">
        <v>40905</v>
      </c>
      <c r="E9" s="101">
        <v>23961</v>
      </c>
      <c r="F9" s="128">
        <v>9.4033834249418968E-2</v>
      </c>
      <c r="G9" s="128">
        <v>5.5082378742215568E-2</v>
      </c>
      <c r="H9" s="101">
        <v>11480602370</v>
      </c>
      <c r="I9" s="101">
        <v>9196505690</v>
      </c>
      <c r="J9" s="101">
        <v>280665.01332355459</v>
      </c>
      <c r="K9" s="113">
        <v>383811.43065815285</v>
      </c>
    </row>
    <row r="10" spans="2:11" ht="13.5" customHeight="1">
      <c r="B10" s="152" t="s">
        <v>68</v>
      </c>
      <c r="C10" s="101">
        <v>284781</v>
      </c>
      <c r="D10" s="101">
        <v>51276</v>
      </c>
      <c r="E10" s="101">
        <v>33624</v>
      </c>
      <c r="F10" s="128">
        <v>0.18005414687075333</v>
      </c>
      <c r="G10" s="128">
        <v>0.11806967459205495</v>
      </c>
      <c r="H10" s="101">
        <v>15001533930</v>
      </c>
      <c r="I10" s="101">
        <v>12521114030</v>
      </c>
      <c r="J10" s="101">
        <v>292564.43423824012</v>
      </c>
      <c r="K10" s="113">
        <v>372386.21312157984</v>
      </c>
    </row>
    <row r="11" spans="2:11" ht="13.5" customHeight="1">
      <c r="B11" s="152" t="s">
        <v>69</v>
      </c>
      <c r="C11" s="101">
        <v>147513</v>
      </c>
      <c r="D11" s="101">
        <v>44209</v>
      </c>
      <c r="E11" s="101">
        <v>32463</v>
      </c>
      <c r="F11" s="128">
        <v>0.2996956200470467</v>
      </c>
      <c r="G11" s="128">
        <v>0.22006873970429724</v>
      </c>
      <c r="H11" s="101">
        <v>13639860000</v>
      </c>
      <c r="I11" s="101">
        <v>11994370760</v>
      </c>
      <c r="J11" s="101">
        <v>308531.29453278746</v>
      </c>
      <c r="K11" s="113">
        <v>369478.19856451958</v>
      </c>
    </row>
    <row r="12" spans="2:11" ht="13.5" customHeight="1" thickBot="1">
      <c r="B12" s="153" t="s">
        <v>70</v>
      </c>
      <c r="C12" s="130">
        <v>62346</v>
      </c>
      <c r="D12" s="103">
        <v>21937</v>
      </c>
      <c r="E12" s="103">
        <v>17846</v>
      </c>
      <c r="F12" s="129">
        <v>0.35185898052802106</v>
      </c>
      <c r="G12" s="129">
        <v>0.28624129855965097</v>
      </c>
      <c r="H12" s="103">
        <v>7521547940</v>
      </c>
      <c r="I12" s="103">
        <v>6891284300</v>
      </c>
      <c r="J12" s="103">
        <v>342870.3988694899</v>
      </c>
      <c r="K12" s="130">
        <v>386152.88019724307</v>
      </c>
    </row>
    <row r="13" spans="2:11" ht="13.5" customHeight="1" thickTop="1">
      <c r="B13" s="154" t="s">
        <v>147</v>
      </c>
      <c r="C13" s="188">
        <v>1473357</v>
      </c>
      <c r="D13" s="189">
        <v>182865</v>
      </c>
      <c r="E13" s="189">
        <v>121383</v>
      </c>
      <c r="F13" s="190">
        <v>0.12411452214229138</v>
      </c>
      <c r="G13" s="190">
        <v>8.2385328199479149E-2</v>
      </c>
      <c r="H13" s="189">
        <v>54794926860</v>
      </c>
      <c r="I13" s="189">
        <v>46080350950</v>
      </c>
      <c r="J13" s="189">
        <v>299646.88081371505</v>
      </c>
      <c r="K13" s="189">
        <v>379627.71516604465</v>
      </c>
    </row>
    <row r="14" spans="2:11" ht="13.5" customHeight="1">
      <c r="B14" s="35" t="s">
        <v>209</v>
      </c>
      <c r="C14" s="5"/>
      <c r="D14" s="5"/>
      <c r="E14" s="5"/>
      <c r="F14" s="5"/>
      <c r="G14" s="6"/>
      <c r="H14" s="6"/>
      <c r="I14" s="87"/>
    </row>
    <row r="15" spans="2:11" ht="13.5" customHeight="1">
      <c r="B15" s="36" t="s">
        <v>208</v>
      </c>
      <c r="C15" s="87"/>
      <c r="D15" s="87"/>
      <c r="E15" s="87"/>
      <c r="F15" s="87"/>
      <c r="G15" s="87"/>
      <c r="H15" s="87"/>
      <c r="I15" s="87"/>
    </row>
    <row r="16" spans="2:11" ht="13.5" customHeight="1">
      <c r="B16" s="36" t="s">
        <v>199</v>
      </c>
    </row>
    <row r="17" spans="1:2" ht="13.5" customHeight="1">
      <c r="B17" s="37" t="s">
        <v>144</v>
      </c>
    </row>
    <row r="18" spans="1:2" ht="13.5" customHeight="1">
      <c r="B18" s="37" t="s">
        <v>143</v>
      </c>
    </row>
    <row r="19" spans="1:2" ht="13.5" customHeight="1">
      <c r="B19" s="37" t="s">
        <v>145</v>
      </c>
    </row>
    <row r="20" spans="1:2" ht="13.5" customHeight="1">
      <c r="B20" s="37" t="s">
        <v>143</v>
      </c>
    </row>
    <row r="21" spans="1:2" ht="13.5" customHeight="1">
      <c r="B21" s="37"/>
    </row>
    <row r="22" spans="1:2" ht="13.5" customHeight="1">
      <c r="B22" s="4"/>
    </row>
    <row r="23" spans="1:2" ht="16.5" customHeight="1">
      <c r="B23" s="10" t="s">
        <v>133</v>
      </c>
    </row>
    <row r="24" spans="1:2" ht="16.5" customHeight="1">
      <c r="B24" s="8" t="s">
        <v>170</v>
      </c>
    </row>
    <row r="25" spans="1:2" ht="13.5" customHeight="1">
      <c r="B25" s="4"/>
    </row>
    <row r="26" spans="1:2" ht="13.5" customHeight="1">
      <c r="A26" s="4"/>
    </row>
    <row r="27" spans="1:2" ht="13.5" customHeight="1">
      <c r="A27" s="4"/>
    </row>
    <row r="28" spans="1:2" ht="13.5" customHeight="1">
      <c r="A28" s="4"/>
    </row>
    <row r="51" spans="2:8" ht="13.5" customHeight="1">
      <c r="B51" s="35" t="s">
        <v>209</v>
      </c>
      <c r="C51" s="5"/>
      <c r="D51" s="5"/>
      <c r="E51" s="5"/>
      <c r="F51" s="5"/>
      <c r="G51" s="6"/>
      <c r="H51" s="1"/>
    </row>
    <row r="52" spans="2:8" ht="13.5" customHeight="1">
      <c r="B52" s="36" t="s">
        <v>208</v>
      </c>
    </row>
    <row r="53" spans="2:8" ht="13.5" customHeight="1">
      <c r="B53" s="36" t="s">
        <v>199</v>
      </c>
    </row>
    <row r="54" spans="2:8" ht="13.5" customHeight="1">
      <c r="B54" s="37" t="s">
        <v>144</v>
      </c>
    </row>
    <row r="55" spans="2:8" ht="13.5" customHeight="1">
      <c r="B55" s="37" t="s">
        <v>143</v>
      </c>
    </row>
    <row r="56" spans="2:8" ht="13.5" customHeight="1">
      <c r="B56" s="37" t="s">
        <v>145</v>
      </c>
    </row>
    <row r="57" spans="2:8" ht="13.5" customHeight="1">
      <c r="B57" s="37" t="s">
        <v>143</v>
      </c>
    </row>
  </sheetData>
  <mergeCells count="6">
    <mergeCell ref="H3:I3"/>
    <mergeCell ref="J3:K3"/>
    <mergeCell ref="B3:B5"/>
    <mergeCell ref="C3:C5"/>
    <mergeCell ref="D3:E3"/>
    <mergeCell ref="F3:G3"/>
  </mergeCells>
  <phoneticPr fontId="3"/>
  <pageMargins left="0.47244094488188981" right="0.23622047244094491" top="0.43307086614173229" bottom="0.31496062992125984" header="0.31496062992125984" footer="0.19685039370078741"/>
  <pageSetup paperSize="8" scale="75" orientation="landscape" r:id="rId1"/>
  <headerFooter>
    <oddHeader>&amp;R&amp;"ＭＳ 明朝,標準"&amp;12在宅医療に係る分析</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E6A7-A85C-4BFA-BADC-D511F125B81D}">
  <sheetPr codeName="Sheet11"/>
  <dimension ref="B1:K8"/>
  <sheetViews>
    <sheetView showGridLines="0" zoomScaleNormal="100" zoomScaleSheetLayoutView="100" workbookViewId="0"/>
  </sheetViews>
  <sheetFormatPr defaultColWidth="10" defaultRowHeight="16.5" customHeight="1"/>
  <cols>
    <col min="1" max="1" width="4.625" style="2" customWidth="1"/>
    <col min="2" max="2" width="11.5" style="2" customWidth="1"/>
    <col min="3" max="3" width="10.625" style="2" customWidth="1"/>
    <col min="4" max="7" width="9.875" style="2" customWidth="1"/>
    <col min="8" max="9" width="14.25" style="2" customWidth="1"/>
    <col min="10" max="10" width="10" style="2" customWidth="1"/>
    <col min="11" max="16384" width="10" style="2"/>
  </cols>
  <sheetData>
    <row r="1" spans="2:11" ht="16.5" customHeight="1">
      <c r="B1" s="10" t="s">
        <v>135</v>
      </c>
    </row>
    <row r="2" spans="2:11" ht="16.5" customHeight="1">
      <c r="B2" s="8" t="s">
        <v>171</v>
      </c>
      <c r="J2" s="3"/>
    </row>
    <row r="3" spans="2:11" ht="38.1" customHeight="1">
      <c r="B3" s="218" t="s">
        <v>153</v>
      </c>
      <c r="C3" s="221" t="s">
        <v>74</v>
      </c>
      <c r="D3" s="214" t="s">
        <v>78</v>
      </c>
      <c r="E3" s="215"/>
      <c r="F3" s="226" t="s">
        <v>108</v>
      </c>
      <c r="G3" s="225"/>
      <c r="H3" s="214" t="s">
        <v>99</v>
      </c>
      <c r="I3" s="215"/>
      <c r="J3" s="226" t="s">
        <v>109</v>
      </c>
      <c r="K3" s="225"/>
    </row>
    <row r="4" spans="2:11" ht="12" customHeight="1">
      <c r="B4" s="219"/>
      <c r="C4" s="222"/>
      <c r="D4" s="140"/>
      <c r="E4" s="141"/>
      <c r="F4" s="140"/>
      <c r="G4" s="141"/>
      <c r="H4" s="140"/>
      <c r="I4" s="141"/>
      <c r="J4" s="140"/>
      <c r="K4" s="141"/>
    </row>
    <row r="5" spans="2:11" ht="27" customHeight="1">
      <c r="B5" s="220"/>
      <c r="C5" s="223"/>
      <c r="D5" s="55" t="s">
        <v>115</v>
      </c>
      <c r="E5" s="49" t="s">
        <v>103</v>
      </c>
      <c r="F5" s="55" t="s">
        <v>115</v>
      </c>
      <c r="G5" s="49" t="s">
        <v>103</v>
      </c>
      <c r="H5" s="55" t="s">
        <v>115</v>
      </c>
      <c r="I5" s="49" t="s">
        <v>103</v>
      </c>
      <c r="J5" s="55" t="s">
        <v>115</v>
      </c>
      <c r="K5" s="49" t="s">
        <v>103</v>
      </c>
    </row>
    <row r="6" spans="2:11" ht="13.5" customHeight="1">
      <c r="B6" s="160" t="s">
        <v>154</v>
      </c>
      <c r="C6" s="101">
        <f>'男女別_在宅(医科)'!C6</f>
        <v>588544</v>
      </c>
      <c r="D6" s="101">
        <v>31766</v>
      </c>
      <c r="E6" s="101">
        <v>31756</v>
      </c>
      <c r="F6" s="128">
        <f>IFERROR(D6/C6,"-")</f>
        <v>5.3973874510656807E-2</v>
      </c>
      <c r="G6" s="128">
        <f>IFERROR(E6/C6,"-")</f>
        <v>5.3956883427577207E-2</v>
      </c>
      <c r="H6" s="101">
        <v>3973693710</v>
      </c>
      <c r="I6" s="101">
        <v>3973166830</v>
      </c>
      <c r="J6" s="101">
        <f>IFERROR(H6/D6,"-")</f>
        <v>125092.66857646541</v>
      </c>
      <c r="K6" s="113">
        <f>IFERROR(I6/E6,"-")</f>
        <v>125115.46888776924</v>
      </c>
    </row>
    <row r="7" spans="2:11" ht="13.5" customHeight="1" thickBot="1">
      <c r="B7" s="158" t="s">
        <v>155</v>
      </c>
      <c r="C7" s="101">
        <f>'男女別_在宅(医科)'!C7</f>
        <v>884813</v>
      </c>
      <c r="D7" s="103">
        <v>85348</v>
      </c>
      <c r="E7" s="103">
        <v>85320</v>
      </c>
      <c r="F7" s="129">
        <f>IFERROR(D7/C7,"-")</f>
        <v>9.645879976899073E-2</v>
      </c>
      <c r="G7" s="129">
        <f>IFERROR(E7/C7,"-")</f>
        <v>9.6427154664318906E-2</v>
      </c>
      <c r="H7" s="103">
        <v>12202899860</v>
      </c>
      <c r="I7" s="103">
        <v>12201411660</v>
      </c>
      <c r="J7" s="103">
        <f>IFERROR(H7/D7,"-")</f>
        <v>142978.15836340628</v>
      </c>
      <c r="K7" s="130">
        <f>IFERROR(I7/E7,"-")</f>
        <v>143007.63783403658</v>
      </c>
    </row>
    <row r="8" spans="2:11" ht="13.5" customHeight="1" thickTop="1">
      <c r="B8" s="161" t="s">
        <v>156</v>
      </c>
      <c r="C8" s="188">
        <v>1473357</v>
      </c>
      <c r="D8" s="191">
        <v>117114</v>
      </c>
      <c r="E8" s="191">
        <v>117076</v>
      </c>
      <c r="F8" s="192">
        <v>7.9487863430248065E-2</v>
      </c>
      <c r="G8" s="192">
        <v>7.9462071989341354E-2</v>
      </c>
      <c r="H8" s="191">
        <v>16176593570</v>
      </c>
      <c r="I8" s="191">
        <v>16174578490</v>
      </c>
      <c r="J8" s="191">
        <v>138126.89832129379</v>
      </c>
      <c r="K8" s="191">
        <v>138154.51920120264</v>
      </c>
    </row>
  </sheetData>
  <mergeCells count="6">
    <mergeCell ref="J3:K3"/>
    <mergeCell ref="B3:B5"/>
    <mergeCell ref="C3:C5"/>
    <mergeCell ref="D3:E3"/>
    <mergeCell ref="F3:G3"/>
    <mergeCell ref="H3:I3"/>
  </mergeCells>
  <phoneticPr fontId="3"/>
  <pageMargins left="0.47244094488188981" right="0.23622047244094491" top="0.43307086614173229" bottom="0.31496062992125984" header="0.31496062992125984" footer="0.19685039370078741"/>
  <pageSetup paperSize="8" scale="75" orientation="landscape" r:id="rId1"/>
  <headerFooter>
    <oddHeader>&amp;R&amp;"ＭＳ 明朝,標準"&amp;12在宅医療に係る分析</oddHeader>
  </headerFooter>
  <ignoredErrors>
    <ignoredError sqref="F6:G6 J6:K6 F7:G7 J7:K7" emptyCellReferenc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1:DD82"/>
  <sheetViews>
    <sheetView showGridLines="0" zoomScaleNormal="100" zoomScaleSheetLayoutView="100" workbookViewId="0"/>
  </sheetViews>
  <sheetFormatPr defaultColWidth="9" defaultRowHeight="13.5"/>
  <cols>
    <col min="1" max="1" width="4.625" style="11" customWidth="1"/>
    <col min="2" max="2" width="3.625" style="11" customWidth="1"/>
    <col min="3" max="3" width="17.625" style="11" customWidth="1"/>
    <col min="4" max="4" width="9.625" style="11" customWidth="1"/>
    <col min="5" max="12" width="9" style="11" customWidth="1"/>
    <col min="13" max="13" width="9.625" style="11" customWidth="1"/>
    <col min="14" max="21" width="9" style="11" customWidth="1"/>
    <col min="22" max="22" width="9.625" style="11" customWidth="1"/>
    <col min="23" max="30" width="9" style="11" customWidth="1"/>
    <col min="31" max="31" width="9.625" style="11" customWidth="1"/>
    <col min="32" max="39" width="9" style="11" customWidth="1"/>
    <col min="40" max="40" width="9.625" style="11" customWidth="1"/>
    <col min="41" max="48" width="9" style="11" customWidth="1"/>
    <col min="49" max="49" width="9.625" style="11" customWidth="1"/>
    <col min="50" max="57" width="9" style="11" customWidth="1"/>
    <col min="58" max="58" width="9.625" style="11" customWidth="1"/>
    <col min="59" max="66" width="9" style="11" customWidth="1"/>
    <col min="67" max="67" width="9.625" style="11" customWidth="1"/>
    <col min="68" max="75" width="9" style="11" customWidth="1"/>
    <col min="76" max="76" width="9" style="11"/>
    <col min="77" max="77" width="3.625" style="11" customWidth="1"/>
    <col min="78" max="78" width="15.625" style="11" customWidth="1"/>
    <col min="79" max="79" width="9.625" style="11" customWidth="1"/>
    <col min="80" max="88" width="9" style="11"/>
    <col min="89" max="89" width="12.875" style="11" customWidth="1"/>
    <col min="90" max="90" width="9.125" style="11" bestFit="1" customWidth="1"/>
    <col min="91" max="94" width="9.125" style="11" customWidth="1"/>
    <col min="95" max="95" width="11.25" style="11" customWidth="1"/>
    <col min="96" max="97" width="9.5" style="11" customWidth="1"/>
    <col min="98" max="100" width="9.125" style="11" customWidth="1"/>
    <col min="101" max="101" width="11.125" style="38" customWidth="1"/>
    <col min="102" max="16384" width="9" style="11"/>
  </cols>
  <sheetData>
    <row r="1" spans="2:108" ht="16.5" customHeight="1">
      <c r="B1" s="10" t="s">
        <v>135</v>
      </c>
      <c r="BY1" s="98"/>
    </row>
    <row r="2" spans="2:108" ht="16.5" customHeight="1">
      <c r="B2" s="10" t="s">
        <v>136</v>
      </c>
      <c r="BY2" s="98" t="s">
        <v>201</v>
      </c>
    </row>
    <row r="3" spans="2:108" ht="16.5" customHeight="1">
      <c r="B3" s="267"/>
      <c r="C3" s="264" t="s">
        <v>0</v>
      </c>
      <c r="D3" s="256" t="s">
        <v>58</v>
      </c>
      <c r="E3" s="257"/>
      <c r="F3" s="257"/>
      <c r="G3" s="257"/>
      <c r="H3" s="257"/>
      <c r="I3" s="257"/>
      <c r="J3" s="257"/>
      <c r="K3" s="257"/>
      <c r="L3" s="258"/>
      <c r="M3" s="256" t="s">
        <v>59</v>
      </c>
      <c r="N3" s="257"/>
      <c r="O3" s="257"/>
      <c r="P3" s="257"/>
      <c r="Q3" s="257"/>
      <c r="R3" s="257"/>
      <c r="S3" s="257"/>
      <c r="T3" s="257"/>
      <c r="U3" s="258"/>
      <c r="V3" s="256" t="s">
        <v>60</v>
      </c>
      <c r="W3" s="257"/>
      <c r="X3" s="257"/>
      <c r="Y3" s="257"/>
      <c r="Z3" s="257"/>
      <c r="AA3" s="257"/>
      <c r="AB3" s="257"/>
      <c r="AC3" s="257"/>
      <c r="AD3" s="258"/>
      <c r="AE3" s="256" t="s">
        <v>61</v>
      </c>
      <c r="AF3" s="257"/>
      <c r="AG3" s="257"/>
      <c r="AH3" s="257"/>
      <c r="AI3" s="257"/>
      <c r="AJ3" s="257"/>
      <c r="AK3" s="257"/>
      <c r="AL3" s="257"/>
      <c r="AM3" s="258"/>
      <c r="AN3" s="261" t="s">
        <v>62</v>
      </c>
      <c r="AO3" s="257"/>
      <c r="AP3" s="257"/>
      <c r="AQ3" s="257"/>
      <c r="AR3" s="257"/>
      <c r="AS3" s="257"/>
      <c r="AT3" s="257"/>
      <c r="AU3" s="257"/>
      <c r="AV3" s="258"/>
      <c r="AW3" s="256" t="s">
        <v>63</v>
      </c>
      <c r="AX3" s="257"/>
      <c r="AY3" s="257"/>
      <c r="AZ3" s="257"/>
      <c r="BA3" s="257"/>
      <c r="BB3" s="257"/>
      <c r="BC3" s="257"/>
      <c r="BD3" s="257"/>
      <c r="BE3" s="258"/>
      <c r="BF3" s="256" t="s">
        <v>64</v>
      </c>
      <c r="BG3" s="257"/>
      <c r="BH3" s="257"/>
      <c r="BI3" s="257"/>
      <c r="BJ3" s="257"/>
      <c r="BK3" s="257"/>
      <c r="BL3" s="257"/>
      <c r="BM3" s="257"/>
      <c r="BN3" s="258"/>
      <c r="BO3" s="255" t="s">
        <v>65</v>
      </c>
      <c r="BP3" s="255"/>
      <c r="BQ3" s="255"/>
      <c r="BR3" s="255"/>
      <c r="BS3" s="255"/>
      <c r="BT3" s="255"/>
      <c r="BU3" s="255"/>
      <c r="BV3" s="255"/>
      <c r="BW3" s="255"/>
      <c r="BY3" s="236"/>
      <c r="BZ3" s="239" t="s">
        <v>0</v>
      </c>
      <c r="CA3" s="244" t="s">
        <v>65</v>
      </c>
      <c r="CB3" s="244"/>
      <c r="CC3" s="244"/>
      <c r="CD3" s="244"/>
      <c r="CE3" s="244"/>
      <c r="CF3" s="244"/>
      <c r="CG3" s="244"/>
      <c r="CH3" s="244"/>
      <c r="CI3" s="244"/>
      <c r="CK3" s="7" t="s">
        <v>102</v>
      </c>
    </row>
    <row r="4" spans="2:108" ht="38.1" customHeight="1">
      <c r="B4" s="268"/>
      <c r="C4" s="265"/>
      <c r="D4" s="221" t="s">
        <v>74</v>
      </c>
      <c r="E4" s="214" t="s">
        <v>78</v>
      </c>
      <c r="F4" s="215"/>
      <c r="G4" s="275" t="s">
        <v>108</v>
      </c>
      <c r="H4" s="276"/>
      <c r="I4" s="214" t="s">
        <v>99</v>
      </c>
      <c r="J4" s="215"/>
      <c r="K4" s="224" t="s">
        <v>109</v>
      </c>
      <c r="L4" s="225"/>
      <c r="M4" s="221" t="s">
        <v>74</v>
      </c>
      <c r="N4" s="214" t="s">
        <v>78</v>
      </c>
      <c r="O4" s="215"/>
      <c r="P4" s="275" t="s">
        <v>108</v>
      </c>
      <c r="Q4" s="276"/>
      <c r="R4" s="214" t="s">
        <v>99</v>
      </c>
      <c r="S4" s="215"/>
      <c r="T4" s="224" t="s">
        <v>109</v>
      </c>
      <c r="U4" s="225"/>
      <c r="V4" s="221" t="s">
        <v>74</v>
      </c>
      <c r="W4" s="214" t="s">
        <v>78</v>
      </c>
      <c r="X4" s="215"/>
      <c r="Y4" s="275" t="s">
        <v>108</v>
      </c>
      <c r="Z4" s="276"/>
      <c r="AA4" s="214" t="s">
        <v>99</v>
      </c>
      <c r="AB4" s="215"/>
      <c r="AC4" s="224" t="s">
        <v>109</v>
      </c>
      <c r="AD4" s="225"/>
      <c r="AE4" s="221" t="s">
        <v>74</v>
      </c>
      <c r="AF4" s="214" t="s">
        <v>78</v>
      </c>
      <c r="AG4" s="215"/>
      <c r="AH4" s="275" t="s">
        <v>108</v>
      </c>
      <c r="AI4" s="276"/>
      <c r="AJ4" s="214" t="s">
        <v>99</v>
      </c>
      <c r="AK4" s="215"/>
      <c r="AL4" s="224" t="s">
        <v>109</v>
      </c>
      <c r="AM4" s="225"/>
      <c r="AN4" s="221" t="s">
        <v>74</v>
      </c>
      <c r="AO4" s="214" t="s">
        <v>78</v>
      </c>
      <c r="AP4" s="215"/>
      <c r="AQ4" s="275" t="s">
        <v>108</v>
      </c>
      <c r="AR4" s="276"/>
      <c r="AS4" s="214" t="s">
        <v>99</v>
      </c>
      <c r="AT4" s="215"/>
      <c r="AU4" s="226" t="s">
        <v>109</v>
      </c>
      <c r="AV4" s="225"/>
      <c r="AW4" s="221" t="s">
        <v>74</v>
      </c>
      <c r="AX4" s="214" t="s">
        <v>78</v>
      </c>
      <c r="AY4" s="215"/>
      <c r="AZ4" s="275" t="s">
        <v>108</v>
      </c>
      <c r="BA4" s="276"/>
      <c r="BB4" s="214" t="s">
        <v>99</v>
      </c>
      <c r="BC4" s="215"/>
      <c r="BD4" s="224" t="s">
        <v>109</v>
      </c>
      <c r="BE4" s="225"/>
      <c r="BF4" s="221" t="s">
        <v>74</v>
      </c>
      <c r="BG4" s="214" t="s">
        <v>78</v>
      </c>
      <c r="BH4" s="215"/>
      <c r="BI4" s="275" t="s">
        <v>108</v>
      </c>
      <c r="BJ4" s="276"/>
      <c r="BK4" s="214" t="s">
        <v>99</v>
      </c>
      <c r="BL4" s="215"/>
      <c r="BM4" s="224" t="s">
        <v>109</v>
      </c>
      <c r="BN4" s="225"/>
      <c r="BO4" s="221" t="s">
        <v>74</v>
      </c>
      <c r="BP4" s="214" t="s">
        <v>78</v>
      </c>
      <c r="BQ4" s="215"/>
      <c r="BR4" s="275" t="s">
        <v>108</v>
      </c>
      <c r="BS4" s="276"/>
      <c r="BT4" s="214" t="s">
        <v>99</v>
      </c>
      <c r="BU4" s="215"/>
      <c r="BV4" s="224" t="s">
        <v>109</v>
      </c>
      <c r="BW4" s="225"/>
      <c r="BY4" s="237"/>
      <c r="BZ4" s="240"/>
      <c r="CA4" s="245" t="s">
        <v>74</v>
      </c>
      <c r="CB4" s="273" t="s">
        <v>78</v>
      </c>
      <c r="CC4" s="274"/>
      <c r="CD4" s="250" t="s">
        <v>108</v>
      </c>
      <c r="CE4" s="251"/>
      <c r="CF4" s="273" t="s">
        <v>99</v>
      </c>
      <c r="CG4" s="274"/>
      <c r="CH4" s="228" t="s">
        <v>109</v>
      </c>
      <c r="CI4" s="252"/>
      <c r="CK4" s="230" t="s">
        <v>117</v>
      </c>
      <c r="CL4" s="231"/>
      <c r="CM4" s="231"/>
      <c r="CN4" s="231"/>
      <c r="CO4" s="231"/>
      <c r="CP4" s="232"/>
      <c r="CQ4" s="230" t="s">
        <v>112</v>
      </c>
      <c r="CR4" s="231"/>
      <c r="CS4" s="231"/>
      <c r="CT4" s="231"/>
      <c r="CU4" s="231"/>
      <c r="CV4" s="232"/>
      <c r="CW4" s="34"/>
      <c r="CX4" s="230" t="s">
        <v>117</v>
      </c>
      <c r="CY4" s="231"/>
      <c r="CZ4" s="232"/>
      <c r="DA4" s="230" t="s">
        <v>112</v>
      </c>
      <c r="DB4" s="231"/>
      <c r="DC4" s="232"/>
      <c r="DD4" s="277"/>
    </row>
    <row r="5" spans="2:108" ht="12" customHeight="1">
      <c r="B5" s="268"/>
      <c r="C5" s="265"/>
      <c r="D5" s="222"/>
      <c r="E5" s="17"/>
      <c r="F5" s="18"/>
      <c r="G5" s="17"/>
      <c r="H5" s="18"/>
      <c r="I5" s="17"/>
      <c r="J5" s="18"/>
      <c r="K5" s="17"/>
      <c r="L5" s="18"/>
      <c r="M5" s="222"/>
      <c r="N5" s="17"/>
      <c r="O5" s="18"/>
      <c r="P5" s="17"/>
      <c r="Q5" s="18"/>
      <c r="R5" s="17"/>
      <c r="S5" s="18"/>
      <c r="T5" s="17"/>
      <c r="U5" s="18"/>
      <c r="V5" s="222"/>
      <c r="W5" s="17"/>
      <c r="X5" s="18"/>
      <c r="Y5" s="17"/>
      <c r="Z5" s="18"/>
      <c r="AA5" s="17"/>
      <c r="AB5" s="18"/>
      <c r="AC5" s="17"/>
      <c r="AD5" s="18"/>
      <c r="AE5" s="222"/>
      <c r="AF5" s="17"/>
      <c r="AG5" s="18"/>
      <c r="AH5" s="17"/>
      <c r="AI5" s="18"/>
      <c r="AJ5" s="17"/>
      <c r="AK5" s="18"/>
      <c r="AL5" s="17"/>
      <c r="AM5" s="18"/>
      <c r="AN5" s="222"/>
      <c r="AO5" s="45"/>
      <c r="AP5" s="46"/>
      <c r="AQ5" s="45"/>
      <c r="AR5" s="46"/>
      <c r="AS5" s="45"/>
      <c r="AT5" s="46"/>
      <c r="AU5" s="45"/>
      <c r="AV5" s="46"/>
      <c r="AW5" s="222"/>
      <c r="AX5" s="17"/>
      <c r="AY5" s="18"/>
      <c r="AZ5" s="17"/>
      <c r="BA5" s="18"/>
      <c r="BB5" s="17"/>
      <c r="BC5" s="18"/>
      <c r="BD5" s="17"/>
      <c r="BE5" s="18"/>
      <c r="BF5" s="222"/>
      <c r="BG5" s="17"/>
      <c r="BH5" s="18"/>
      <c r="BI5" s="17"/>
      <c r="BJ5" s="18"/>
      <c r="BK5" s="17"/>
      <c r="BL5" s="18"/>
      <c r="BM5" s="17"/>
      <c r="BN5" s="18"/>
      <c r="BO5" s="222"/>
      <c r="BP5" s="17"/>
      <c r="BQ5" s="18"/>
      <c r="BR5" s="17"/>
      <c r="BS5" s="18"/>
      <c r="BT5" s="17"/>
      <c r="BU5" s="18"/>
      <c r="BV5" s="17"/>
      <c r="BW5" s="18"/>
      <c r="BY5" s="237"/>
      <c r="BZ5" s="240"/>
      <c r="CA5" s="246"/>
      <c r="CB5" s="139"/>
      <c r="CC5" s="164"/>
      <c r="CD5" s="139"/>
      <c r="CE5" s="164"/>
      <c r="CF5" s="139"/>
      <c r="CG5" s="164"/>
      <c r="CH5" s="139"/>
      <c r="CI5" s="164"/>
      <c r="CK5" s="233"/>
      <c r="CL5" s="234"/>
      <c r="CM5" s="234"/>
      <c r="CN5" s="234"/>
      <c r="CO5" s="234"/>
      <c r="CP5" s="235"/>
      <c r="CQ5" s="233"/>
      <c r="CR5" s="234"/>
      <c r="CS5" s="234"/>
      <c r="CT5" s="234"/>
      <c r="CU5" s="234"/>
      <c r="CV5" s="235"/>
      <c r="CW5" s="34"/>
      <c r="CX5" s="233"/>
      <c r="CY5" s="234"/>
      <c r="CZ5" s="235"/>
      <c r="DA5" s="233"/>
      <c r="DB5" s="234"/>
      <c r="DC5" s="235"/>
      <c r="DD5" s="278"/>
    </row>
    <row r="6" spans="2:108" ht="27" customHeight="1">
      <c r="B6" s="269"/>
      <c r="C6" s="266"/>
      <c r="D6" s="223"/>
      <c r="E6" s="19" t="s">
        <v>115</v>
      </c>
      <c r="F6" s="20" t="s">
        <v>103</v>
      </c>
      <c r="G6" s="19" t="s">
        <v>115</v>
      </c>
      <c r="H6" s="20" t="s">
        <v>103</v>
      </c>
      <c r="I6" s="19" t="s">
        <v>115</v>
      </c>
      <c r="J6" s="20" t="s">
        <v>103</v>
      </c>
      <c r="K6" s="19" t="s">
        <v>115</v>
      </c>
      <c r="L6" s="20" t="s">
        <v>103</v>
      </c>
      <c r="M6" s="223"/>
      <c r="N6" s="19" t="s">
        <v>115</v>
      </c>
      <c r="O6" s="20" t="s">
        <v>103</v>
      </c>
      <c r="P6" s="19" t="s">
        <v>115</v>
      </c>
      <c r="Q6" s="20" t="s">
        <v>103</v>
      </c>
      <c r="R6" s="19" t="s">
        <v>115</v>
      </c>
      <c r="S6" s="20" t="s">
        <v>103</v>
      </c>
      <c r="T6" s="19" t="s">
        <v>115</v>
      </c>
      <c r="U6" s="20" t="s">
        <v>103</v>
      </c>
      <c r="V6" s="223"/>
      <c r="W6" s="19" t="s">
        <v>115</v>
      </c>
      <c r="X6" s="20" t="s">
        <v>103</v>
      </c>
      <c r="Y6" s="19" t="s">
        <v>115</v>
      </c>
      <c r="Z6" s="20" t="s">
        <v>103</v>
      </c>
      <c r="AA6" s="19" t="s">
        <v>115</v>
      </c>
      <c r="AB6" s="20" t="s">
        <v>103</v>
      </c>
      <c r="AC6" s="19" t="s">
        <v>115</v>
      </c>
      <c r="AD6" s="20" t="s">
        <v>103</v>
      </c>
      <c r="AE6" s="223"/>
      <c r="AF6" s="19" t="s">
        <v>115</v>
      </c>
      <c r="AG6" s="20" t="s">
        <v>103</v>
      </c>
      <c r="AH6" s="19" t="s">
        <v>115</v>
      </c>
      <c r="AI6" s="20" t="s">
        <v>103</v>
      </c>
      <c r="AJ6" s="19" t="s">
        <v>115</v>
      </c>
      <c r="AK6" s="20" t="s">
        <v>103</v>
      </c>
      <c r="AL6" s="19" t="s">
        <v>115</v>
      </c>
      <c r="AM6" s="20" t="s">
        <v>103</v>
      </c>
      <c r="AN6" s="223"/>
      <c r="AO6" s="48" t="s">
        <v>115</v>
      </c>
      <c r="AP6" s="49" t="s">
        <v>103</v>
      </c>
      <c r="AQ6" s="48" t="s">
        <v>115</v>
      </c>
      <c r="AR6" s="49" t="s">
        <v>103</v>
      </c>
      <c r="AS6" s="48" t="s">
        <v>115</v>
      </c>
      <c r="AT6" s="49" t="s">
        <v>103</v>
      </c>
      <c r="AU6" s="48" t="s">
        <v>115</v>
      </c>
      <c r="AV6" s="49" t="s">
        <v>103</v>
      </c>
      <c r="AW6" s="223"/>
      <c r="AX6" s="19" t="s">
        <v>115</v>
      </c>
      <c r="AY6" s="20" t="s">
        <v>103</v>
      </c>
      <c r="AZ6" s="19" t="s">
        <v>115</v>
      </c>
      <c r="BA6" s="20" t="s">
        <v>103</v>
      </c>
      <c r="BB6" s="19" t="s">
        <v>115</v>
      </c>
      <c r="BC6" s="20" t="s">
        <v>103</v>
      </c>
      <c r="BD6" s="19" t="s">
        <v>115</v>
      </c>
      <c r="BE6" s="20" t="s">
        <v>103</v>
      </c>
      <c r="BF6" s="223"/>
      <c r="BG6" s="19" t="s">
        <v>115</v>
      </c>
      <c r="BH6" s="20" t="s">
        <v>103</v>
      </c>
      <c r="BI6" s="19" t="s">
        <v>115</v>
      </c>
      <c r="BJ6" s="20" t="s">
        <v>103</v>
      </c>
      <c r="BK6" s="19" t="s">
        <v>115</v>
      </c>
      <c r="BL6" s="20" t="s">
        <v>103</v>
      </c>
      <c r="BM6" s="19" t="s">
        <v>115</v>
      </c>
      <c r="BN6" s="20" t="s">
        <v>103</v>
      </c>
      <c r="BO6" s="223"/>
      <c r="BP6" s="19" t="s">
        <v>115</v>
      </c>
      <c r="BQ6" s="20" t="s">
        <v>103</v>
      </c>
      <c r="BR6" s="19" t="s">
        <v>115</v>
      </c>
      <c r="BS6" s="20" t="s">
        <v>103</v>
      </c>
      <c r="BT6" s="19" t="s">
        <v>115</v>
      </c>
      <c r="BU6" s="20" t="s">
        <v>103</v>
      </c>
      <c r="BV6" s="19" t="s">
        <v>115</v>
      </c>
      <c r="BW6" s="20" t="s">
        <v>103</v>
      </c>
      <c r="BY6" s="238"/>
      <c r="BZ6" s="241"/>
      <c r="CA6" s="247"/>
      <c r="CB6" s="138" t="s">
        <v>115</v>
      </c>
      <c r="CC6" s="163" t="s">
        <v>103</v>
      </c>
      <c r="CD6" s="138" t="s">
        <v>115</v>
      </c>
      <c r="CE6" s="163" t="s">
        <v>103</v>
      </c>
      <c r="CF6" s="138" t="s">
        <v>115</v>
      </c>
      <c r="CG6" s="163" t="s">
        <v>103</v>
      </c>
      <c r="CH6" s="138" t="s">
        <v>115</v>
      </c>
      <c r="CI6" s="163" t="s">
        <v>103</v>
      </c>
      <c r="CK6" s="134" t="s">
        <v>183</v>
      </c>
      <c r="CL6" s="228" t="s">
        <v>203</v>
      </c>
      <c r="CM6" s="229"/>
      <c r="CN6" s="228" t="s">
        <v>195</v>
      </c>
      <c r="CO6" s="229"/>
      <c r="CP6" s="134" t="s">
        <v>150</v>
      </c>
      <c r="CQ6" s="148" t="s">
        <v>183</v>
      </c>
      <c r="CR6" s="228" t="s">
        <v>204</v>
      </c>
      <c r="CS6" s="229"/>
      <c r="CT6" s="228" t="s">
        <v>205</v>
      </c>
      <c r="CU6" s="229"/>
      <c r="CV6" s="134" t="s">
        <v>152</v>
      </c>
      <c r="CW6" s="34"/>
      <c r="CX6" s="134" t="s">
        <v>203</v>
      </c>
      <c r="CY6" s="134" t="s">
        <v>195</v>
      </c>
      <c r="CZ6" s="137" t="s">
        <v>151</v>
      </c>
      <c r="DA6" s="134" t="s">
        <v>202</v>
      </c>
      <c r="DB6" s="134" t="s">
        <v>194</v>
      </c>
      <c r="DC6" s="137" t="s">
        <v>151</v>
      </c>
      <c r="DD6" s="279"/>
    </row>
    <row r="7" spans="2:108" s="15" customFormat="1" ht="13.5" customHeight="1">
      <c r="B7" s="52">
        <v>1</v>
      </c>
      <c r="C7" s="23" t="s">
        <v>51</v>
      </c>
      <c r="D7" s="133">
        <f>'市区町村別_在宅(医科)'!D7</f>
        <v>664</v>
      </c>
      <c r="E7" s="77">
        <v>77</v>
      </c>
      <c r="F7" s="77">
        <v>77</v>
      </c>
      <c r="G7" s="53">
        <f>IFERROR(E7/D7,"-")</f>
        <v>0.11596385542168675</v>
      </c>
      <c r="H7" s="53">
        <f>IFERROR(F7/D7,"-")</f>
        <v>0.11596385542168675</v>
      </c>
      <c r="I7" s="77">
        <v>13478490</v>
      </c>
      <c r="J7" s="77">
        <v>13478490</v>
      </c>
      <c r="K7" s="77">
        <f>IFERROR(I7/E7,"-")</f>
        <v>175045.32467532466</v>
      </c>
      <c r="L7" s="77">
        <f>IFERROR(J7/F7,"-")</f>
        <v>175045.32467532466</v>
      </c>
      <c r="M7" s="133">
        <f>'市区町村別_在宅(医科)'!M7</f>
        <v>1970</v>
      </c>
      <c r="N7" s="77">
        <v>243</v>
      </c>
      <c r="O7" s="77">
        <v>243</v>
      </c>
      <c r="P7" s="53">
        <f>IFERROR(N7/M7,"-")</f>
        <v>0.1233502538071066</v>
      </c>
      <c r="Q7" s="53">
        <f>IFERROR(O7/M7,"-")</f>
        <v>0.1233502538071066</v>
      </c>
      <c r="R7" s="77">
        <v>53710780</v>
      </c>
      <c r="S7" s="77">
        <v>53710780</v>
      </c>
      <c r="T7" s="77">
        <f>IFERROR(R7/N7,"-")</f>
        <v>221032.01646090535</v>
      </c>
      <c r="U7" s="77">
        <f>IFERROR(S7/O7,"-")</f>
        <v>221032.01646090535</v>
      </c>
      <c r="V7" s="133">
        <f>'市区町村別_在宅(医科)'!V7</f>
        <v>141671</v>
      </c>
      <c r="W7" s="77">
        <v>3228</v>
      </c>
      <c r="X7" s="77">
        <v>3226</v>
      </c>
      <c r="Y7" s="53">
        <f>IFERROR(W7/V7,"-")</f>
        <v>2.2785185394329114E-2</v>
      </c>
      <c r="Z7" s="53">
        <f>IFERROR(X7/V7,"-")</f>
        <v>2.2771068179090994E-2</v>
      </c>
      <c r="AA7" s="77">
        <v>472410260</v>
      </c>
      <c r="AB7" s="77">
        <v>472355720</v>
      </c>
      <c r="AC7" s="77">
        <f>IFERROR(AA7/W7,"-")</f>
        <v>146347.66418835192</v>
      </c>
      <c r="AD7" s="77">
        <f>IFERROR(AB7/X7,"-")</f>
        <v>146421.48791072535</v>
      </c>
      <c r="AE7" s="77">
        <f>'市区町村別_在宅(医科)'!AE7</f>
        <v>114254</v>
      </c>
      <c r="AF7" s="77">
        <v>6390</v>
      </c>
      <c r="AG7" s="77">
        <v>6389</v>
      </c>
      <c r="AH7" s="53">
        <f>IFERROR(AF7/AE7,"-")</f>
        <v>5.5928020025557093E-2</v>
      </c>
      <c r="AI7" s="53">
        <f>IFERROR(AG7/AE7,"-")</f>
        <v>5.5919267596758103E-2</v>
      </c>
      <c r="AJ7" s="77">
        <v>975366270</v>
      </c>
      <c r="AK7" s="77">
        <v>975323740</v>
      </c>
      <c r="AL7" s="77">
        <f>IFERROR(AJ7/AF7,"-")</f>
        <v>152639.47887323942</v>
      </c>
      <c r="AM7" s="77">
        <f>IFERROR(AK7/AG7,"-")</f>
        <v>152656.71310064173</v>
      </c>
      <c r="AN7" s="77">
        <f>'市区町村別_在宅(医科)'!AN7</f>
        <v>82480</v>
      </c>
      <c r="AO7" s="77">
        <v>9648</v>
      </c>
      <c r="AP7" s="77">
        <v>9646</v>
      </c>
      <c r="AQ7" s="53">
        <f>IFERROR(AO7/AN7,"-")</f>
        <v>0.11697381183317168</v>
      </c>
      <c r="AR7" s="53">
        <f>IFERROR(AP7/AN7,"-")</f>
        <v>0.11694956353055286</v>
      </c>
      <c r="AS7" s="77">
        <v>1457753440</v>
      </c>
      <c r="AT7" s="77">
        <v>1457716770</v>
      </c>
      <c r="AU7" s="77">
        <f>IFERROR(AS7/AO7,"-")</f>
        <v>151093.84742951908</v>
      </c>
      <c r="AV7" s="77">
        <f>IFERROR(AT7/AP7,"-")</f>
        <v>151121.37362637362</v>
      </c>
      <c r="AW7" s="77">
        <f>'市区町村別_在宅(医科)'!AW7</f>
        <v>47630</v>
      </c>
      <c r="AX7" s="77">
        <v>9897</v>
      </c>
      <c r="AY7" s="77">
        <v>9897</v>
      </c>
      <c r="AZ7" s="53">
        <f>IFERROR(AX7/AW7,"-")</f>
        <v>0.20778920848204913</v>
      </c>
      <c r="BA7" s="53">
        <f>IFERROR(AY7/AW7,"-")</f>
        <v>0.20778920848204913</v>
      </c>
      <c r="BB7" s="77">
        <v>1442479940</v>
      </c>
      <c r="BC7" s="77">
        <v>1442473300</v>
      </c>
      <c r="BD7" s="77">
        <f>IFERROR(BB7/AX7,"-")</f>
        <v>145749.2108719814</v>
      </c>
      <c r="BE7" s="77">
        <f>IFERROR(BC7/AY7,"-")</f>
        <v>145748.53996160452</v>
      </c>
      <c r="BF7" s="77">
        <f>'市区町村別_在宅(医科)'!BF7</f>
        <v>21639</v>
      </c>
      <c r="BG7" s="77">
        <v>5478</v>
      </c>
      <c r="BH7" s="77">
        <v>5477</v>
      </c>
      <c r="BI7" s="53">
        <f>IFERROR(BG7/BF7,"-")</f>
        <v>0.25315402745043669</v>
      </c>
      <c r="BJ7" s="53">
        <f>IFERROR(BH7/BF7,"-")</f>
        <v>0.25310781459402004</v>
      </c>
      <c r="BK7" s="77">
        <v>795371680</v>
      </c>
      <c r="BL7" s="77">
        <v>795310120</v>
      </c>
      <c r="BM7" s="77">
        <f>IFERROR(BK7/BG7,"-")</f>
        <v>145193.80795910917</v>
      </c>
      <c r="BN7" s="77">
        <f>IFERROR(BL7/BH7,"-")</f>
        <v>145209.07796238817</v>
      </c>
      <c r="BO7" s="77">
        <f>'市区町村別_在宅(医科)'!BO7</f>
        <v>410308</v>
      </c>
      <c r="BP7" s="77">
        <f>SUM(E7,N7,W7,AF7,AO7,AX7,BG7)</f>
        <v>34961</v>
      </c>
      <c r="BQ7" s="77">
        <f>SUM(F7,O7,X7,AG7,AP7,AY7,BH7)</f>
        <v>34955</v>
      </c>
      <c r="BR7" s="53">
        <f>IFERROR(BP7/BO7,"-")</f>
        <v>8.5206722754613606E-2</v>
      </c>
      <c r="BS7" s="53">
        <f>IFERROR(BQ7/BO7,"-")</f>
        <v>8.5192099593476123E-2</v>
      </c>
      <c r="BT7" s="77">
        <f>SUM(I7,R7,AA7,AJ7,AS7,BB7,BK7)</f>
        <v>5210570860</v>
      </c>
      <c r="BU7" s="77">
        <f>SUM(J7,S7,AB7,AK7,AT7,BC7,BL7)</f>
        <v>5210368920</v>
      </c>
      <c r="BV7" s="77">
        <f>IFERROR(BT7/BP7,"-")</f>
        <v>149039.52575727238</v>
      </c>
      <c r="BW7" s="77">
        <f>IFERROR(BU7/BQ7,"-")</f>
        <v>149059.33114003719</v>
      </c>
      <c r="BY7" s="90">
        <v>1</v>
      </c>
      <c r="BZ7" s="23" t="s">
        <v>51</v>
      </c>
      <c r="CA7" s="133">
        <v>398561</v>
      </c>
      <c r="CB7" s="133">
        <v>33016</v>
      </c>
      <c r="CC7" s="133">
        <v>33005</v>
      </c>
      <c r="CD7" s="27">
        <v>8.2838009740039797E-2</v>
      </c>
      <c r="CE7" s="27">
        <v>8.2810410451599634E-2</v>
      </c>
      <c r="CF7" s="133">
        <v>4808735370</v>
      </c>
      <c r="CG7" s="133">
        <v>4808350540</v>
      </c>
      <c r="CH7" s="133">
        <v>145648.63611582262</v>
      </c>
      <c r="CI7" s="133">
        <v>145685.51855779428</v>
      </c>
      <c r="CK7" s="42" t="str">
        <f>INDEX($C$7:$C$80,MATCH(CL7,BR$7:BR$80,0))</f>
        <v>東住吉区</v>
      </c>
      <c r="CL7" s="86">
        <f>LARGE(BR$7:BR$80,ROW(A1))</f>
        <v>9.4252293191954897E-2</v>
      </c>
      <c r="CM7" s="86">
        <f>ROUND(CL7,3)</f>
        <v>9.4E-2</v>
      </c>
      <c r="CN7" s="86">
        <f>VLOOKUP(CK7,$BZ$7:$CI$80,5,FALSE)</f>
        <v>9.2080872526619825E-2</v>
      </c>
      <c r="CO7" s="86">
        <f>ROUND(CN7,3)</f>
        <v>9.1999999999999998E-2</v>
      </c>
      <c r="CP7" s="136">
        <f>(CM7-CO7)*100</f>
        <v>0.20000000000000018</v>
      </c>
      <c r="CQ7" s="42" t="str">
        <f>INDEX($C$7:$C$80,MATCH(CR7,BS$7:BS$80,0))</f>
        <v>東住吉区</v>
      </c>
      <c r="CR7" s="86">
        <f t="shared" ref="CR7:CR38" si="0">LARGE(BS$7:BS$80,ROW(A1))</f>
        <v>9.4252293191954897E-2</v>
      </c>
      <c r="CS7" s="86">
        <f>ROUND(CR7,3)</f>
        <v>9.4E-2</v>
      </c>
      <c r="CT7" s="86">
        <f>VLOOKUP(CQ7,$BZ$7:$CI$80,6,FALSE)</f>
        <v>9.2080872526619825E-2</v>
      </c>
      <c r="CU7" s="86">
        <f>ROUND(CT7,3)</f>
        <v>9.1999999999999998E-2</v>
      </c>
      <c r="CV7" s="136">
        <f>(CS7-CU7)*100</f>
        <v>0.20000000000000018</v>
      </c>
      <c r="CW7" s="43"/>
      <c r="CX7" s="86">
        <f>ROUND($BR$81,3)</f>
        <v>7.9000000000000001E-2</v>
      </c>
      <c r="CY7" s="86">
        <f>ROUND($CD$81,3)</f>
        <v>7.6999999999999999E-2</v>
      </c>
      <c r="CZ7" s="136">
        <f>(CX7-CY7)*100</f>
        <v>0.20000000000000018</v>
      </c>
      <c r="DA7" s="86">
        <f>ROUND($BS$81,3)</f>
        <v>7.9000000000000001E-2</v>
      </c>
      <c r="DB7" s="86">
        <f>ROUND($CE$81,3)</f>
        <v>7.6999999999999999E-2</v>
      </c>
      <c r="DC7" s="136">
        <f>(DA7-DB7)*100</f>
        <v>0.20000000000000018</v>
      </c>
      <c r="DD7" s="149">
        <v>0</v>
      </c>
    </row>
    <row r="8" spans="2:108" s="15" customFormat="1" ht="13.5" customHeight="1">
      <c r="B8" s="52">
        <v>2</v>
      </c>
      <c r="C8" s="23" t="s">
        <v>81</v>
      </c>
      <c r="D8" s="133">
        <f>'市区町村別_在宅(医科)'!D8</f>
        <v>18</v>
      </c>
      <c r="E8" s="77">
        <v>3</v>
      </c>
      <c r="F8" s="77">
        <v>3</v>
      </c>
      <c r="G8" s="53">
        <f t="shared" ref="G8:G71" si="1">IFERROR(E8/D8,"-")</f>
        <v>0.16666666666666666</v>
      </c>
      <c r="H8" s="53">
        <f t="shared" ref="H8:H71" si="2">IFERROR(F8/D8,"-")</f>
        <v>0.16666666666666666</v>
      </c>
      <c r="I8" s="77">
        <v>262620</v>
      </c>
      <c r="J8" s="77">
        <v>262620</v>
      </c>
      <c r="K8" s="77">
        <f t="shared" ref="K8:K71" si="3">IFERROR(I8/E8,"-")</f>
        <v>87540</v>
      </c>
      <c r="L8" s="77">
        <f t="shared" ref="L8:L71" si="4">IFERROR(J8/F8,"-")</f>
        <v>87540</v>
      </c>
      <c r="M8" s="133">
        <f>'市区町村別_在宅(医科)'!M8</f>
        <v>66</v>
      </c>
      <c r="N8" s="77">
        <v>6</v>
      </c>
      <c r="O8" s="77">
        <v>6</v>
      </c>
      <c r="P8" s="53">
        <f t="shared" ref="P8:P71" si="5">IFERROR(N8/M8,"-")</f>
        <v>9.0909090909090912E-2</v>
      </c>
      <c r="Q8" s="53">
        <f t="shared" ref="Q8:Q71" si="6">IFERROR(O8/M8,"-")</f>
        <v>9.0909090909090912E-2</v>
      </c>
      <c r="R8" s="77">
        <v>1829610</v>
      </c>
      <c r="S8" s="77">
        <v>1829610</v>
      </c>
      <c r="T8" s="77">
        <f t="shared" ref="T8:T71" si="7">IFERROR(R8/N8,"-")</f>
        <v>304935</v>
      </c>
      <c r="U8" s="77">
        <f t="shared" ref="U8:U71" si="8">IFERROR(S8/O8,"-")</f>
        <v>304935</v>
      </c>
      <c r="V8" s="133">
        <f>'市区町村別_在宅(医科)'!V8</f>
        <v>5774</v>
      </c>
      <c r="W8" s="77">
        <v>125</v>
      </c>
      <c r="X8" s="77">
        <v>125</v>
      </c>
      <c r="Y8" s="53">
        <f t="shared" ref="Y8:Y71" si="9">IFERROR(W8/V8,"-")</f>
        <v>2.1648770349844131E-2</v>
      </c>
      <c r="Z8" s="53">
        <f t="shared" ref="Z8:Z71" si="10">IFERROR(X8/V8,"-")</f>
        <v>2.1648770349844131E-2</v>
      </c>
      <c r="AA8" s="77">
        <v>18119400</v>
      </c>
      <c r="AB8" s="77">
        <v>18119400</v>
      </c>
      <c r="AC8" s="77">
        <f t="shared" ref="AC8:AC71" si="11">IFERROR(AA8/W8,"-")</f>
        <v>144955.20000000001</v>
      </c>
      <c r="AD8" s="77">
        <f t="shared" ref="AD8:AD71" si="12">IFERROR(AB8/X8,"-")</f>
        <v>144955.20000000001</v>
      </c>
      <c r="AE8" s="77">
        <f>'市区町村別_在宅(医科)'!AE8</f>
        <v>4280</v>
      </c>
      <c r="AF8" s="77">
        <v>218</v>
      </c>
      <c r="AG8" s="77">
        <v>218</v>
      </c>
      <c r="AH8" s="53">
        <f t="shared" ref="AH8:AH71" si="13">IFERROR(AF8/AE8,"-")</f>
        <v>5.0934579439252337E-2</v>
      </c>
      <c r="AI8" s="53">
        <f t="shared" ref="AI8:AI71" si="14">IFERROR(AG8/AE8,"-")</f>
        <v>5.0934579439252337E-2</v>
      </c>
      <c r="AJ8" s="77">
        <v>32688600</v>
      </c>
      <c r="AK8" s="77">
        <v>32688600</v>
      </c>
      <c r="AL8" s="77">
        <f t="shared" ref="AL8:AL71" si="15">IFERROR(AJ8/AF8,"-")</f>
        <v>149947.70642201835</v>
      </c>
      <c r="AM8" s="77">
        <f t="shared" ref="AM8:AM71" si="16">IFERROR(AK8/AG8,"-")</f>
        <v>149947.70642201835</v>
      </c>
      <c r="AN8" s="77">
        <f>'市区町村別_在宅(医科)'!AN8</f>
        <v>3080</v>
      </c>
      <c r="AO8" s="77">
        <v>322</v>
      </c>
      <c r="AP8" s="77">
        <v>322</v>
      </c>
      <c r="AQ8" s="53">
        <f t="shared" ref="AQ8:AQ71" si="17">IFERROR(AO8/AN8,"-")</f>
        <v>0.10454545454545454</v>
      </c>
      <c r="AR8" s="53">
        <f t="shared" ref="AR8:AR71" si="18">IFERROR(AP8/AN8,"-")</f>
        <v>0.10454545454545454</v>
      </c>
      <c r="AS8" s="77">
        <v>53984930</v>
      </c>
      <c r="AT8" s="77">
        <v>53984930</v>
      </c>
      <c r="AU8" s="77">
        <f t="shared" ref="AU8:AU71" si="19">IFERROR(AS8/AO8,"-")</f>
        <v>167655.06211180124</v>
      </c>
      <c r="AV8" s="77">
        <f t="shared" ref="AV8:AV71" si="20">IFERROR(AT8/AP8,"-")</f>
        <v>167655.06211180124</v>
      </c>
      <c r="AW8" s="77">
        <f>'市区町村別_在宅(医科)'!AW8</f>
        <v>2017</v>
      </c>
      <c r="AX8" s="77">
        <v>387</v>
      </c>
      <c r="AY8" s="77">
        <v>387</v>
      </c>
      <c r="AZ8" s="53">
        <f t="shared" ref="AZ8:AZ71" si="21">IFERROR(AX8/AW8,"-")</f>
        <v>0.19186911254338126</v>
      </c>
      <c r="BA8" s="53">
        <f t="shared" ref="BA8:BA71" si="22">IFERROR(AY8/AW8,"-")</f>
        <v>0.19186911254338126</v>
      </c>
      <c r="BB8" s="77">
        <v>54021240</v>
      </c>
      <c r="BC8" s="77">
        <v>54021240</v>
      </c>
      <c r="BD8" s="77">
        <f t="shared" ref="BD8:BD71" si="23">IFERROR(BB8/AX8,"-")</f>
        <v>139589.76744186046</v>
      </c>
      <c r="BE8" s="77">
        <f t="shared" ref="BE8:BE71" si="24">IFERROR(BC8/AY8,"-")</f>
        <v>139589.76744186046</v>
      </c>
      <c r="BF8" s="77">
        <f>'市区町村別_在宅(医科)'!BF8</f>
        <v>901</v>
      </c>
      <c r="BG8" s="77">
        <v>236</v>
      </c>
      <c r="BH8" s="77">
        <v>236</v>
      </c>
      <c r="BI8" s="53">
        <f t="shared" ref="BI8:BI71" si="25">IFERROR(BG8/BF8,"-")</f>
        <v>0.2619311875693674</v>
      </c>
      <c r="BJ8" s="53">
        <f t="shared" ref="BJ8:BJ71" si="26">IFERROR(BH8/BF8,"-")</f>
        <v>0.2619311875693674</v>
      </c>
      <c r="BK8" s="77">
        <v>36217050</v>
      </c>
      <c r="BL8" s="77">
        <v>36208490</v>
      </c>
      <c r="BM8" s="77">
        <f t="shared" ref="BM8:BM71" si="27">IFERROR(BK8/BG8,"-")</f>
        <v>153462.07627118644</v>
      </c>
      <c r="BN8" s="77">
        <f t="shared" ref="BN8:BN71" si="28">IFERROR(BL8/BH8,"-")</f>
        <v>153425.80508474575</v>
      </c>
      <c r="BO8" s="77">
        <f>'市区町村別_在宅(医科)'!BO8</f>
        <v>16136</v>
      </c>
      <c r="BP8" s="77">
        <f t="shared" ref="BP8:BQ22" si="29">SUM(E8,N8,W8,AF8,AO8,AX8,BG8)</f>
        <v>1297</v>
      </c>
      <c r="BQ8" s="77">
        <f t="shared" si="29"/>
        <v>1297</v>
      </c>
      <c r="BR8" s="53">
        <f t="shared" ref="BR8:BR71" si="30">IFERROR(BP8/BO8,"-")</f>
        <v>8.0379276152702031E-2</v>
      </c>
      <c r="BS8" s="53">
        <f t="shared" ref="BS8:BS71" si="31">IFERROR(BQ8/BO8,"-")</f>
        <v>8.0379276152702031E-2</v>
      </c>
      <c r="BT8" s="77">
        <f>SUM(I8,R8,AA8,AJ8,AS8,BB8,BK8)</f>
        <v>197123450</v>
      </c>
      <c r="BU8" s="77">
        <f t="shared" ref="BT8:BU23" si="32">SUM(J8,S8,AB8,AK8,AT8,BC8,BL8)</f>
        <v>197114890</v>
      </c>
      <c r="BV8" s="77">
        <f t="shared" ref="BV8:BV71" si="33">IFERROR(BT8/BP8,"-")</f>
        <v>151984.15574402467</v>
      </c>
      <c r="BW8" s="77">
        <f t="shared" ref="BW8:BW71" si="34">IFERROR(BU8/BQ8,"-")</f>
        <v>151977.55589822668</v>
      </c>
      <c r="BY8" s="90">
        <v>2</v>
      </c>
      <c r="BZ8" s="23" t="s">
        <v>81</v>
      </c>
      <c r="CA8" s="133">
        <v>15488</v>
      </c>
      <c r="CB8" s="133">
        <v>1222</v>
      </c>
      <c r="CC8" s="133">
        <v>1220</v>
      </c>
      <c r="CD8" s="27">
        <v>7.8899793388429756E-2</v>
      </c>
      <c r="CE8" s="27">
        <v>7.8770661157024788E-2</v>
      </c>
      <c r="CF8" s="133">
        <v>179516630</v>
      </c>
      <c r="CG8" s="133">
        <v>179434620</v>
      </c>
      <c r="CH8" s="133">
        <v>146903.95253682489</v>
      </c>
      <c r="CI8" s="133">
        <v>147077.55737704918</v>
      </c>
      <c r="CK8" s="42" t="str">
        <f t="shared" ref="CK8:CK71" si="35">INDEX($C$7:$C$80,MATCH(CL8,BR$7:BR$80,0))</f>
        <v>生野区</v>
      </c>
      <c r="CL8" s="86">
        <f t="shared" ref="CL8:CL38" si="36">LARGE(BR$7:BR$80,ROW(A2))</f>
        <v>9.1018017218425493E-2</v>
      </c>
      <c r="CM8" s="86">
        <f t="shared" ref="CM8:CM71" si="37">ROUND(CL8,3)</f>
        <v>9.0999999999999998E-2</v>
      </c>
      <c r="CN8" s="86">
        <f t="shared" ref="CN8:CN71" si="38">VLOOKUP(CK8,$BZ$7:$CI$80,5,FALSE)</f>
        <v>8.7665138239433421E-2</v>
      </c>
      <c r="CO8" s="86">
        <f t="shared" ref="CO8:CO71" si="39">ROUND(CN8,3)</f>
        <v>8.7999999999999995E-2</v>
      </c>
      <c r="CP8" s="136">
        <f t="shared" ref="CP8:CP71" si="40">(CM8-CO8)*100</f>
        <v>0.30000000000000027</v>
      </c>
      <c r="CQ8" s="42" t="str">
        <f t="shared" ref="CQ8:CQ71" si="41">INDEX($C$7:$C$80,MATCH(CR8,BS$7:BS$80,0))</f>
        <v>生野区</v>
      </c>
      <c r="CR8" s="86">
        <f t="shared" si="0"/>
        <v>9.1018017218425493E-2</v>
      </c>
      <c r="CS8" s="86">
        <f t="shared" ref="CS8:CS71" si="42">ROUND(CR8,3)</f>
        <v>9.0999999999999998E-2</v>
      </c>
      <c r="CT8" s="86">
        <f t="shared" ref="CT8:CT71" si="43">VLOOKUP(CQ8,$BZ$7:$CI$80,6,FALSE)</f>
        <v>8.7665138239433421E-2</v>
      </c>
      <c r="CU8" s="86">
        <f t="shared" ref="CU8:CU71" si="44">ROUND(CT8,3)</f>
        <v>8.7999999999999995E-2</v>
      </c>
      <c r="CV8" s="136">
        <f t="shared" ref="CV8:CV71" si="45">(CS8-CU8)*100</f>
        <v>0.30000000000000027</v>
      </c>
      <c r="CW8" s="43"/>
      <c r="CX8" s="86">
        <f t="shared" ref="CX8:CX71" si="46">ROUND($BR$81,3)</f>
        <v>7.9000000000000001E-2</v>
      </c>
      <c r="CY8" s="86">
        <f t="shared" ref="CY8:CY71" si="47">ROUND($CD$81,3)</f>
        <v>7.6999999999999999E-2</v>
      </c>
      <c r="CZ8" s="136">
        <f t="shared" ref="CZ8:CZ71" si="48">(CX8-CY8)*100</f>
        <v>0.20000000000000018</v>
      </c>
      <c r="DA8" s="86">
        <f t="shared" ref="DA8:DA71" si="49">ROUND($BS$81,3)</f>
        <v>7.9000000000000001E-2</v>
      </c>
      <c r="DB8" s="86">
        <f t="shared" ref="DB8:DB71" si="50">ROUND($CE$81,3)</f>
        <v>7.6999999999999999E-2</v>
      </c>
      <c r="DC8" s="136">
        <f t="shared" ref="DC8:DC71" si="51">(DA8-DB8)*100</f>
        <v>0.20000000000000018</v>
      </c>
      <c r="DD8" s="149">
        <v>0</v>
      </c>
    </row>
    <row r="9" spans="2:108" s="15" customFormat="1" ht="13.5" customHeight="1">
      <c r="B9" s="52">
        <v>3</v>
      </c>
      <c r="C9" s="23" t="s">
        <v>82</v>
      </c>
      <c r="D9" s="133">
        <f>'市区町村別_在宅(医科)'!D9</f>
        <v>12</v>
      </c>
      <c r="E9" s="77">
        <v>1</v>
      </c>
      <c r="F9" s="77">
        <v>1</v>
      </c>
      <c r="G9" s="53">
        <f t="shared" si="1"/>
        <v>8.3333333333333329E-2</v>
      </c>
      <c r="H9" s="53">
        <f t="shared" si="2"/>
        <v>8.3333333333333329E-2</v>
      </c>
      <c r="I9" s="77">
        <v>45680</v>
      </c>
      <c r="J9" s="77">
        <v>45680</v>
      </c>
      <c r="K9" s="77">
        <f t="shared" si="3"/>
        <v>45680</v>
      </c>
      <c r="L9" s="77">
        <f t="shared" si="4"/>
        <v>45680</v>
      </c>
      <c r="M9" s="133">
        <f>'市区町村別_在宅(医科)'!M9</f>
        <v>46</v>
      </c>
      <c r="N9" s="77">
        <v>3</v>
      </c>
      <c r="O9" s="77">
        <v>3</v>
      </c>
      <c r="P9" s="53">
        <f t="shared" si="5"/>
        <v>6.5217391304347824E-2</v>
      </c>
      <c r="Q9" s="53">
        <f t="shared" si="6"/>
        <v>6.5217391304347824E-2</v>
      </c>
      <c r="R9" s="77">
        <v>661280</v>
      </c>
      <c r="S9" s="77">
        <v>661280</v>
      </c>
      <c r="T9" s="77">
        <f t="shared" si="7"/>
        <v>220426.66666666666</v>
      </c>
      <c r="U9" s="77">
        <f t="shared" si="8"/>
        <v>220426.66666666666</v>
      </c>
      <c r="V9" s="133">
        <f>'市区町村別_在宅(医科)'!V9</f>
        <v>3506</v>
      </c>
      <c r="W9" s="77">
        <v>73</v>
      </c>
      <c r="X9" s="77">
        <v>73</v>
      </c>
      <c r="Y9" s="53">
        <f t="shared" si="9"/>
        <v>2.0821448944666286E-2</v>
      </c>
      <c r="Z9" s="53">
        <f t="shared" si="10"/>
        <v>2.0821448944666286E-2</v>
      </c>
      <c r="AA9" s="77">
        <v>12850780</v>
      </c>
      <c r="AB9" s="77">
        <v>12850780</v>
      </c>
      <c r="AC9" s="77">
        <f t="shared" si="11"/>
        <v>176038.08219178082</v>
      </c>
      <c r="AD9" s="77">
        <f t="shared" si="12"/>
        <v>176038.08219178082</v>
      </c>
      <c r="AE9" s="77">
        <f>'市区町村別_在宅(医科)'!AE9</f>
        <v>2750</v>
      </c>
      <c r="AF9" s="77">
        <v>123</v>
      </c>
      <c r="AG9" s="77">
        <v>123</v>
      </c>
      <c r="AH9" s="53">
        <f t="shared" si="13"/>
        <v>4.4727272727272727E-2</v>
      </c>
      <c r="AI9" s="53">
        <f t="shared" si="14"/>
        <v>4.4727272727272727E-2</v>
      </c>
      <c r="AJ9" s="77">
        <v>24148680</v>
      </c>
      <c r="AK9" s="77">
        <v>24148680</v>
      </c>
      <c r="AL9" s="77">
        <f t="shared" si="15"/>
        <v>196330.73170731709</v>
      </c>
      <c r="AM9" s="77">
        <f t="shared" si="16"/>
        <v>196330.73170731709</v>
      </c>
      <c r="AN9" s="77">
        <f>'市区町村別_在宅(医科)'!AN9</f>
        <v>1926</v>
      </c>
      <c r="AO9" s="77">
        <v>186</v>
      </c>
      <c r="AP9" s="77">
        <v>186</v>
      </c>
      <c r="AQ9" s="53">
        <f t="shared" si="17"/>
        <v>9.657320872274143E-2</v>
      </c>
      <c r="AR9" s="53">
        <f t="shared" si="18"/>
        <v>9.657320872274143E-2</v>
      </c>
      <c r="AS9" s="77">
        <v>33533040</v>
      </c>
      <c r="AT9" s="77">
        <v>33533040</v>
      </c>
      <c r="AU9" s="77">
        <f t="shared" si="19"/>
        <v>180285.16129032258</v>
      </c>
      <c r="AV9" s="77">
        <f t="shared" si="20"/>
        <v>180285.16129032258</v>
      </c>
      <c r="AW9" s="77">
        <f>'市区町村別_在宅(医科)'!AW9</f>
        <v>1237</v>
      </c>
      <c r="AX9" s="77">
        <v>216</v>
      </c>
      <c r="AY9" s="77">
        <v>216</v>
      </c>
      <c r="AZ9" s="53">
        <f t="shared" si="21"/>
        <v>0.1746160064672595</v>
      </c>
      <c r="BA9" s="53">
        <f t="shared" si="22"/>
        <v>0.1746160064672595</v>
      </c>
      <c r="BB9" s="77">
        <v>28672580</v>
      </c>
      <c r="BC9" s="77">
        <v>28672580</v>
      </c>
      <c r="BD9" s="77">
        <f t="shared" si="23"/>
        <v>132743.42592592593</v>
      </c>
      <c r="BE9" s="77">
        <f t="shared" si="24"/>
        <v>132743.42592592593</v>
      </c>
      <c r="BF9" s="77">
        <f>'市区町村別_在宅(医科)'!BF9</f>
        <v>562</v>
      </c>
      <c r="BG9" s="77">
        <v>120</v>
      </c>
      <c r="BH9" s="77">
        <v>120</v>
      </c>
      <c r="BI9" s="53">
        <f t="shared" si="25"/>
        <v>0.21352313167259787</v>
      </c>
      <c r="BJ9" s="53">
        <f t="shared" si="26"/>
        <v>0.21352313167259787</v>
      </c>
      <c r="BK9" s="77">
        <v>17528650</v>
      </c>
      <c r="BL9" s="77">
        <v>17528650</v>
      </c>
      <c r="BM9" s="77">
        <f t="shared" si="27"/>
        <v>146072.08333333334</v>
      </c>
      <c r="BN9" s="77">
        <f t="shared" si="28"/>
        <v>146072.08333333334</v>
      </c>
      <c r="BO9" s="77">
        <f>'市区町村別_在宅(医科)'!BO9</f>
        <v>10039</v>
      </c>
      <c r="BP9" s="77">
        <f t="shared" si="29"/>
        <v>722</v>
      </c>
      <c r="BQ9" s="77">
        <f t="shared" si="29"/>
        <v>722</v>
      </c>
      <c r="BR9" s="53">
        <f t="shared" si="30"/>
        <v>7.191951389580635E-2</v>
      </c>
      <c r="BS9" s="53">
        <f t="shared" si="31"/>
        <v>7.191951389580635E-2</v>
      </c>
      <c r="BT9" s="77">
        <f>SUM(I9,R9,AA9,AJ9,AS9,BB9,BK9)</f>
        <v>117440690</v>
      </c>
      <c r="BU9" s="77">
        <f t="shared" si="32"/>
        <v>117440690</v>
      </c>
      <c r="BV9" s="77">
        <f t="shared" si="33"/>
        <v>162660.23545706371</v>
      </c>
      <c r="BW9" s="77">
        <f t="shared" si="34"/>
        <v>162660.23545706371</v>
      </c>
      <c r="BY9" s="90">
        <v>3</v>
      </c>
      <c r="BZ9" s="23" t="s">
        <v>82</v>
      </c>
      <c r="CA9" s="133">
        <v>9729</v>
      </c>
      <c r="CB9" s="133">
        <v>711</v>
      </c>
      <c r="CC9" s="133">
        <v>711</v>
      </c>
      <c r="CD9" s="27">
        <v>7.3080481036077699E-2</v>
      </c>
      <c r="CE9" s="27">
        <v>7.3080481036077699E-2</v>
      </c>
      <c r="CF9" s="133">
        <v>115261680</v>
      </c>
      <c r="CG9" s="133">
        <v>115261680</v>
      </c>
      <c r="CH9" s="133">
        <v>162112.06751054851</v>
      </c>
      <c r="CI9" s="133">
        <v>162112.06751054851</v>
      </c>
      <c r="CK9" s="42" t="str">
        <f t="shared" si="35"/>
        <v>西淀川区</v>
      </c>
      <c r="CL9" s="86">
        <f t="shared" si="36"/>
        <v>9.0516677567037282E-2</v>
      </c>
      <c r="CM9" s="86">
        <f t="shared" si="37"/>
        <v>9.0999999999999998E-2</v>
      </c>
      <c r="CN9" s="86">
        <f t="shared" si="38"/>
        <v>8.6658987736296503E-2</v>
      </c>
      <c r="CO9" s="86">
        <f t="shared" si="39"/>
        <v>8.6999999999999994E-2</v>
      </c>
      <c r="CP9" s="136">
        <f t="shared" si="40"/>
        <v>0.40000000000000036</v>
      </c>
      <c r="CQ9" s="42" t="str">
        <f t="shared" si="41"/>
        <v>西淀川区</v>
      </c>
      <c r="CR9" s="86">
        <f t="shared" si="0"/>
        <v>9.0516677567037282E-2</v>
      </c>
      <c r="CS9" s="86">
        <f t="shared" si="42"/>
        <v>9.0999999999999998E-2</v>
      </c>
      <c r="CT9" s="86">
        <f t="shared" si="43"/>
        <v>8.6658987736296503E-2</v>
      </c>
      <c r="CU9" s="86">
        <f t="shared" si="44"/>
        <v>8.6999999999999994E-2</v>
      </c>
      <c r="CV9" s="136">
        <f t="shared" si="45"/>
        <v>0.40000000000000036</v>
      </c>
      <c r="CW9" s="43"/>
      <c r="CX9" s="86">
        <f t="shared" si="46"/>
        <v>7.9000000000000001E-2</v>
      </c>
      <c r="CY9" s="86">
        <f t="shared" si="47"/>
        <v>7.6999999999999999E-2</v>
      </c>
      <c r="CZ9" s="136">
        <f t="shared" si="48"/>
        <v>0.20000000000000018</v>
      </c>
      <c r="DA9" s="86">
        <f t="shared" si="49"/>
        <v>7.9000000000000001E-2</v>
      </c>
      <c r="DB9" s="86">
        <f t="shared" si="50"/>
        <v>7.6999999999999999E-2</v>
      </c>
      <c r="DC9" s="136">
        <f t="shared" si="51"/>
        <v>0.20000000000000018</v>
      </c>
      <c r="DD9" s="149">
        <v>0</v>
      </c>
    </row>
    <row r="10" spans="2:108" s="15" customFormat="1" ht="13.5" customHeight="1">
      <c r="B10" s="52">
        <v>4</v>
      </c>
      <c r="C10" s="23" t="s">
        <v>83</v>
      </c>
      <c r="D10" s="133">
        <f>'市区町村別_在宅(医科)'!D10</f>
        <v>21</v>
      </c>
      <c r="E10" s="77">
        <v>2</v>
      </c>
      <c r="F10" s="77">
        <v>2</v>
      </c>
      <c r="G10" s="53">
        <f t="shared" si="1"/>
        <v>9.5238095238095233E-2</v>
      </c>
      <c r="H10" s="53">
        <f t="shared" si="2"/>
        <v>9.5238095238095233E-2</v>
      </c>
      <c r="I10" s="77">
        <v>401370</v>
      </c>
      <c r="J10" s="77">
        <v>401370</v>
      </c>
      <c r="K10" s="77">
        <f t="shared" si="3"/>
        <v>200685</v>
      </c>
      <c r="L10" s="77">
        <f t="shared" si="4"/>
        <v>200685</v>
      </c>
      <c r="M10" s="133">
        <f>'市区町村別_在宅(医科)'!M10</f>
        <v>61</v>
      </c>
      <c r="N10" s="77">
        <v>5</v>
      </c>
      <c r="O10" s="77">
        <v>5</v>
      </c>
      <c r="P10" s="53">
        <f t="shared" si="5"/>
        <v>8.1967213114754092E-2</v>
      </c>
      <c r="Q10" s="53">
        <f t="shared" si="6"/>
        <v>8.1967213114754092E-2</v>
      </c>
      <c r="R10" s="77">
        <v>1442610</v>
      </c>
      <c r="S10" s="77">
        <v>1442610</v>
      </c>
      <c r="T10" s="77">
        <f t="shared" si="7"/>
        <v>288522</v>
      </c>
      <c r="U10" s="77">
        <f t="shared" si="8"/>
        <v>288522</v>
      </c>
      <c r="V10" s="133">
        <f>'市区町村別_在宅(医科)'!V10</f>
        <v>3821</v>
      </c>
      <c r="W10" s="77">
        <v>65</v>
      </c>
      <c r="X10" s="77">
        <v>65</v>
      </c>
      <c r="Y10" s="53">
        <f t="shared" si="9"/>
        <v>1.7011253598534413E-2</v>
      </c>
      <c r="Z10" s="53">
        <f t="shared" si="10"/>
        <v>1.7011253598534413E-2</v>
      </c>
      <c r="AA10" s="77">
        <v>13489420</v>
      </c>
      <c r="AB10" s="77">
        <v>13489420</v>
      </c>
      <c r="AC10" s="77">
        <f t="shared" si="11"/>
        <v>207529.53846153847</v>
      </c>
      <c r="AD10" s="77">
        <f t="shared" si="12"/>
        <v>207529.53846153847</v>
      </c>
      <c r="AE10" s="77">
        <f>'市区町村別_在宅(医科)'!AE10</f>
        <v>3089</v>
      </c>
      <c r="AF10" s="77">
        <v>162</v>
      </c>
      <c r="AG10" s="77">
        <v>162</v>
      </c>
      <c r="AH10" s="53">
        <f t="shared" si="13"/>
        <v>5.2444156685011331E-2</v>
      </c>
      <c r="AI10" s="53">
        <f t="shared" si="14"/>
        <v>5.2444156685011331E-2</v>
      </c>
      <c r="AJ10" s="77">
        <v>29070940</v>
      </c>
      <c r="AK10" s="77">
        <v>29070940</v>
      </c>
      <c r="AL10" s="77">
        <f t="shared" si="15"/>
        <v>179450.24691358025</v>
      </c>
      <c r="AM10" s="77">
        <f t="shared" si="16"/>
        <v>179450.24691358025</v>
      </c>
      <c r="AN10" s="77">
        <f>'市区町村別_在宅(医科)'!AN10</f>
        <v>2370</v>
      </c>
      <c r="AO10" s="77">
        <v>236</v>
      </c>
      <c r="AP10" s="77">
        <v>236</v>
      </c>
      <c r="AQ10" s="53">
        <f t="shared" si="17"/>
        <v>9.9578059071729952E-2</v>
      </c>
      <c r="AR10" s="53">
        <f t="shared" si="18"/>
        <v>9.9578059071729952E-2</v>
      </c>
      <c r="AS10" s="77">
        <v>47181780</v>
      </c>
      <c r="AT10" s="77">
        <v>47181780</v>
      </c>
      <c r="AU10" s="77">
        <f t="shared" si="19"/>
        <v>199922.79661016949</v>
      </c>
      <c r="AV10" s="77">
        <f t="shared" si="20"/>
        <v>199922.79661016949</v>
      </c>
      <c r="AW10" s="77">
        <f>'市区町村別_在宅(医科)'!AW10</f>
        <v>1254</v>
      </c>
      <c r="AX10" s="77">
        <v>209</v>
      </c>
      <c r="AY10" s="77">
        <v>209</v>
      </c>
      <c r="AZ10" s="53">
        <f t="shared" si="21"/>
        <v>0.16666666666666666</v>
      </c>
      <c r="BA10" s="53">
        <f t="shared" si="22"/>
        <v>0.16666666666666666</v>
      </c>
      <c r="BB10" s="77">
        <v>37996810</v>
      </c>
      <c r="BC10" s="77">
        <v>37996810</v>
      </c>
      <c r="BD10" s="77">
        <f t="shared" si="23"/>
        <v>181802.91866028708</v>
      </c>
      <c r="BE10" s="77">
        <f t="shared" si="24"/>
        <v>181802.91866028708</v>
      </c>
      <c r="BF10" s="77">
        <f>'市区町村別_在宅(医科)'!BF10</f>
        <v>576</v>
      </c>
      <c r="BG10" s="77">
        <v>108</v>
      </c>
      <c r="BH10" s="77">
        <v>108</v>
      </c>
      <c r="BI10" s="53">
        <f t="shared" si="25"/>
        <v>0.1875</v>
      </c>
      <c r="BJ10" s="53">
        <f t="shared" si="26"/>
        <v>0.1875</v>
      </c>
      <c r="BK10" s="77">
        <v>20385380</v>
      </c>
      <c r="BL10" s="77">
        <v>20385380</v>
      </c>
      <c r="BM10" s="77">
        <f t="shared" si="27"/>
        <v>188753.51851851851</v>
      </c>
      <c r="BN10" s="77">
        <f t="shared" si="28"/>
        <v>188753.51851851851</v>
      </c>
      <c r="BO10" s="77">
        <f>'市区町村別_在宅(医科)'!BO10</f>
        <v>11192</v>
      </c>
      <c r="BP10" s="77">
        <f t="shared" si="29"/>
        <v>787</v>
      </c>
      <c r="BQ10" s="77">
        <f t="shared" si="29"/>
        <v>787</v>
      </c>
      <c r="BR10" s="53">
        <f t="shared" si="30"/>
        <v>7.0318084345961401E-2</v>
      </c>
      <c r="BS10" s="53">
        <f t="shared" si="31"/>
        <v>7.0318084345961401E-2</v>
      </c>
      <c r="BT10" s="77">
        <f>SUM(I10,R10,AA10,AJ10,AS10,BB10,BK10)</f>
        <v>149968310</v>
      </c>
      <c r="BU10" s="77">
        <f t="shared" si="32"/>
        <v>149968310</v>
      </c>
      <c r="BV10" s="77">
        <f t="shared" si="33"/>
        <v>190556.93773824652</v>
      </c>
      <c r="BW10" s="77">
        <f t="shared" si="34"/>
        <v>190556.93773824652</v>
      </c>
      <c r="BY10" s="90">
        <v>4</v>
      </c>
      <c r="BZ10" s="23" t="s">
        <v>83</v>
      </c>
      <c r="CA10" s="133">
        <v>10808</v>
      </c>
      <c r="CB10" s="133">
        <v>737</v>
      </c>
      <c r="CC10" s="133">
        <v>737</v>
      </c>
      <c r="CD10" s="27">
        <v>6.819022945965951E-2</v>
      </c>
      <c r="CE10" s="27">
        <v>6.819022945965951E-2</v>
      </c>
      <c r="CF10" s="133">
        <v>146860670</v>
      </c>
      <c r="CG10" s="133">
        <v>146860670</v>
      </c>
      <c r="CH10" s="133">
        <v>199268.20895522388</v>
      </c>
      <c r="CI10" s="133">
        <v>199268.20895522388</v>
      </c>
      <c r="CK10" s="42" t="str">
        <f t="shared" si="35"/>
        <v>平野区</v>
      </c>
      <c r="CL10" s="86">
        <f t="shared" si="36"/>
        <v>8.9295039164490858E-2</v>
      </c>
      <c r="CM10" s="86">
        <f t="shared" si="37"/>
        <v>8.8999999999999996E-2</v>
      </c>
      <c r="CN10" s="86">
        <f t="shared" si="38"/>
        <v>8.4710682711924543E-2</v>
      </c>
      <c r="CO10" s="86">
        <f t="shared" si="39"/>
        <v>8.5000000000000006E-2</v>
      </c>
      <c r="CP10" s="136">
        <f t="shared" si="40"/>
        <v>0.39999999999999897</v>
      </c>
      <c r="CQ10" s="42" t="str">
        <f t="shared" si="41"/>
        <v>平野区</v>
      </c>
      <c r="CR10" s="86">
        <f t="shared" si="0"/>
        <v>8.9295039164490858E-2</v>
      </c>
      <c r="CS10" s="86">
        <f t="shared" si="42"/>
        <v>8.8999999999999996E-2</v>
      </c>
      <c r="CT10" s="86">
        <f t="shared" si="43"/>
        <v>8.4710682711924543E-2</v>
      </c>
      <c r="CU10" s="86">
        <f t="shared" si="44"/>
        <v>8.5000000000000006E-2</v>
      </c>
      <c r="CV10" s="136">
        <f t="shared" si="45"/>
        <v>0.39999999999999897</v>
      </c>
      <c r="CW10" s="43"/>
      <c r="CX10" s="86">
        <f t="shared" si="46"/>
        <v>7.9000000000000001E-2</v>
      </c>
      <c r="CY10" s="86">
        <f t="shared" si="47"/>
        <v>7.6999999999999999E-2</v>
      </c>
      <c r="CZ10" s="136">
        <f t="shared" si="48"/>
        <v>0.20000000000000018</v>
      </c>
      <c r="DA10" s="86">
        <f t="shared" si="49"/>
        <v>7.9000000000000001E-2</v>
      </c>
      <c r="DB10" s="86">
        <f t="shared" si="50"/>
        <v>7.6999999999999999E-2</v>
      </c>
      <c r="DC10" s="136">
        <f t="shared" si="51"/>
        <v>0.20000000000000018</v>
      </c>
      <c r="DD10" s="149">
        <v>0</v>
      </c>
    </row>
    <row r="11" spans="2:108" s="15" customFormat="1" ht="13.5" customHeight="1">
      <c r="B11" s="52">
        <v>5</v>
      </c>
      <c r="C11" s="23" t="s">
        <v>84</v>
      </c>
      <c r="D11" s="133">
        <f>'市区町村別_在宅(医科)'!D11</f>
        <v>19</v>
      </c>
      <c r="E11" s="77">
        <v>0</v>
      </c>
      <c r="F11" s="77">
        <v>0</v>
      </c>
      <c r="G11" s="53">
        <f t="shared" si="1"/>
        <v>0</v>
      </c>
      <c r="H11" s="53">
        <f t="shared" si="2"/>
        <v>0</v>
      </c>
      <c r="I11" s="77">
        <v>0</v>
      </c>
      <c r="J11" s="77">
        <v>0</v>
      </c>
      <c r="K11" s="77" t="str">
        <f t="shared" si="3"/>
        <v>-</v>
      </c>
      <c r="L11" s="77" t="str">
        <f t="shared" si="4"/>
        <v>-</v>
      </c>
      <c r="M11" s="133">
        <f>'市区町村別_在宅(医科)'!M11</f>
        <v>59</v>
      </c>
      <c r="N11" s="77">
        <v>2</v>
      </c>
      <c r="O11" s="77">
        <v>2</v>
      </c>
      <c r="P11" s="53">
        <f t="shared" si="5"/>
        <v>3.3898305084745763E-2</v>
      </c>
      <c r="Q11" s="53">
        <f t="shared" si="6"/>
        <v>3.3898305084745763E-2</v>
      </c>
      <c r="R11" s="77">
        <v>319060</v>
      </c>
      <c r="S11" s="77">
        <v>319060</v>
      </c>
      <c r="T11" s="77">
        <f t="shared" si="7"/>
        <v>159530</v>
      </c>
      <c r="U11" s="77">
        <f t="shared" si="8"/>
        <v>159530</v>
      </c>
      <c r="V11" s="133">
        <f>'市区町村別_在宅(医科)'!V11</f>
        <v>3851</v>
      </c>
      <c r="W11" s="77">
        <v>66</v>
      </c>
      <c r="X11" s="77">
        <v>66</v>
      </c>
      <c r="Y11" s="53">
        <f t="shared" si="9"/>
        <v>1.7138405608932743E-2</v>
      </c>
      <c r="Z11" s="53">
        <f t="shared" si="10"/>
        <v>1.7138405608932743E-2</v>
      </c>
      <c r="AA11" s="77">
        <v>8999500</v>
      </c>
      <c r="AB11" s="77">
        <v>8999500</v>
      </c>
      <c r="AC11" s="77">
        <f t="shared" si="11"/>
        <v>136356.06060606061</v>
      </c>
      <c r="AD11" s="77">
        <f t="shared" si="12"/>
        <v>136356.06060606061</v>
      </c>
      <c r="AE11" s="77">
        <f>'市区町村別_在宅(医科)'!AE11</f>
        <v>2803</v>
      </c>
      <c r="AF11" s="77">
        <v>103</v>
      </c>
      <c r="AG11" s="77">
        <v>103</v>
      </c>
      <c r="AH11" s="53">
        <f t="shared" si="13"/>
        <v>3.6746343203710313E-2</v>
      </c>
      <c r="AI11" s="53">
        <f t="shared" si="14"/>
        <v>3.6746343203710313E-2</v>
      </c>
      <c r="AJ11" s="77">
        <v>12767180</v>
      </c>
      <c r="AK11" s="77">
        <v>12767180</v>
      </c>
      <c r="AL11" s="77">
        <f t="shared" si="15"/>
        <v>123953.20388349515</v>
      </c>
      <c r="AM11" s="77">
        <f t="shared" si="16"/>
        <v>123953.20388349515</v>
      </c>
      <c r="AN11" s="77">
        <f>'市区町村別_在宅(医科)'!AN11</f>
        <v>2056</v>
      </c>
      <c r="AO11" s="77">
        <v>177</v>
      </c>
      <c r="AP11" s="77">
        <v>177</v>
      </c>
      <c r="AQ11" s="53">
        <f t="shared" si="17"/>
        <v>8.6089494163424124E-2</v>
      </c>
      <c r="AR11" s="53">
        <f t="shared" si="18"/>
        <v>8.6089494163424124E-2</v>
      </c>
      <c r="AS11" s="77">
        <v>22623620</v>
      </c>
      <c r="AT11" s="77">
        <v>22623620</v>
      </c>
      <c r="AU11" s="77">
        <f t="shared" si="19"/>
        <v>127817.06214689265</v>
      </c>
      <c r="AV11" s="77">
        <f t="shared" si="20"/>
        <v>127817.06214689265</v>
      </c>
      <c r="AW11" s="77">
        <f>'市区町村別_在宅(医科)'!AW11</f>
        <v>1146</v>
      </c>
      <c r="AX11" s="77">
        <v>176</v>
      </c>
      <c r="AY11" s="77">
        <v>176</v>
      </c>
      <c r="AZ11" s="53">
        <f t="shared" si="21"/>
        <v>0.15357766143106458</v>
      </c>
      <c r="BA11" s="53">
        <f t="shared" si="22"/>
        <v>0.15357766143106458</v>
      </c>
      <c r="BB11" s="77">
        <v>22139690</v>
      </c>
      <c r="BC11" s="77">
        <v>22139690</v>
      </c>
      <c r="BD11" s="77">
        <f t="shared" si="23"/>
        <v>125793.69318181818</v>
      </c>
      <c r="BE11" s="77">
        <f t="shared" si="24"/>
        <v>125793.69318181818</v>
      </c>
      <c r="BF11" s="77">
        <f>'市区町村別_在宅(医科)'!BF11</f>
        <v>557</v>
      </c>
      <c r="BG11" s="77">
        <v>108</v>
      </c>
      <c r="BH11" s="77">
        <v>108</v>
      </c>
      <c r="BI11" s="53">
        <f t="shared" si="25"/>
        <v>0.19389587073608616</v>
      </c>
      <c r="BJ11" s="53">
        <f t="shared" si="26"/>
        <v>0.19389587073608616</v>
      </c>
      <c r="BK11" s="77">
        <v>15148200</v>
      </c>
      <c r="BL11" s="77">
        <v>15148200</v>
      </c>
      <c r="BM11" s="77">
        <f t="shared" si="27"/>
        <v>140261.11111111112</v>
      </c>
      <c r="BN11" s="77">
        <f t="shared" si="28"/>
        <v>140261.11111111112</v>
      </c>
      <c r="BO11" s="77">
        <f>'市区町村別_在宅(医科)'!BO11</f>
        <v>10491</v>
      </c>
      <c r="BP11" s="77">
        <f t="shared" si="29"/>
        <v>632</v>
      </c>
      <c r="BQ11" s="77">
        <f t="shared" si="29"/>
        <v>632</v>
      </c>
      <c r="BR11" s="53">
        <f t="shared" si="30"/>
        <v>6.0242112286721952E-2</v>
      </c>
      <c r="BS11" s="53">
        <f t="shared" si="31"/>
        <v>6.0242112286721952E-2</v>
      </c>
      <c r="BT11" s="77">
        <f>SUM(I11,R11,AA11,AJ11,AS11,BB11,BK11)</f>
        <v>81997250</v>
      </c>
      <c r="BU11" s="77">
        <f t="shared" si="32"/>
        <v>81997250</v>
      </c>
      <c r="BV11" s="77">
        <f t="shared" si="33"/>
        <v>129742.48417721518</v>
      </c>
      <c r="BW11" s="77">
        <f t="shared" si="34"/>
        <v>129742.48417721518</v>
      </c>
      <c r="BY11" s="90">
        <v>5</v>
      </c>
      <c r="BZ11" s="23" t="s">
        <v>84</v>
      </c>
      <c r="CA11" s="133">
        <v>9963</v>
      </c>
      <c r="CB11" s="133">
        <v>628</v>
      </c>
      <c r="CC11" s="133">
        <v>628</v>
      </c>
      <c r="CD11" s="27">
        <v>6.3033222924821844E-2</v>
      </c>
      <c r="CE11" s="27">
        <v>6.3033222924821844E-2</v>
      </c>
      <c r="CF11" s="133">
        <v>80336980</v>
      </c>
      <c r="CG11" s="133">
        <v>80336980</v>
      </c>
      <c r="CH11" s="133">
        <v>127925.12738853504</v>
      </c>
      <c r="CI11" s="133">
        <v>127925.12738853504</v>
      </c>
      <c r="CK11" s="42" t="str">
        <f t="shared" si="35"/>
        <v>住吉区</v>
      </c>
      <c r="CL11" s="86">
        <f t="shared" si="36"/>
        <v>8.7420603600556243E-2</v>
      </c>
      <c r="CM11" s="86">
        <f t="shared" si="37"/>
        <v>8.6999999999999994E-2</v>
      </c>
      <c r="CN11" s="86">
        <f t="shared" si="38"/>
        <v>8.7328503160166493E-2</v>
      </c>
      <c r="CO11" s="86">
        <f t="shared" si="39"/>
        <v>8.6999999999999994E-2</v>
      </c>
      <c r="CP11" s="136">
        <f t="shared" si="40"/>
        <v>0</v>
      </c>
      <c r="CQ11" s="42" t="str">
        <f t="shared" si="41"/>
        <v>住吉区</v>
      </c>
      <c r="CR11" s="86">
        <f t="shared" si="0"/>
        <v>8.7420603600556243E-2</v>
      </c>
      <c r="CS11" s="86">
        <f t="shared" si="42"/>
        <v>8.6999999999999994E-2</v>
      </c>
      <c r="CT11" s="86">
        <f t="shared" si="43"/>
        <v>8.7328503160166493E-2</v>
      </c>
      <c r="CU11" s="86">
        <f t="shared" si="44"/>
        <v>8.6999999999999994E-2</v>
      </c>
      <c r="CV11" s="136">
        <f t="shared" si="45"/>
        <v>0</v>
      </c>
      <c r="CW11" s="43"/>
      <c r="CX11" s="86">
        <f t="shared" si="46"/>
        <v>7.9000000000000001E-2</v>
      </c>
      <c r="CY11" s="86">
        <f t="shared" si="47"/>
        <v>7.6999999999999999E-2</v>
      </c>
      <c r="CZ11" s="136">
        <f t="shared" si="48"/>
        <v>0.20000000000000018</v>
      </c>
      <c r="DA11" s="86">
        <f t="shared" si="49"/>
        <v>7.9000000000000001E-2</v>
      </c>
      <c r="DB11" s="86">
        <f t="shared" si="50"/>
        <v>7.6999999999999999E-2</v>
      </c>
      <c r="DC11" s="136">
        <f t="shared" si="51"/>
        <v>0.20000000000000018</v>
      </c>
      <c r="DD11" s="149">
        <v>0</v>
      </c>
    </row>
    <row r="12" spans="2:108" s="15" customFormat="1" ht="13.5" customHeight="1">
      <c r="B12" s="52">
        <v>6</v>
      </c>
      <c r="C12" s="23" t="s">
        <v>85</v>
      </c>
      <c r="D12" s="133">
        <f>'市区町村別_在宅(医科)'!D12</f>
        <v>14</v>
      </c>
      <c r="E12" s="77">
        <v>2</v>
      </c>
      <c r="F12" s="77">
        <v>2</v>
      </c>
      <c r="G12" s="53">
        <f t="shared" si="1"/>
        <v>0.14285714285714285</v>
      </c>
      <c r="H12" s="53">
        <f t="shared" si="2"/>
        <v>0.14285714285714285</v>
      </c>
      <c r="I12" s="77">
        <v>836870</v>
      </c>
      <c r="J12" s="77">
        <v>836870</v>
      </c>
      <c r="K12" s="77">
        <f t="shared" si="3"/>
        <v>418435</v>
      </c>
      <c r="L12" s="77">
        <f t="shared" si="4"/>
        <v>418435</v>
      </c>
      <c r="M12" s="133">
        <f>'市区町村別_在宅(医科)'!M12</f>
        <v>65</v>
      </c>
      <c r="N12" s="77">
        <v>12</v>
      </c>
      <c r="O12" s="77">
        <v>12</v>
      </c>
      <c r="P12" s="53">
        <f t="shared" si="5"/>
        <v>0.18461538461538463</v>
      </c>
      <c r="Q12" s="53">
        <f t="shared" si="6"/>
        <v>0.18461538461538463</v>
      </c>
      <c r="R12" s="77">
        <v>2648660</v>
      </c>
      <c r="S12" s="77">
        <v>2648660</v>
      </c>
      <c r="T12" s="77">
        <f t="shared" si="7"/>
        <v>220721.66666666666</v>
      </c>
      <c r="U12" s="77">
        <f t="shared" si="8"/>
        <v>220721.66666666666</v>
      </c>
      <c r="V12" s="133">
        <f>'市区町村別_在宅(医科)'!V12</f>
        <v>4539</v>
      </c>
      <c r="W12" s="77">
        <v>94</v>
      </c>
      <c r="X12" s="77">
        <v>94</v>
      </c>
      <c r="Y12" s="53">
        <f t="shared" si="9"/>
        <v>2.0709407358448999E-2</v>
      </c>
      <c r="Z12" s="53">
        <f t="shared" si="10"/>
        <v>2.0709407358448999E-2</v>
      </c>
      <c r="AA12" s="77">
        <v>14213190</v>
      </c>
      <c r="AB12" s="77">
        <v>14213190</v>
      </c>
      <c r="AC12" s="77">
        <f t="shared" si="11"/>
        <v>151204.14893617021</v>
      </c>
      <c r="AD12" s="77">
        <f t="shared" si="12"/>
        <v>151204.14893617021</v>
      </c>
      <c r="AE12" s="77">
        <f>'市区町村別_在宅(医科)'!AE12</f>
        <v>3971</v>
      </c>
      <c r="AF12" s="77">
        <v>203</v>
      </c>
      <c r="AG12" s="77">
        <v>203</v>
      </c>
      <c r="AH12" s="53">
        <f t="shared" si="13"/>
        <v>5.1120624527826744E-2</v>
      </c>
      <c r="AI12" s="53">
        <f t="shared" si="14"/>
        <v>5.1120624527826744E-2</v>
      </c>
      <c r="AJ12" s="77">
        <v>27756630</v>
      </c>
      <c r="AK12" s="77">
        <v>27756630</v>
      </c>
      <c r="AL12" s="77">
        <f t="shared" si="15"/>
        <v>136732.16748768472</v>
      </c>
      <c r="AM12" s="77">
        <f t="shared" si="16"/>
        <v>136732.16748768472</v>
      </c>
      <c r="AN12" s="77">
        <f>'市区町村別_在宅(医科)'!AN12</f>
        <v>2813</v>
      </c>
      <c r="AO12" s="77">
        <v>254</v>
      </c>
      <c r="AP12" s="77">
        <v>254</v>
      </c>
      <c r="AQ12" s="53">
        <f t="shared" si="17"/>
        <v>9.0295058656238894E-2</v>
      </c>
      <c r="AR12" s="53">
        <f t="shared" si="18"/>
        <v>9.0295058656238894E-2</v>
      </c>
      <c r="AS12" s="77">
        <v>31776940</v>
      </c>
      <c r="AT12" s="77">
        <v>31776940</v>
      </c>
      <c r="AU12" s="77">
        <f t="shared" si="19"/>
        <v>125106.06299212598</v>
      </c>
      <c r="AV12" s="77">
        <f t="shared" si="20"/>
        <v>125106.06299212598</v>
      </c>
      <c r="AW12" s="77">
        <f>'市区町村別_在宅(医科)'!AW12</f>
        <v>1579</v>
      </c>
      <c r="AX12" s="77">
        <v>269</v>
      </c>
      <c r="AY12" s="77">
        <v>269</v>
      </c>
      <c r="AZ12" s="53">
        <f t="shared" si="21"/>
        <v>0.17036098796706775</v>
      </c>
      <c r="BA12" s="53">
        <f t="shared" si="22"/>
        <v>0.17036098796706775</v>
      </c>
      <c r="BB12" s="77">
        <v>35564400</v>
      </c>
      <c r="BC12" s="77">
        <v>35564400</v>
      </c>
      <c r="BD12" s="77">
        <f t="shared" si="23"/>
        <v>132209.66542750929</v>
      </c>
      <c r="BE12" s="77">
        <f t="shared" si="24"/>
        <v>132209.66542750929</v>
      </c>
      <c r="BF12" s="77">
        <f>'市区町村別_在宅(医科)'!BF12</f>
        <v>645</v>
      </c>
      <c r="BG12" s="77">
        <v>135</v>
      </c>
      <c r="BH12" s="77">
        <v>135</v>
      </c>
      <c r="BI12" s="53">
        <f t="shared" si="25"/>
        <v>0.20930232558139536</v>
      </c>
      <c r="BJ12" s="53">
        <f t="shared" si="26"/>
        <v>0.20930232558139536</v>
      </c>
      <c r="BK12" s="77">
        <v>16715510</v>
      </c>
      <c r="BL12" s="77">
        <v>16715510</v>
      </c>
      <c r="BM12" s="77">
        <f t="shared" si="27"/>
        <v>123818.5925925926</v>
      </c>
      <c r="BN12" s="77">
        <f t="shared" si="28"/>
        <v>123818.5925925926</v>
      </c>
      <c r="BO12" s="77">
        <f>'市区町村別_在宅(医科)'!BO12</f>
        <v>13626</v>
      </c>
      <c r="BP12" s="77">
        <f t="shared" si="29"/>
        <v>969</v>
      </c>
      <c r="BQ12" s="77">
        <f t="shared" si="29"/>
        <v>969</v>
      </c>
      <c r="BR12" s="53">
        <f t="shared" si="30"/>
        <v>7.1114046675473358E-2</v>
      </c>
      <c r="BS12" s="53">
        <f t="shared" si="31"/>
        <v>7.1114046675473358E-2</v>
      </c>
      <c r="BT12" s="77">
        <f t="shared" si="32"/>
        <v>129512200</v>
      </c>
      <c r="BU12" s="77">
        <f t="shared" si="32"/>
        <v>129512200</v>
      </c>
      <c r="BV12" s="77">
        <f t="shared" si="33"/>
        <v>133655.52115583076</v>
      </c>
      <c r="BW12" s="77">
        <f t="shared" si="34"/>
        <v>133655.52115583076</v>
      </c>
      <c r="BY12" s="90">
        <v>6</v>
      </c>
      <c r="BZ12" s="23" t="s">
        <v>85</v>
      </c>
      <c r="CA12" s="133">
        <v>13283</v>
      </c>
      <c r="CB12" s="133">
        <v>949</v>
      </c>
      <c r="CC12" s="133">
        <v>949</v>
      </c>
      <c r="CD12" s="27">
        <v>7.1444703756681466E-2</v>
      </c>
      <c r="CE12" s="27">
        <v>7.1444703756681466E-2</v>
      </c>
      <c r="CF12" s="133">
        <v>124825490</v>
      </c>
      <c r="CG12" s="133">
        <v>124825490</v>
      </c>
      <c r="CH12" s="133">
        <v>131533.70916754479</v>
      </c>
      <c r="CI12" s="133">
        <v>131533.70916754479</v>
      </c>
      <c r="CK12" s="42" t="str">
        <f t="shared" si="35"/>
        <v>天王寺区</v>
      </c>
      <c r="CL12" s="86">
        <f t="shared" si="36"/>
        <v>8.714596949891068E-2</v>
      </c>
      <c r="CM12" s="86">
        <f t="shared" si="37"/>
        <v>8.6999999999999994E-2</v>
      </c>
      <c r="CN12" s="86">
        <f t="shared" si="38"/>
        <v>8.2920546859520508E-2</v>
      </c>
      <c r="CO12" s="86">
        <f t="shared" si="39"/>
        <v>8.3000000000000004E-2</v>
      </c>
      <c r="CP12" s="136">
        <f t="shared" si="40"/>
        <v>0.39999999999999897</v>
      </c>
      <c r="CQ12" s="42" t="str">
        <f t="shared" si="41"/>
        <v>天王寺区</v>
      </c>
      <c r="CR12" s="86">
        <f t="shared" si="0"/>
        <v>8.714596949891068E-2</v>
      </c>
      <c r="CS12" s="86">
        <f t="shared" si="42"/>
        <v>8.6999999999999994E-2</v>
      </c>
      <c r="CT12" s="86">
        <f t="shared" si="43"/>
        <v>8.2920546859520508E-2</v>
      </c>
      <c r="CU12" s="86">
        <f t="shared" si="44"/>
        <v>8.3000000000000004E-2</v>
      </c>
      <c r="CV12" s="136">
        <f t="shared" si="45"/>
        <v>0.39999999999999897</v>
      </c>
      <c r="CW12" s="43"/>
      <c r="CX12" s="86">
        <f t="shared" si="46"/>
        <v>7.9000000000000001E-2</v>
      </c>
      <c r="CY12" s="86">
        <f t="shared" si="47"/>
        <v>7.6999999999999999E-2</v>
      </c>
      <c r="CZ12" s="136">
        <f t="shared" si="48"/>
        <v>0.20000000000000018</v>
      </c>
      <c r="DA12" s="86">
        <f t="shared" si="49"/>
        <v>7.9000000000000001E-2</v>
      </c>
      <c r="DB12" s="86">
        <f t="shared" si="50"/>
        <v>7.6999999999999999E-2</v>
      </c>
      <c r="DC12" s="136">
        <f t="shared" si="51"/>
        <v>0.20000000000000018</v>
      </c>
      <c r="DD12" s="149">
        <v>0</v>
      </c>
    </row>
    <row r="13" spans="2:108" s="15" customFormat="1" ht="13.5" customHeight="1">
      <c r="B13" s="52">
        <v>7</v>
      </c>
      <c r="C13" s="23" t="s">
        <v>86</v>
      </c>
      <c r="D13" s="133">
        <f>'市区町村別_在宅(医科)'!D13</f>
        <v>28</v>
      </c>
      <c r="E13" s="77">
        <v>4</v>
      </c>
      <c r="F13" s="77">
        <v>4</v>
      </c>
      <c r="G13" s="53">
        <f t="shared" si="1"/>
        <v>0.14285714285714285</v>
      </c>
      <c r="H13" s="53">
        <f t="shared" si="2"/>
        <v>0.14285714285714285</v>
      </c>
      <c r="I13" s="77">
        <v>222550</v>
      </c>
      <c r="J13" s="77">
        <v>222550</v>
      </c>
      <c r="K13" s="77">
        <f t="shared" si="3"/>
        <v>55637.5</v>
      </c>
      <c r="L13" s="77">
        <f t="shared" si="4"/>
        <v>55637.5</v>
      </c>
      <c r="M13" s="133">
        <f>'市区町村別_在宅(医科)'!M13</f>
        <v>76</v>
      </c>
      <c r="N13" s="77">
        <v>9</v>
      </c>
      <c r="O13" s="77">
        <v>9</v>
      </c>
      <c r="P13" s="53">
        <f t="shared" si="5"/>
        <v>0.11842105263157894</v>
      </c>
      <c r="Q13" s="53">
        <f t="shared" si="6"/>
        <v>0.11842105263157894</v>
      </c>
      <c r="R13" s="77">
        <v>2367870</v>
      </c>
      <c r="S13" s="77">
        <v>2367870</v>
      </c>
      <c r="T13" s="77">
        <f t="shared" si="7"/>
        <v>263096.66666666669</v>
      </c>
      <c r="U13" s="77">
        <f t="shared" si="8"/>
        <v>263096.66666666669</v>
      </c>
      <c r="V13" s="133">
        <f>'市区町村別_在宅(医科)'!V13</f>
        <v>4283</v>
      </c>
      <c r="W13" s="77">
        <v>94</v>
      </c>
      <c r="X13" s="77">
        <v>93</v>
      </c>
      <c r="Y13" s="53">
        <f t="shared" si="9"/>
        <v>2.1947233247723557E-2</v>
      </c>
      <c r="Z13" s="53">
        <f t="shared" si="10"/>
        <v>2.1713752042960541E-2</v>
      </c>
      <c r="AA13" s="77">
        <v>14364380</v>
      </c>
      <c r="AB13" s="77">
        <v>14317120</v>
      </c>
      <c r="AC13" s="77">
        <f t="shared" si="11"/>
        <v>152812.55319148937</v>
      </c>
      <c r="AD13" s="77">
        <f t="shared" si="12"/>
        <v>153947.52688172043</v>
      </c>
      <c r="AE13" s="77">
        <f>'市区町村別_在宅(医科)'!AE13</f>
        <v>3538</v>
      </c>
      <c r="AF13" s="77">
        <v>184</v>
      </c>
      <c r="AG13" s="77">
        <v>184</v>
      </c>
      <c r="AH13" s="53">
        <f t="shared" si="13"/>
        <v>5.2006783493499152E-2</v>
      </c>
      <c r="AI13" s="53">
        <f t="shared" si="14"/>
        <v>5.2006783493499152E-2</v>
      </c>
      <c r="AJ13" s="77">
        <v>25993460</v>
      </c>
      <c r="AK13" s="77">
        <v>25993460</v>
      </c>
      <c r="AL13" s="77">
        <f t="shared" si="15"/>
        <v>141268.80434782608</v>
      </c>
      <c r="AM13" s="77">
        <f t="shared" si="16"/>
        <v>141268.80434782608</v>
      </c>
      <c r="AN13" s="77">
        <f>'市区町村別_在宅(医科)'!AN13</f>
        <v>2498</v>
      </c>
      <c r="AO13" s="77">
        <v>240</v>
      </c>
      <c r="AP13" s="77">
        <v>240</v>
      </c>
      <c r="AQ13" s="53">
        <f t="shared" si="17"/>
        <v>9.6076861489191354E-2</v>
      </c>
      <c r="AR13" s="53">
        <f t="shared" si="18"/>
        <v>9.6076861489191354E-2</v>
      </c>
      <c r="AS13" s="77">
        <v>39471560</v>
      </c>
      <c r="AT13" s="77">
        <v>39471560</v>
      </c>
      <c r="AU13" s="77">
        <f t="shared" si="19"/>
        <v>164464.83333333334</v>
      </c>
      <c r="AV13" s="77">
        <f t="shared" si="20"/>
        <v>164464.83333333334</v>
      </c>
      <c r="AW13" s="77">
        <f>'市区町村別_在宅(医科)'!AW13</f>
        <v>1299</v>
      </c>
      <c r="AX13" s="77">
        <v>229</v>
      </c>
      <c r="AY13" s="77">
        <v>229</v>
      </c>
      <c r="AZ13" s="53">
        <f t="shared" si="21"/>
        <v>0.17628945342571209</v>
      </c>
      <c r="BA13" s="53">
        <f t="shared" si="22"/>
        <v>0.17628945342571209</v>
      </c>
      <c r="BB13" s="77">
        <v>32682820</v>
      </c>
      <c r="BC13" s="77">
        <v>32682820</v>
      </c>
      <c r="BD13" s="77">
        <f t="shared" si="23"/>
        <v>142719.73799126639</v>
      </c>
      <c r="BE13" s="77">
        <f t="shared" si="24"/>
        <v>142719.73799126639</v>
      </c>
      <c r="BF13" s="77">
        <f>'市区町村別_在宅(医科)'!BF13</f>
        <v>572</v>
      </c>
      <c r="BG13" s="77">
        <v>133</v>
      </c>
      <c r="BH13" s="77">
        <v>133</v>
      </c>
      <c r="BI13" s="53">
        <f t="shared" si="25"/>
        <v>0.23251748251748253</v>
      </c>
      <c r="BJ13" s="53">
        <f t="shared" si="26"/>
        <v>0.23251748251748253</v>
      </c>
      <c r="BK13" s="77">
        <v>19102270</v>
      </c>
      <c r="BL13" s="77">
        <v>19102270</v>
      </c>
      <c r="BM13" s="77">
        <f t="shared" si="27"/>
        <v>143626.09022556391</v>
      </c>
      <c r="BN13" s="77">
        <f t="shared" si="28"/>
        <v>143626.09022556391</v>
      </c>
      <c r="BO13" s="77">
        <f>'市区町村別_在宅(医科)'!BO13</f>
        <v>12294</v>
      </c>
      <c r="BP13" s="77">
        <f t="shared" si="29"/>
        <v>893</v>
      </c>
      <c r="BQ13" s="77">
        <f t="shared" si="29"/>
        <v>892</v>
      </c>
      <c r="BR13" s="53">
        <f t="shared" si="30"/>
        <v>7.2637058727834714E-2</v>
      </c>
      <c r="BS13" s="53">
        <f t="shared" si="31"/>
        <v>7.2555718236538155E-2</v>
      </c>
      <c r="BT13" s="77">
        <f t="shared" si="32"/>
        <v>134204910</v>
      </c>
      <c r="BU13" s="77">
        <f t="shared" si="32"/>
        <v>134157650</v>
      </c>
      <c r="BV13" s="77">
        <f t="shared" si="33"/>
        <v>150285.4535274356</v>
      </c>
      <c r="BW13" s="77">
        <f t="shared" si="34"/>
        <v>150400.9529147982</v>
      </c>
      <c r="BY13" s="90">
        <v>7</v>
      </c>
      <c r="BZ13" s="23" t="s">
        <v>86</v>
      </c>
      <c r="CA13" s="133">
        <v>11994</v>
      </c>
      <c r="CB13" s="133">
        <v>861</v>
      </c>
      <c r="CC13" s="133">
        <v>860</v>
      </c>
      <c r="CD13" s="27">
        <v>7.1785892946473237E-2</v>
      </c>
      <c r="CE13" s="27">
        <v>7.1702517925629483E-2</v>
      </c>
      <c r="CF13" s="133">
        <v>119045290</v>
      </c>
      <c r="CG13" s="133">
        <v>119017910</v>
      </c>
      <c r="CH13" s="133">
        <v>138263.98373983739</v>
      </c>
      <c r="CI13" s="133">
        <v>138392.91860465117</v>
      </c>
      <c r="CK13" s="42" t="str">
        <f t="shared" si="35"/>
        <v>島本町</v>
      </c>
      <c r="CL13" s="86">
        <f t="shared" si="36"/>
        <v>8.6349534643226478E-2</v>
      </c>
      <c r="CM13" s="86">
        <f t="shared" si="37"/>
        <v>8.5999999999999993E-2</v>
      </c>
      <c r="CN13" s="86">
        <f t="shared" si="38"/>
        <v>8.1517792302106026E-2</v>
      </c>
      <c r="CO13" s="86">
        <f t="shared" si="39"/>
        <v>8.2000000000000003E-2</v>
      </c>
      <c r="CP13" s="136">
        <f t="shared" si="40"/>
        <v>0.39999999999999897</v>
      </c>
      <c r="CQ13" s="42" t="str">
        <f t="shared" si="41"/>
        <v>島本町</v>
      </c>
      <c r="CR13" s="86">
        <f t="shared" si="0"/>
        <v>8.6349534643226478E-2</v>
      </c>
      <c r="CS13" s="86">
        <f t="shared" si="42"/>
        <v>8.5999999999999993E-2</v>
      </c>
      <c r="CT13" s="86">
        <f t="shared" si="43"/>
        <v>8.1517792302106026E-2</v>
      </c>
      <c r="CU13" s="86">
        <f t="shared" si="44"/>
        <v>8.2000000000000003E-2</v>
      </c>
      <c r="CV13" s="136">
        <f t="shared" si="45"/>
        <v>0.39999999999999897</v>
      </c>
      <c r="CW13" s="43"/>
      <c r="CX13" s="86">
        <f t="shared" si="46"/>
        <v>7.9000000000000001E-2</v>
      </c>
      <c r="CY13" s="86">
        <f t="shared" si="47"/>
        <v>7.6999999999999999E-2</v>
      </c>
      <c r="CZ13" s="136">
        <f t="shared" si="48"/>
        <v>0.20000000000000018</v>
      </c>
      <c r="DA13" s="86">
        <f t="shared" si="49"/>
        <v>7.9000000000000001E-2</v>
      </c>
      <c r="DB13" s="86">
        <f t="shared" si="50"/>
        <v>7.6999999999999999E-2</v>
      </c>
      <c r="DC13" s="136">
        <f t="shared" si="51"/>
        <v>0.20000000000000018</v>
      </c>
      <c r="DD13" s="149">
        <v>0</v>
      </c>
    </row>
    <row r="14" spans="2:108" s="15" customFormat="1" ht="13.5" customHeight="1">
      <c r="B14" s="52">
        <v>8</v>
      </c>
      <c r="C14" s="23" t="s">
        <v>52</v>
      </c>
      <c r="D14" s="133">
        <f>'市区町村別_在宅(医科)'!D14</f>
        <v>16</v>
      </c>
      <c r="E14" s="77">
        <v>2</v>
      </c>
      <c r="F14" s="77">
        <v>2</v>
      </c>
      <c r="G14" s="53">
        <f t="shared" si="1"/>
        <v>0.125</v>
      </c>
      <c r="H14" s="53">
        <f t="shared" si="2"/>
        <v>0.125</v>
      </c>
      <c r="I14" s="77">
        <v>913670</v>
      </c>
      <c r="J14" s="77">
        <v>913670</v>
      </c>
      <c r="K14" s="77">
        <f t="shared" si="3"/>
        <v>456835</v>
      </c>
      <c r="L14" s="77">
        <f t="shared" si="4"/>
        <v>456835</v>
      </c>
      <c r="M14" s="133">
        <f>'市区町村別_在宅(医科)'!M14</f>
        <v>43</v>
      </c>
      <c r="N14" s="77">
        <v>2</v>
      </c>
      <c r="O14" s="77">
        <v>2</v>
      </c>
      <c r="P14" s="53">
        <f t="shared" si="5"/>
        <v>4.6511627906976744E-2</v>
      </c>
      <c r="Q14" s="53">
        <f t="shared" si="6"/>
        <v>4.6511627906976744E-2</v>
      </c>
      <c r="R14" s="77">
        <v>365150</v>
      </c>
      <c r="S14" s="77">
        <v>365150</v>
      </c>
      <c r="T14" s="77">
        <f t="shared" si="7"/>
        <v>182575</v>
      </c>
      <c r="U14" s="77">
        <f t="shared" si="8"/>
        <v>182575</v>
      </c>
      <c r="V14" s="133">
        <f>'市区町村別_在宅(医科)'!V14</f>
        <v>3536</v>
      </c>
      <c r="W14" s="77">
        <v>83</v>
      </c>
      <c r="X14" s="77">
        <v>83</v>
      </c>
      <c r="Y14" s="53">
        <f t="shared" si="9"/>
        <v>2.3472850678733032E-2</v>
      </c>
      <c r="Z14" s="53">
        <f t="shared" si="10"/>
        <v>2.3472850678733032E-2</v>
      </c>
      <c r="AA14" s="77">
        <v>10626520</v>
      </c>
      <c r="AB14" s="77">
        <v>10626520</v>
      </c>
      <c r="AC14" s="77">
        <f t="shared" si="11"/>
        <v>128030.36144578313</v>
      </c>
      <c r="AD14" s="77">
        <f t="shared" si="12"/>
        <v>128030.36144578313</v>
      </c>
      <c r="AE14" s="77">
        <f>'市区町村別_在宅(医科)'!AE14</f>
        <v>2769</v>
      </c>
      <c r="AF14" s="77">
        <v>172</v>
      </c>
      <c r="AG14" s="77">
        <v>172</v>
      </c>
      <c r="AH14" s="53">
        <f t="shared" si="13"/>
        <v>6.2116287468400144E-2</v>
      </c>
      <c r="AI14" s="53">
        <f t="shared" si="14"/>
        <v>6.2116287468400144E-2</v>
      </c>
      <c r="AJ14" s="77">
        <v>21606350</v>
      </c>
      <c r="AK14" s="77">
        <v>21598470</v>
      </c>
      <c r="AL14" s="77">
        <f t="shared" si="15"/>
        <v>125618.31395348837</v>
      </c>
      <c r="AM14" s="77">
        <f t="shared" si="16"/>
        <v>125572.5</v>
      </c>
      <c r="AN14" s="77">
        <f>'市区町村別_在宅(医科)'!AN14</f>
        <v>2111</v>
      </c>
      <c r="AO14" s="77">
        <v>221</v>
      </c>
      <c r="AP14" s="77">
        <v>221</v>
      </c>
      <c r="AQ14" s="53">
        <f t="shared" si="17"/>
        <v>0.10468972051160587</v>
      </c>
      <c r="AR14" s="53">
        <f t="shared" si="18"/>
        <v>0.10468972051160587</v>
      </c>
      <c r="AS14" s="77">
        <v>30465730</v>
      </c>
      <c r="AT14" s="77">
        <v>30465730</v>
      </c>
      <c r="AU14" s="77">
        <f t="shared" si="19"/>
        <v>137853.98190045249</v>
      </c>
      <c r="AV14" s="77">
        <f t="shared" si="20"/>
        <v>137853.98190045249</v>
      </c>
      <c r="AW14" s="77">
        <f>'市区町村別_在宅(医科)'!AW14</f>
        <v>1387</v>
      </c>
      <c r="AX14" s="77">
        <v>266</v>
      </c>
      <c r="AY14" s="77">
        <v>266</v>
      </c>
      <c r="AZ14" s="53">
        <f t="shared" si="21"/>
        <v>0.19178082191780821</v>
      </c>
      <c r="BA14" s="53">
        <f t="shared" si="22"/>
        <v>0.19178082191780821</v>
      </c>
      <c r="BB14" s="77">
        <v>35115560</v>
      </c>
      <c r="BC14" s="77">
        <v>35115560</v>
      </c>
      <c r="BD14" s="77">
        <f t="shared" si="23"/>
        <v>132013.38345864663</v>
      </c>
      <c r="BE14" s="77">
        <f t="shared" si="24"/>
        <v>132013.38345864663</v>
      </c>
      <c r="BF14" s="77">
        <f>'市区町村別_在宅(医科)'!BF14</f>
        <v>695</v>
      </c>
      <c r="BG14" s="77">
        <v>174</v>
      </c>
      <c r="BH14" s="77">
        <v>174</v>
      </c>
      <c r="BI14" s="53">
        <f t="shared" si="25"/>
        <v>0.2503597122302158</v>
      </c>
      <c r="BJ14" s="53">
        <f t="shared" si="26"/>
        <v>0.2503597122302158</v>
      </c>
      <c r="BK14" s="77">
        <v>22297710</v>
      </c>
      <c r="BL14" s="77">
        <v>22297710</v>
      </c>
      <c r="BM14" s="77">
        <f t="shared" si="27"/>
        <v>128147.75862068965</v>
      </c>
      <c r="BN14" s="77">
        <f t="shared" si="28"/>
        <v>128147.75862068965</v>
      </c>
      <c r="BO14" s="77">
        <f>'市区町村別_在宅(医科)'!BO14</f>
        <v>10557</v>
      </c>
      <c r="BP14" s="77">
        <f t="shared" si="29"/>
        <v>920</v>
      </c>
      <c r="BQ14" s="77">
        <f t="shared" si="29"/>
        <v>920</v>
      </c>
      <c r="BR14" s="53">
        <f t="shared" si="30"/>
        <v>8.714596949891068E-2</v>
      </c>
      <c r="BS14" s="53">
        <f t="shared" si="31"/>
        <v>8.714596949891068E-2</v>
      </c>
      <c r="BT14" s="77">
        <f t="shared" si="32"/>
        <v>121390690</v>
      </c>
      <c r="BU14" s="77">
        <f t="shared" si="32"/>
        <v>121382810</v>
      </c>
      <c r="BV14" s="77">
        <f t="shared" si="33"/>
        <v>131946.40217391305</v>
      </c>
      <c r="BW14" s="77">
        <f t="shared" si="34"/>
        <v>131937.83695652173</v>
      </c>
      <c r="BY14" s="90">
        <v>8</v>
      </c>
      <c r="BZ14" s="23" t="s">
        <v>52</v>
      </c>
      <c r="CA14" s="133">
        <v>10094</v>
      </c>
      <c r="CB14" s="133">
        <v>837</v>
      </c>
      <c r="CC14" s="133">
        <v>837</v>
      </c>
      <c r="CD14" s="27">
        <v>8.2920546859520508E-2</v>
      </c>
      <c r="CE14" s="27">
        <v>8.2920546859520508E-2</v>
      </c>
      <c r="CF14" s="133">
        <v>103092410</v>
      </c>
      <c r="CG14" s="133">
        <v>103092410</v>
      </c>
      <c r="CH14" s="133">
        <v>123168.9486260454</v>
      </c>
      <c r="CI14" s="133">
        <v>123168.9486260454</v>
      </c>
      <c r="CK14" s="42" t="str">
        <f t="shared" si="35"/>
        <v>東淀川区</v>
      </c>
      <c r="CL14" s="86">
        <f t="shared" si="36"/>
        <v>8.5915166499266019E-2</v>
      </c>
      <c r="CM14" s="86">
        <f t="shared" si="37"/>
        <v>8.5999999999999993E-2</v>
      </c>
      <c r="CN14" s="86">
        <f t="shared" si="38"/>
        <v>8.0922782691847953E-2</v>
      </c>
      <c r="CO14" s="86">
        <f t="shared" si="39"/>
        <v>8.1000000000000003E-2</v>
      </c>
      <c r="CP14" s="136">
        <f t="shared" si="40"/>
        <v>0.49999999999999906</v>
      </c>
      <c r="CQ14" s="42" t="str">
        <f t="shared" si="41"/>
        <v>東淀川区</v>
      </c>
      <c r="CR14" s="86">
        <f t="shared" si="0"/>
        <v>8.5915166499266019E-2</v>
      </c>
      <c r="CS14" s="86">
        <f t="shared" si="42"/>
        <v>8.5999999999999993E-2</v>
      </c>
      <c r="CT14" s="86">
        <f t="shared" si="43"/>
        <v>8.0882938879591998E-2</v>
      </c>
      <c r="CU14" s="86">
        <f t="shared" si="44"/>
        <v>8.1000000000000003E-2</v>
      </c>
      <c r="CV14" s="136">
        <f t="shared" si="45"/>
        <v>0.49999999999999906</v>
      </c>
      <c r="CW14" s="43"/>
      <c r="CX14" s="86">
        <f t="shared" si="46"/>
        <v>7.9000000000000001E-2</v>
      </c>
      <c r="CY14" s="86">
        <f t="shared" si="47"/>
        <v>7.6999999999999999E-2</v>
      </c>
      <c r="CZ14" s="136">
        <f t="shared" si="48"/>
        <v>0.20000000000000018</v>
      </c>
      <c r="DA14" s="86">
        <f t="shared" si="49"/>
        <v>7.9000000000000001E-2</v>
      </c>
      <c r="DB14" s="86">
        <f t="shared" si="50"/>
        <v>7.6999999999999999E-2</v>
      </c>
      <c r="DC14" s="136">
        <f t="shared" si="51"/>
        <v>0.20000000000000018</v>
      </c>
      <c r="DD14" s="149">
        <v>0</v>
      </c>
    </row>
    <row r="15" spans="2:108" s="15" customFormat="1" ht="13.5" customHeight="1">
      <c r="B15" s="52">
        <v>9</v>
      </c>
      <c r="C15" s="23" t="s">
        <v>87</v>
      </c>
      <c r="D15" s="133">
        <f>'市区町村別_在宅(医科)'!D15</f>
        <v>14</v>
      </c>
      <c r="E15" s="77">
        <v>1</v>
      </c>
      <c r="F15" s="77">
        <v>1</v>
      </c>
      <c r="G15" s="53">
        <f t="shared" si="1"/>
        <v>7.1428571428571425E-2</v>
      </c>
      <c r="H15" s="53">
        <f t="shared" si="2"/>
        <v>7.1428571428571425E-2</v>
      </c>
      <c r="I15" s="77">
        <v>228520</v>
      </c>
      <c r="J15" s="77">
        <v>228520</v>
      </c>
      <c r="K15" s="77">
        <f t="shared" si="3"/>
        <v>228520</v>
      </c>
      <c r="L15" s="77">
        <f t="shared" si="4"/>
        <v>228520</v>
      </c>
      <c r="M15" s="133">
        <f>'市区町村別_在宅(医科)'!M15</f>
        <v>33</v>
      </c>
      <c r="N15" s="77">
        <v>2</v>
      </c>
      <c r="O15" s="77">
        <v>2</v>
      </c>
      <c r="P15" s="53">
        <f t="shared" si="5"/>
        <v>6.0606060606060608E-2</v>
      </c>
      <c r="Q15" s="53">
        <f t="shared" si="6"/>
        <v>6.0606060606060608E-2</v>
      </c>
      <c r="R15" s="77">
        <v>1491850</v>
      </c>
      <c r="S15" s="77">
        <v>1491850</v>
      </c>
      <c r="T15" s="77">
        <f t="shared" si="7"/>
        <v>745925</v>
      </c>
      <c r="U15" s="77">
        <f t="shared" si="8"/>
        <v>745925</v>
      </c>
      <c r="V15" s="133">
        <f>'市区町村別_在宅(医科)'!V15</f>
        <v>2308</v>
      </c>
      <c r="W15" s="77">
        <v>56</v>
      </c>
      <c r="X15" s="77">
        <v>55</v>
      </c>
      <c r="Y15" s="53">
        <f t="shared" si="9"/>
        <v>2.4263431542461005E-2</v>
      </c>
      <c r="Z15" s="53">
        <f t="shared" si="10"/>
        <v>2.3830155979202773E-2</v>
      </c>
      <c r="AA15" s="77">
        <v>9419830</v>
      </c>
      <c r="AB15" s="77">
        <v>9415900</v>
      </c>
      <c r="AC15" s="77">
        <f t="shared" si="11"/>
        <v>168211.25</v>
      </c>
      <c r="AD15" s="77">
        <f t="shared" si="12"/>
        <v>171198.18181818182</v>
      </c>
      <c r="AE15" s="77">
        <f>'市区町村別_在宅(医科)'!AE15</f>
        <v>1858</v>
      </c>
      <c r="AF15" s="77">
        <v>109</v>
      </c>
      <c r="AG15" s="77">
        <v>109</v>
      </c>
      <c r="AH15" s="53">
        <f t="shared" si="13"/>
        <v>5.8665231431646932E-2</v>
      </c>
      <c r="AI15" s="53">
        <f t="shared" si="14"/>
        <v>5.8665231431646932E-2</v>
      </c>
      <c r="AJ15" s="77">
        <v>16912110</v>
      </c>
      <c r="AK15" s="77">
        <v>16912110</v>
      </c>
      <c r="AL15" s="77">
        <f t="shared" si="15"/>
        <v>155156.97247706421</v>
      </c>
      <c r="AM15" s="77">
        <f t="shared" si="16"/>
        <v>155156.97247706421</v>
      </c>
      <c r="AN15" s="77">
        <f>'市区町村別_在宅(医科)'!AN15</f>
        <v>1369</v>
      </c>
      <c r="AO15" s="77">
        <v>117</v>
      </c>
      <c r="AP15" s="77">
        <v>117</v>
      </c>
      <c r="AQ15" s="53">
        <f t="shared" si="17"/>
        <v>8.5463842220598982E-2</v>
      </c>
      <c r="AR15" s="53">
        <f t="shared" si="18"/>
        <v>8.5463842220598982E-2</v>
      </c>
      <c r="AS15" s="77">
        <v>17099750</v>
      </c>
      <c r="AT15" s="77">
        <v>17099750</v>
      </c>
      <c r="AU15" s="77">
        <f t="shared" si="19"/>
        <v>146151.70940170941</v>
      </c>
      <c r="AV15" s="77">
        <f t="shared" si="20"/>
        <v>146151.70940170941</v>
      </c>
      <c r="AW15" s="77">
        <f>'市区町村別_在宅(医科)'!AW15</f>
        <v>815</v>
      </c>
      <c r="AX15" s="77">
        <v>121</v>
      </c>
      <c r="AY15" s="77">
        <v>121</v>
      </c>
      <c r="AZ15" s="53">
        <f t="shared" si="21"/>
        <v>0.14846625766871166</v>
      </c>
      <c r="BA15" s="53">
        <f t="shared" si="22"/>
        <v>0.14846625766871166</v>
      </c>
      <c r="BB15" s="77">
        <v>20292500</v>
      </c>
      <c r="BC15" s="77">
        <v>20292500</v>
      </c>
      <c r="BD15" s="77">
        <f t="shared" si="23"/>
        <v>167706.61157024794</v>
      </c>
      <c r="BE15" s="77">
        <f t="shared" si="24"/>
        <v>167706.61157024794</v>
      </c>
      <c r="BF15" s="77">
        <f>'市区町村別_在宅(医科)'!BF15</f>
        <v>412</v>
      </c>
      <c r="BG15" s="77">
        <v>79</v>
      </c>
      <c r="BH15" s="77">
        <v>79</v>
      </c>
      <c r="BI15" s="53">
        <f t="shared" si="25"/>
        <v>0.19174757281553398</v>
      </c>
      <c r="BJ15" s="53">
        <f t="shared" si="26"/>
        <v>0.19174757281553398</v>
      </c>
      <c r="BK15" s="77">
        <v>9513160</v>
      </c>
      <c r="BL15" s="77">
        <v>9513160</v>
      </c>
      <c r="BM15" s="77">
        <f t="shared" si="27"/>
        <v>120419.74683544303</v>
      </c>
      <c r="BN15" s="77">
        <f t="shared" si="28"/>
        <v>120419.74683544303</v>
      </c>
      <c r="BO15" s="77">
        <f>'市区町村別_在宅(医科)'!BO15</f>
        <v>6809</v>
      </c>
      <c r="BP15" s="77">
        <f t="shared" si="29"/>
        <v>485</v>
      </c>
      <c r="BQ15" s="77">
        <f t="shared" si="29"/>
        <v>484</v>
      </c>
      <c r="BR15" s="53">
        <f t="shared" si="30"/>
        <v>7.1229255397268321E-2</v>
      </c>
      <c r="BS15" s="53">
        <f t="shared" si="31"/>
        <v>7.1082390953150248E-2</v>
      </c>
      <c r="BT15" s="77">
        <f t="shared" si="32"/>
        <v>74957720</v>
      </c>
      <c r="BU15" s="77">
        <f t="shared" si="32"/>
        <v>74953790</v>
      </c>
      <c r="BV15" s="77">
        <f t="shared" si="33"/>
        <v>154552</v>
      </c>
      <c r="BW15" s="77">
        <f t="shared" si="34"/>
        <v>154863.20247933886</v>
      </c>
      <c r="BY15" s="90">
        <v>9</v>
      </c>
      <c r="BZ15" s="23" t="s">
        <v>87</v>
      </c>
      <c r="CA15" s="133">
        <v>6537</v>
      </c>
      <c r="CB15" s="133">
        <v>480</v>
      </c>
      <c r="CC15" s="133">
        <v>480</v>
      </c>
      <c r="CD15" s="27">
        <v>7.3428178063331809E-2</v>
      </c>
      <c r="CE15" s="27">
        <v>7.3428178063331809E-2</v>
      </c>
      <c r="CF15" s="133">
        <v>72021700</v>
      </c>
      <c r="CG15" s="133">
        <v>72021700</v>
      </c>
      <c r="CH15" s="133">
        <v>150045.20833333334</v>
      </c>
      <c r="CI15" s="133">
        <v>150045.20833333334</v>
      </c>
      <c r="CK15" s="42" t="str">
        <f t="shared" si="35"/>
        <v>旭区</v>
      </c>
      <c r="CL15" s="86">
        <f t="shared" si="36"/>
        <v>8.532814110640248E-2</v>
      </c>
      <c r="CM15" s="86">
        <f t="shared" si="37"/>
        <v>8.5000000000000006E-2</v>
      </c>
      <c r="CN15" s="86">
        <f t="shared" si="38"/>
        <v>8.0204778156996587E-2</v>
      </c>
      <c r="CO15" s="86">
        <f t="shared" si="39"/>
        <v>0.08</v>
      </c>
      <c r="CP15" s="136">
        <f t="shared" si="40"/>
        <v>0.50000000000000044</v>
      </c>
      <c r="CQ15" s="42" t="str">
        <f t="shared" si="41"/>
        <v>旭区</v>
      </c>
      <c r="CR15" s="86">
        <f t="shared" si="0"/>
        <v>8.532814110640248E-2</v>
      </c>
      <c r="CS15" s="86">
        <f t="shared" si="42"/>
        <v>8.5000000000000006E-2</v>
      </c>
      <c r="CT15" s="86">
        <f t="shared" si="43"/>
        <v>8.0087089561021535E-2</v>
      </c>
      <c r="CU15" s="86">
        <f t="shared" si="44"/>
        <v>0.08</v>
      </c>
      <c r="CV15" s="136">
        <f t="shared" si="45"/>
        <v>0.50000000000000044</v>
      </c>
      <c r="CW15" s="43"/>
      <c r="CX15" s="86">
        <f t="shared" si="46"/>
        <v>7.9000000000000001E-2</v>
      </c>
      <c r="CY15" s="86">
        <f t="shared" si="47"/>
        <v>7.6999999999999999E-2</v>
      </c>
      <c r="CZ15" s="136">
        <f t="shared" si="48"/>
        <v>0.20000000000000018</v>
      </c>
      <c r="DA15" s="86">
        <f t="shared" si="49"/>
        <v>7.9000000000000001E-2</v>
      </c>
      <c r="DB15" s="86">
        <f t="shared" si="50"/>
        <v>7.6999999999999999E-2</v>
      </c>
      <c r="DC15" s="136">
        <f t="shared" si="51"/>
        <v>0.20000000000000018</v>
      </c>
      <c r="DD15" s="149">
        <v>0</v>
      </c>
    </row>
    <row r="16" spans="2:108" s="15" customFormat="1" ht="13.5" customHeight="1">
      <c r="B16" s="52">
        <v>10</v>
      </c>
      <c r="C16" s="23" t="s">
        <v>53</v>
      </c>
      <c r="D16" s="133">
        <f>'市区町村別_在宅(医科)'!D16</f>
        <v>20</v>
      </c>
      <c r="E16" s="77">
        <v>2</v>
      </c>
      <c r="F16" s="77">
        <v>2</v>
      </c>
      <c r="G16" s="53">
        <f t="shared" si="1"/>
        <v>0.1</v>
      </c>
      <c r="H16" s="53">
        <f t="shared" si="2"/>
        <v>0.1</v>
      </c>
      <c r="I16" s="77">
        <v>248330</v>
      </c>
      <c r="J16" s="77">
        <v>248330</v>
      </c>
      <c r="K16" s="77">
        <f t="shared" si="3"/>
        <v>124165</v>
      </c>
      <c r="L16" s="77">
        <f t="shared" si="4"/>
        <v>124165</v>
      </c>
      <c r="M16" s="133">
        <f>'市区町村別_在宅(医科)'!M16</f>
        <v>69</v>
      </c>
      <c r="N16" s="77">
        <v>7</v>
      </c>
      <c r="O16" s="77">
        <v>7</v>
      </c>
      <c r="P16" s="53">
        <f t="shared" si="5"/>
        <v>0.10144927536231885</v>
      </c>
      <c r="Q16" s="53">
        <f t="shared" si="6"/>
        <v>0.10144927536231885</v>
      </c>
      <c r="R16" s="77">
        <v>1608790</v>
      </c>
      <c r="S16" s="77">
        <v>1608790</v>
      </c>
      <c r="T16" s="77">
        <f t="shared" si="7"/>
        <v>229827.14285714287</v>
      </c>
      <c r="U16" s="77">
        <f t="shared" si="8"/>
        <v>229827.14285714287</v>
      </c>
      <c r="V16" s="133">
        <f>'市区町村別_在宅(医科)'!V16</f>
        <v>5444</v>
      </c>
      <c r="W16" s="77">
        <v>138</v>
      </c>
      <c r="X16" s="77">
        <v>138</v>
      </c>
      <c r="Y16" s="53">
        <f t="shared" si="9"/>
        <v>2.5349008082292433E-2</v>
      </c>
      <c r="Z16" s="53">
        <f t="shared" si="10"/>
        <v>2.5349008082292433E-2</v>
      </c>
      <c r="AA16" s="77">
        <v>19600220</v>
      </c>
      <c r="AB16" s="77">
        <v>19600220</v>
      </c>
      <c r="AC16" s="77">
        <f t="shared" si="11"/>
        <v>142030.57971014493</v>
      </c>
      <c r="AD16" s="77">
        <f t="shared" si="12"/>
        <v>142030.57971014493</v>
      </c>
      <c r="AE16" s="77">
        <f>'市区町村別_在宅(医科)'!AE16</f>
        <v>4376</v>
      </c>
      <c r="AF16" s="77">
        <v>258</v>
      </c>
      <c r="AG16" s="77">
        <v>258</v>
      </c>
      <c r="AH16" s="53">
        <f t="shared" si="13"/>
        <v>5.8957952468007314E-2</v>
      </c>
      <c r="AI16" s="53">
        <f t="shared" si="14"/>
        <v>5.8957952468007314E-2</v>
      </c>
      <c r="AJ16" s="77">
        <v>33890450</v>
      </c>
      <c r="AK16" s="77">
        <v>33890450</v>
      </c>
      <c r="AL16" s="77">
        <f t="shared" si="15"/>
        <v>131358.33333333334</v>
      </c>
      <c r="AM16" s="77">
        <f t="shared" si="16"/>
        <v>131358.33333333334</v>
      </c>
      <c r="AN16" s="77">
        <f>'市区町村別_在宅(医科)'!AN16</f>
        <v>3058</v>
      </c>
      <c r="AO16" s="77">
        <v>413</v>
      </c>
      <c r="AP16" s="77">
        <v>413</v>
      </c>
      <c r="AQ16" s="53">
        <f t="shared" si="17"/>
        <v>0.13505559189012425</v>
      </c>
      <c r="AR16" s="53">
        <f t="shared" si="18"/>
        <v>0.13505559189012425</v>
      </c>
      <c r="AS16" s="77">
        <v>62240980</v>
      </c>
      <c r="AT16" s="77">
        <v>62240980</v>
      </c>
      <c r="AU16" s="77">
        <f t="shared" si="19"/>
        <v>150704.55205811138</v>
      </c>
      <c r="AV16" s="77">
        <f t="shared" si="20"/>
        <v>150704.55205811138</v>
      </c>
      <c r="AW16" s="77">
        <f>'市区町村別_在宅(医科)'!AW16</f>
        <v>1648</v>
      </c>
      <c r="AX16" s="77">
        <v>367</v>
      </c>
      <c r="AY16" s="77">
        <v>367</v>
      </c>
      <c r="AZ16" s="53">
        <f t="shared" si="21"/>
        <v>0.22269417475728157</v>
      </c>
      <c r="BA16" s="53">
        <f t="shared" si="22"/>
        <v>0.22269417475728157</v>
      </c>
      <c r="BB16" s="77">
        <v>54332520</v>
      </c>
      <c r="BC16" s="77">
        <v>54332520</v>
      </c>
      <c r="BD16" s="77">
        <f t="shared" si="23"/>
        <v>148045.01362397822</v>
      </c>
      <c r="BE16" s="77">
        <f t="shared" si="24"/>
        <v>148045.01362397822</v>
      </c>
      <c r="BF16" s="77">
        <f>'市区町村別_在宅(医科)'!BF16</f>
        <v>675</v>
      </c>
      <c r="BG16" s="77">
        <v>199</v>
      </c>
      <c r="BH16" s="77">
        <v>199</v>
      </c>
      <c r="BI16" s="53">
        <f t="shared" si="25"/>
        <v>0.29481481481481481</v>
      </c>
      <c r="BJ16" s="53">
        <f t="shared" si="26"/>
        <v>0.29481481481481481</v>
      </c>
      <c r="BK16" s="77">
        <v>28555280</v>
      </c>
      <c r="BL16" s="77">
        <v>28555280</v>
      </c>
      <c r="BM16" s="77">
        <f t="shared" si="27"/>
        <v>143493.86934673367</v>
      </c>
      <c r="BN16" s="77">
        <f t="shared" si="28"/>
        <v>143493.86934673367</v>
      </c>
      <c r="BO16" s="77">
        <f>'市区町村別_在宅(医科)'!BO16</f>
        <v>15290</v>
      </c>
      <c r="BP16" s="77">
        <f t="shared" si="29"/>
        <v>1384</v>
      </c>
      <c r="BQ16" s="77">
        <f t="shared" si="29"/>
        <v>1384</v>
      </c>
      <c r="BR16" s="53">
        <f t="shared" si="30"/>
        <v>9.0516677567037282E-2</v>
      </c>
      <c r="BS16" s="53">
        <f t="shared" si="31"/>
        <v>9.0516677567037282E-2</v>
      </c>
      <c r="BT16" s="77">
        <f t="shared" si="32"/>
        <v>200476570</v>
      </c>
      <c r="BU16" s="77">
        <f t="shared" si="32"/>
        <v>200476570</v>
      </c>
      <c r="BV16" s="77">
        <f t="shared" si="33"/>
        <v>144853.01300578035</v>
      </c>
      <c r="BW16" s="77">
        <f t="shared" si="34"/>
        <v>144853.01300578035</v>
      </c>
      <c r="BY16" s="90">
        <v>10</v>
      </c>
      <c r="BZ16" s="23" t="s">
        <v>53</v>
      </c>
      <c r="CA16" s="133">
        <v>14759</v>
      </c>
      <c r="CB16" s="133">
        <v>1279</v>
      </c>
      <c r="CC16" s="133">
        <v>1279</v>
      </c>
      <c r="CD16" s="27">
        <v>8.6658987736296503E-2</v>
      </c>
      <c r="CE16" s="27">
        <v>8.6658987736296503E-2</v>
      </c>
      <c r="CF16" s="133">
        <v>181721650</v>
      </c>
      <c r="CG16" s="133">
        <v>181721650</v>
      </c>
      <c r="CH16" s="133">
        <v>142081.03987490226</v>
      </c>
      <c r="CI16" s="133">
        <v>142081.03987490226</v>
      </c>
      <c r="CK16" s="42" t="str">
        <f t="shared" si="35"/>
        <v>大阪市</v>
      </c>
      <c r="CL16" s="86">
        <f t="shared" si="36"/>
        <v>8.5206722754613606E-2</v>
      </c>
      <c r="CM16" s="86">
        <f t="shared" si="37"/>
        <v>8.5000000000000006E-2</v>
      </c>
      <c r="CN16" s="86">
        <f t="shared" si="38"/>
        <v>8.2838009740039797E-2</v>
      </c>
      <c r="CO16" s="86">
        <f t="shared" si="39"/>
        <v>8.3000000000000004E-2</v>
      </c>
      <c r="CP16" s="136">
        <f t="shared" si="40"/>
        <v>0.20000000000000018</v>
      </c>
      <c r="CQ16" s="42" t="str">
        <f t="shared" si="41"/>
        <v>大阪市</v>
      </c>
      <c r="CR16" s="86">
        <f t="shared" si="0"/>
        <v>8.5192099593476123E-2</v>
      </c>
      <c r="CS16" s="86">
        <f t="shared" si="42"/>
        <v>8.5000000000000006E-2</v>
      </c>
      <c r="CT16" s="86">
        <f t="shared" si="43"/>
        <v>8.2810410451599634E-2</v>
      </c>
      <c r="CU16" s="86">
        <f t="shared" si="44"/>
        <v>8.3000000000000004E-2</v>
      </c>
      <c r="CV16" s="136">
        <f t="shared" si="45"/>
        <v>0.20000000000000018</v>
      </c>
      <c r="CW16" s="43"/>
      <c r="CX16" s="86">
        <f t="shared" si="46"/>
        <v>7.9000000000000001E-2</v>
      </c>
      <c r="CY16" s="86">
        <f t="shared" si="47"/>
        <v>7.6999999999999999E-2</v>
      </c>
      <c r="CZ16" s="136">
        <f t="shared" si="48"/>
        <v>0.20000000000000018</v>
      </c>
      <c r="DA16" s="86">
        <f t="shared" si="49"/>
        <v>7.9000000000000001E-2</v>
      </c>
      <c r="DB16" s="86">
        <f t="shared" si="50"/>
        <v>7.6999999999999999E-2</v>
      </c>
      <c r="DC16" s="136">
        <f t="shared" si="51"/>
        <v>0.20000000000000018</v>
      </c>
      <c r="DD16" s="149">
        <v>0</v>
      </c>
    </row>
    <row r="17" spans="2:108" s="15" customFormat="1" ht="13.5" customHeight="1">
      <c r="B17" s="52">
        <v>11</v>
      </c>
      <c r="C17" s="23" t="s">
        <v>54</v>
      </c>
      <c r="D17" s="133">
        <f>'市区町村別_在宅(医科)'!D17</f>
        <v>33</v>
      </c>
      <c r="E17" s="77">
        <v>5</v>
      </c>
      <c r="F17" s="77">
        <v>5</v>
      </c>
      <c r="G17" s="53">
        <f t="shared" si="1"/>
        <v>0.15151515151515152</v>
      </c>
      <c r="H17" s="53">
        <f t="shared" si="2"/>
        <v>0.15151515151515152</v>
      </c>
      <c r="I17" s="77">
        <v>983310</v>
      </c>
      <c r="J17" s="77">
        <v>983310</v>
      </c>
      <c r="K17" s="77">
        <f t="shared" si="3"/>
        <v>196662</v>
      </c>
      <c r="L17" s="77">
        <f t="shared" si="4"/>
        <v>196662</v>
      </c>
      <c r="M17" s="133">
        <f>'市区町村別_在宅(医科)'!M17</f>
        <v>123</v>
      </c>
      <c r="N17" s="77">
        <v>19</v>
      </c>
      <c r="O17" s="77">
        <v>19</v>
      </c>
      <c r="P17" s="53">
        <f t="shared" si="5"/>
        <v>0.15447154471544716</v>
      </c>
      <c r="Q17" s="53">
        <f t="shared" si="6"/>
        <v>0.15447154471544716</v>
      </c>
      <c r="R17" s="77">
        <v>3836380</v>
      </c>
      <c r="S17" s="77">
        <v>3836380</v>
      </c>
      <c r="T17" s="77">
        <f t="shared" si="7"/>
        <v>201914.73684210525</v>
      </c>
      <c r="U17" s="77">
        <f t="shared" si="8"/>
        <v>201914.73684210525</v>
      </c>
      <c r="V17" s="133">
        <f>'市区町村別_在宅(医科)'!V17</f>
        <v>8696</v>
      </c>
      <c r="W17" s="77">
        <v>217</v>
      </c>
      <c r="X17" s="77">
        <v>217</v>
      </c>
      <c r="Y17" s="53">
        <f t="shared" si="9"/>
        <v>2.4954001839926403E-2</v>
      </c>
      <c r="Z17" s="53">
        <f t="shared" si="10"/>
        <v>2.4954001839926403E-2</v>
      </c>
      <c r="AA17" s="77">
        <v>30716560</v>
      </c>
      <c r="AB17" s="77">
        <v>30716560</v>
      </c>
      <c r="AC17" s="77">
        <f t="shared" si="11"/>
        <v>141550.96774193548</v>
      </c>
      <c r="AD17" s="77">
        <f t="shared" si="12"/>
        <v>141550.96774193548</v>
      </c>
      <c r="AE17" s="77">
        <f>'市区町村別_在宅(医科)'!AE17</f>
        <v>7561</v>
      </c>
      <c r="AF17" s="77">
        <v>430</v>
      </c>
      <c r="AG17" s="77">
        <v>430</v>
      </c>
      <c r="AH17" s="53">
        <f t="shared" si="13"/>
        <v>5.6870784287792617E-2</v>
      </c>
      <c r="AI17" s="53">
        <f t="shared" si="14"/>
        <v>5.6870784287792617E-2</v>
      </c>
      <c r="AJ17" s="77">
        <v>57512800</v>
      </c>
      <c r="AK17" s="77">
        <v>57509250</v>
      </c>
      <c r="AL17" s="77">
        <f t="shared" si="15"/>
        <v>133750.6976744186</v>
      </c>
      <c r="AM17" s="77">
        <f t="shared" si="16"/>
        <v>133742.44186046513</v>
      </c>
      <c r="AN17" s="77">
        <f>'市区町村別_在宅(医科)'!AN17</f>
        <v>5267</v>
      </c>
      <c r="AO17" s="77">
        <v>625</v>
      </c>
      <c r="AP17" s="77">
        <v>625</v>
      </c>
      <c r="AQ17" s="53">
        <f t="shared" si="17"/>
        <v>0.11866337573571292</v>
      </c>
      <c r="AR17" s="53">
        <f t="shared" si="18"/>
        <v>0.11866337573571292</v>
      </c>
      <c r="AS17" s="77">
        <v>81806530</v>
      </c>
      <c r="AT17" s="77">
        <v>81806530</v>
      </c>
      <c r="AU17" s="77">
        <f t="shared" si="19"/>
        <v>130890.448</v>
      </c>
      <c r="AV17" s="77">
        <f t="shared" si="20"/>
        <v>130890.448</v>
      </c>
      <c r="AW17" s="77">
        <f>'市区町村別_在宅(医科)'!AW17</f>
        <v>2924</v>
      </c>
      <c r="AX17" s="77">
        <v>607</v>
      </c>
      <c r="AY17" s="77">
        <v>607</v>
      </c>
      <c r="AZ17" s="53">
        <f t="shared" si="21"/>
        <v>0.2075923392612859</v>
      </c>
      <c r="BA17" s="53">
        <f t="shared" si="22"/>
        <v>0.2075923392612859</v>
      </c>
      <c r="BB17" s="77">
        <v>82005940</v>
      </c>
      <c r="BC17" s="77">
        <v>82005940</v>
      </c>
      <c r="BD17" s="77">
        <f t="shared" si="23"/>
        <v>135100.39538714991</v>
      </c>
      <c r="BE17" s="77">
        <f t="shared" si="24"/>
        <v>135100.39538714991</v>
      </c>
      <c r="BF17" s="77">
        <f>'市区町村別_在宅(医科)'!BF17</f>
        <v>1282</v>
      </c>
      <c r="BG17" s="77">
        <v>321</v>
      </c>
      <c r="BH17" s="77">
        <v>321</v>
      </c>
      <c r="BI17" s="53">
        <f t="shared" si="25"/>
        <v>0.25039001560062402</v>
      </c>
      <c r="BJ17" s="53">
        <f t="shared" si="26"/>
        <v>0.25039001560062402</v>
      </c>
      <c r="BK17" s="77">
        <v>43103410</v>
      </c>
      <c r="BL17" s="77">
        <v>43103410</v>
      </c>
      <c r="BM17" s="77">
        <f t="shared" si="27"/>
        <v>134278.53582554517</v>
      </c>
      <c r="BN17" s="77">
        <f t="shared" si="28"/>
        <v>134278.53582554517</v>
      </c>
      <c r="BO17" s="77">
        <f>'市区町村別_在宅(医科)'!BO17</f>
        <v>25886</v>
      </c>
      <c r="BP17" s="77">
        <f t="shared" si="29"/>
        <v>2224</v>
      </c>
      <c r="BQ17" s="77">
        <f t="shared" si="29"/>
        <v>2224</v>
      </c>
      <c r="BR17" s="53">
        <f t="shared" si="30"/>
        <v>8.5915166499266019E-2</v>
      </c>
      <c r="BS17" s="53">
        <f t="shared" si="31"/>
        <v>8.5915166499266019E-2</v>
      </c>
      <c r="BT17" s="77">
        <f t="shared" si="32"/>
        <v>299964930</v>
      </c>
      <c r="BU17" s="77">
        <f t="shared" si="32"/>
        <v>299961380</v>
      </c>
      <c r="BV17" s="77">
        <f t="shared" si="33"/>
        <v>134876.31744604316</v>
      </c>
      <c r="BW17" s="77">
        <f t="shared" si="34"/>
        <v>134874.7212230216</v>
      </c>
      <c r="BY17" s="90">
        <v>11</v>
      </c>
      <c r="BZ17" s="23" t="s">
        <v>54</v>
      </c>
      <c r="CA17" s="133">
        <v>25098</v>
      </c>
      <c r="CB17" s="133">
        <v>2031</v>
      </c>
      <c r="CC17" s="133">
        <v>2030</v>
      </c>
      <c r="CD17" s="27">
        <v>8.0922782691847953E-2</v>
      </c>
      <c r="CE17" s="27">
        <v>8.0882938879591998E-2</v>
      </c>
      <c r="CF17" s="133">
        <v>265862880</v>
      </c>
      <c r="CG17" s="133">
        <v>265834520</v>
      </c>
      <c r="CH17" s="133">
        <v>130902.45199409158</v>
      </c>
      <c r="CI17" s="133">
        <v>130952.96551724138</v>
      </c>
      <c r="CK17" s="42" t="str">
        <f t="shared" si="35"/>
        <v>阿倍野区</v>
      </c>
      <c r="CL17" s="86">
        <f t="shared" si="36"/>
        <v>8.4153699587170533E-2</v>
      </c>
      <c r="CM17" s="86">
        <f t="shared" si="37"/>
        <v>8.4000000000000005E-2</v>
      </c>
      <c r="CN17" s="86">
        <f t="shared" si="38"/>
        <v>8.1905489468514683E-2</v>
      </c>
      <c r="CO17" s="86">
        <f t="shared" si="39"/>
        <v>8.2000000000000003E-2</v>
      </c>
      <c r="CP17" s="136">
        <f t="shared" si="40"/>
        <v>0.20000000000000018</v>
      </c>
      <c r="CQ17" s="42" t="str">
        <f t="shared" si="41"/>
        <v>阿倍野区</v>
      </c>
      <c r="CR17" s="86">
        <f t="shared" si="0"/>
        <v>8.4100772732084259E-2</v>
      </c>
      <c r="CS17" s="86">
        <f t="shared" si="42"/>
        <v>8.4000000000000005E-2</v>
      </c>
      <c r="CT17" s="86">
        <f t="shared" si="43"/>
        <v>8.1741787624140569E-2</v>
      </c>
      <c r="CU17" s="86">
        <f t="shared" si="44"/>
        <v>8.2000000000000003E-2</v>
      </c>
      <c r="CV17" s="136">
        <f t="shared" si="45"/>
        <v>0.20000000000000018</v>
      </c>
      <c r="CW17" s="43"/>
      <c r="CX17" s="86">
        <f t="shared" si="46"/>
        <v>7.9000000000000001E-2</v>
      </c>
      <c r="CY17" s="86">
        <f t="shared" si="47"/>
        <v>7.6999999999999999E-2</v>
      </c>
      <c r="CZ17" s="136">
        <f t="shared" si="48"/>
        <v>0.20000000000000018</v>
      </c>
      <c r="DA17" s="86">
        <f t="shared" si="49"/>
        <v>7.9000000000000001E-2</v>
      </c>
      <c r="DB17" s="86">
        <f t="shared" si="50"/>
        <v>7.6999999999999999E-2</v>
      </c>
      <c r="DC17" s="136">
        <f t="shared" si="51"/>
        <v>0.20000000000000018</v>
      </c>
      <c r="DD17" s="149">
        <v>0</v>
      </c>
    </row>
    <row r="18" spans="2:108" s="15" customFormat="1" ht="13.5" customHeight="1">
      <c r="B18" s="52">
        <v>12</v>
      </c>
      <c r="C18" s="23" t="s">
        <v>88</v>
      </c>
      <c r="D18" s="133">
        <f>'市区町村別_在宅(医科)'!D18</f>
        <v>30</v>
      </c>
      <c r="E18" s="77">
        <v>5</v>
      </c>
      <c r="F18" s="77">
        <v>5</v>
      </c>
      <c r="G18" s="53">
        <f t="shared" si="1"/>
        <v>0.16666666666666666</v>
      </c>
      <c r="H18" s="53">
        <f t="shared" si="2"/>
        <v>0.16666666666666666</v>
      </c>
      <c r="I18" s="77">
        <v>1095660</v>
      </c>
      <c r="J18" s="77">
        <v>1095660</v>
      </c>
      <c r="K18" s="77">
        <f t="shared" si="3"/>
        <v>219132</v>
      </c>
      <c r="L18" s="77">
        <f t="shared" si="4"/>
        <v>219132</v>
      </c>
      <c r="M18" s="133">
        <f>'市区町村別_在宅(医科)'!M18</f>
        <v>71</v>
      </c>
      <c r="N18" s="77">
        <v>11</v>
      </c>
      <c r="O18" s="77">
        <v>11</v>
      </c>
      <c r="P18" s="53">
        <f t="shared" si="5"/>
        <v>0.15492957746478872</v>
      </c>
      <c r="Q18" s="53">
        <f t="shared" si="6"/>
        <v>0.15492957746478872</v>
      </c>
      <c r="R18" s="77">
        <v>2594180</v>
      </c>
      <c r="S18" s="77">
        <v>2594180</v>
      </c>
      <c r="T18" s="77">
        <f t="shared" si="7"/>
        <v>235834.54545454544</v>
      </c>
      <c r="U18" s="77">
        <f t="shared" si="8"/>
        <v>235834.54545454544</v>
      </c>
      <c r="V18" s="133">
        <f>'市区町村別_在宅(医科)'!V18</f>
        <v>4358</v>
      </c>
      <c r="W18" s="77">
        <v>90</v>
      </c>
      <c r="X18" s="77">
        <v>90</v>
      </c>
      <c r="Y18" s="53">
        <f t="shared" si="9"/>
        <v>2.0651675080312071E-2</v>
      </c>
      <c r="Z18" s="53">
        <f t="shared" si="10"/>
        <v>2.0651675080312071E-2</v>
      </c>
      <c r="AA18" s="77">
        <v>10793200</v>
      </c>
      <c r="AB18" s="77">
        <v>10793200</v>
      </c>
      <c r="AC18" s="77">
        <f t="shared" si="11"/>
        <v>119924.44444444444</v>
      </c>
      <c r="AD18" s="77">
        <f t="shared" si="12"/>
        <v>119924.44444444444</v>
      </c>
      <c r="AE18" s="77">
        <f>'市区町村別_在宅(医科)'!AE18</f>
        <v>3552</v>
      </c>
      <c r="AF18" s="77">
        <v>153</v>
      </c>
      <c r="AG18" s="77">
        <v>153</v>
      </c>
      <c r="AH18" s="53">
        <f t="shared" si="13"/>
        <v>4.3074324324324322E-2</v>
      </c>
      <c r="AI18" s="53">
        <f t="shared" si="14"/>
        <v>4.3074324324324322E-2</v>
      </c>
      <c r="AJ18" s="77">
        <v>22814980</v>
      </c>
      <c r="AK18" s="77">
        <v>22814980</v>
      </c>
      <c r="AL18" s="77">
        <f t="shared" si="15"/>
        <v>149117.51633986927</v>
      </c>
      <c r="AM18" s="77">
        <f t="shared" si="16"/>
        <v>149117.51633986927</v>
      </c>
      <c r="AN18" s="77">
        <f>'市区町村別_在宅(医科)'!AN18</f>
        <v>2749</v>
      </c>
      <c r="AO18" s="77">
        <v>292</v>
      </c>
      <c r="AP18" s="77">
        <v>292</v>
      </c>
      <c r="AQ18" s="53">
        <f t="shared" si="17"/>
        <v>0.10622044379774463</v>
      </c>
      <c r="AR18" s="53">
        <f t="shared" si="18"/>
        <v>0.10622044379774463</v>
      </c>
      <c r="AS18" s="77">
        <v>48501520</v>
      </c>
      <c r="AT18" s="77">
        <v>48487290</v>
      </c>
      <c r="AU18" s="77">
        <f t="shared" si="19"/>
        <v>166101.09589041097</v>
      </c>
      <c r="AV18" s="77">
        <f t="shared" si="20"/>
        <v>166052.36301369863</v>
      </c>
      <c r="AW18" s="77">
        <f>'市区町村別_在宅(医科)'!AW18</f>
        <v>1716</v>
      </c>
      <c r="AX18" s="77">
        <v>325</v>
      </c>
      <c r="AY18" s="77">
        <v>325</v>
      </c>
      <c r="AZ18" s="53">
        <f t="shared" si="21"/>
        <v>0.18939393939393939</v>
      </c>
      <c r="BA18" s="53">
        <f t="shared" si="22"/>
        <v>0.18939393939393939</v>
      </c>
      <c r="BB18" s="77">
        <v>43286380</v>
      </c>
      <c r="BC18" s="77">
        <v>43286380</v>
      </c>
      <c r="BD18" s="77">
        <f t="shared" si="23"/>
        <v>133188.86153846153</v>
      </c>
      <c r="BE18" s="77">
        <f t="shared" si="24"/>
        <v>133188.86153846153</v>
      </c>
      <c r="BF18" s="77">
        <f>'市区町村別_在宅(医科)'!BF18</f>
        <v>817</v>
      </c>
      <c r="BG18" s="77">
        <v>165</v>
      </c>
      <c r="BH18" s="77">
        <v>165</v>
      </c>
      <c r="BI18" s="53">
        <f t="shared" si="25"/>
        <v>0.20195838433292534</v>
      </c>
      <c r="BJ18" s="53">
        <f t="shared" si="26"/>
        <v>0.20195838433292534</v>
      </c>
      <c r="BK18" s="77">
        <v>20898710</v>
      </c>
      <c r="BL18" s="77">
        <v>20898710</v>
      </c>
      <c r="BM18" s="77">
        <f t="shared" si="27"/>
        <v>126658.84848484848</v>
      </c>
      <c r="BN18" s="77">
        <f t="shared" si="28"/>
        <v>126658.84848484848</v>
      </c>
      <c r="BO18" s="77">
        <f>'市区町村別_在宅(医科)'!BO18</f>
        <v>13293</v>
      </c>
      <c r="BP18" s="77">
        <f t="shared" si="29"/>
        <v>1041</v>
      </c>
      <c r="BQ18" s="77">
        <f t="shared" si="29"/>
        <v>1041</v>
      </c>
      <c r="BR18" s="53">
        <f t="shared" si="30"/>
        <v>7.8311893477770261E-2</v>
      </c>
      <c r="BS18" s="53">
        <f t="shared" si="31"/>
        <v>7.8311893477770261E-2</v>
      </c>
      <c r="BT18" s="77">
        <f t="shared" si="32"/>
        <v>149984630</v>
      </c>
      <c r="BU18" s="77">
        <f t="shared" si="32"/>
        <v>149970400</v>
      </c>
      <c r="BV18" s="77">
        <f t="shared" si="33"/>
        <v>144077.45437079732</v>
      </c>
      <c r="BW18" s="77">
        <f t="shared" si="34"/>
        <v>144063.78482228625</v>
      </c>
      <c r="BY18" s="90">
        <v>12</v>
      </c>
      <c r="BZ18" s="23" t="s">
        <v>88</v>
      </c>
      <c r="CA18" s="133">
        <v>12972</v>
      </c>
      <c r="CB18" s="133">
        <v>925</v>
      </c>
      <c r="CC18" s="133">
        <v>925</v>
      </c>
      <c r="CD18" s="27">
        <v>7.1307431390687639E-2</v>
      </c>
      <c r="CE18" s="27">
        <v>7.1307431390687639E-2</v>
      </c>
      <c r="CF18" s="133">
        <v>127806470</v>
      </c>
      <c r="CG18" s="133">
        <v>127795310</v>
      </c>
      <c r="CH18" s="133">
        <v>138169.15675675677</v>
      </c>
      <c r="CI18" s="133">
        <v>138157.09189189191</v>
      </c>
      <c r="CK18" s="42" t="str">
        <f t="shared" si="35"/>
        <v>吹田市</v>
      </c>
      <c r="CL18" s="86">
        <f t="shared" si="36"/>
        <v>8.3790054134023739E-2</v>
      </c>
      <c r="CM18" s="86">
        <f t="shared" si="37"/>
        <v>8.4000000000000005E-2</v>
      </c>
      <c r="CN18" s="86">
        <f t="shared" si="38"/>
        <v>8.2512057035017822E-2</v>
      </c>
      <c r="CO18" s="86">
        <f t="shared" si="39"/>
        <v>8.3000000000000004E-2</v>
      </c>
      <c r="CP18" s="136">
        <f t="shared" si="40"/>
        <v>0.10000000000000009</v>
      </c>
      <c r="CQ18" s="42" t="str">
        <f t="shared" si="41"/>
        <v>吹田市</v>
      </c>
      <c r="CR18" s="86">
        <f t="shared" si="0"/>
        <v>8.3773242325409364E-2</v>
      </c>
      <c r="CS18" s="86">
        <f t="shared" si="42"/>
        <v>8.4000000000000005E-2</v>
      </c>
      <c r="CT18" s="86">
        <f t="shared" si="43"/>
        <v>8.1970364157405468E-2</v>
      </c>
      <c r="CU18" s="86">
        <f t="shared" si="44"/>
        <v>8.2000000000000003E-2</v>
      </c>
      <c r="CV18" s="136">
        <f t="shared" si="45"/>
        <v>0.20000000000000018</v>
      </c>
      <c r="CW18" s="43"/>
      <c r="CX18" s="86">
        <f t="shared" si="46"/>
        <v>7.9000000000000001E-2</v>
      </c>
      <c r="CY18" s="86">
        <f t="shared" si="47"/>
        <v>7.6999999999999999E-2</v>
      </c>
      <c r="CZ18" s="136">
        <f t="shared" si="48"/>
        <v>0.20000000000000018</v>
      </c>
      <c r="DA18" s="86">
        <f t="shared" si="49"/>
        <v>7.9000000000000001E-2</v>
      </c>
      <c r="DB18" s="86">
        <f t="shared" si="50"/>
        <v>7.6999999999999999E-2</v>
      </c>
      <c r="DC18" s="136">
        <f t="shared" si="51"/>
        <v>0.20000000000000018</v>
      </c>
      <c r="DD18" s="149">
        <v>0</v>
      </c>
    </row>
    <row r="19" spans="2:108" s="15" customFormat="1" ht="13.5" customHeight="1">
      <c r="B19" s="52">
        <v>13</v>
      </c>
      <c r="C19" s="23" t="s">
        <v>89</v>
      </c>
      <c r="D19" s="133">
        <f>'市区町村別_在宅(医科)'!D19</f>
        <v>34</v>
      </c>
      <c r="E19" s="77">
        <v>4</v>
      </c>
      <c r="F19" s="77">
        <v>4</v>
      </c>
      <c r="G19" s="53">
        <f t="shared" si="1"/>
        <v>0.11764705882352941</v>
      </c>
      <c r="H19" s="53">
        <f t="shared" si="2"/>
        <v>0.11764705882352941</v>
      </c>
      <c r="I19" s="77">
        <v>641660</v>
      </c>
      <c r="J19" s="77">
        <v>641660</v>
      </c>
      <c r="K19" s="77">
        <f t="shared" si="3"/>
        <v>160415</v>
      </c>
      <c r="L19" s="77">
        <f t="shared" si="4"/>
        <v>160415</v>
      </c>
      <c r="M19" s="133">
        <f>'市区町村別_在宅(医科)'!M19</f>
        <v>122</v>
      </c>
      <c r="N19" s="77">
        <v>22</v>
      </c>
      <c r="O19" s="77">
        <v>22</v>
      </c>
      <c r="P19" s="53">
        <f t="shared" si="5"/>
        <v>0.18032786885245902</v>
      </c>
      <c r="Q19" s="53">
        <f t="shared" si="6"/>
        <v>0.18032786885245902</v>
      </c>
      <c r="R19" s="77">
        <v>4548050</v>
      </c>
      <c r="S19" s="77">
        <v>4548050</v>
      </c>
      <c r="T19" s="77">
        <f t="shared" si="7"/>
        <v>206729.54545454544</v>
      </c>
      <c r="U19" s="77">
        <f t="shared" si="8"/>
        <v>206729.54545454544</v>
      </c>
      <c r="V19" s="133">
        <f>'市区町村別_在宅(医科)'!V19</f>
        <v>7192</v>
      </c>
      <c r="W19" s="77">
        <v>199</v>
      </c>
      <c r="X19" s="77">
        <v>199</v>
      </c>
      <c r="Y19" s="53">
        <f t="shared" si="9"/>
        <v>2.7669632925472747E-2</v>
      </c>
      <c r="Z19" s="53">
        <f t="shared" si="10"/>
        <v>2.7669632925472747E-2</v>
      </c>
      <c r="AA19" s="77">
        <v>32854220</v>
      </c>
      <c r="AB19" s="77">
        <v>32854220</v>
      </c>
      <c r="AC19" s="77">
        <f t="shared" si="11"/>
        <v>165096.58291457288</v>
      </c>
      <c r="AD19" s="77">
        <f t="shared" si="12"/>
        <v>165096.58291457288</v>
      </c>
      <c r="AE19" s="77">
        <f>'市区町村別_在宅(医科)'!AE19</f>
        <v>6348</v>
      </c>
      <c r="AF19" s="77">
        <v>394</v>
      </c>
      <c r="AG19" s="77">
        <v>394</v>
      </c>
      <c r="AH19" s="53">
        <f t="shared" si="13"/>
        <v>6.2066792690611217E-2</v>
      </c>
      <c r="AI19" s="53">
        <f t="shared" si="14"/>
        <v>6.2066792690611217E-2</v>
      </c>
      <c r="AJ19" s="77">
        <v>65722750</v>
      </c>
      <c r="AK19" s="77">
        <v>65722750</v>
      </c>
      <c r="AL19" s="77">
        <f t="shared" si="15"/>
        <v>166809.01015228426</v>
      </c>
      <c r="AM19" s="77">
        <f t="shared" si="16"/>
        <v>166809.01015228426</v>
      </c>
      <c r="AN19" s="77">
        <f>'市区町村別_在宅(医科)'!AN19</f>
        <v>4833</v>
      </c>
      <c r="AO19" s="77">
        <v>562</v>
      </c>
      <c r="AP19" s="77">
        <v>562</v>
      </c>
      <c r="AQ19" s="53">
        <f t="shared" si="17"/>
        <v>0.11628388164701015</v>
      </c>
      <c r="AR19" s="53">
        <f t="shared" si="18"/>
        <v>0.11628388164701015</v>
      </c>
      <c r="AS19" s="77">
        <v>91082150</v>
      </c>
      <c r="AT19" s="77">
        <v>91082150</v>
      </c>
      <c r="AU19" s="77">
        <f t="shared" si="19"/>
        <v>162067.88256227758</v>
      </c>
      <c r="AV19" s="77">
        <f t="shared" si="20"/>
        <v>162067.88256227758</v>
      </c>
      <c r="AW19" s="77">
        <f>'市区町村別_在宅(医科)'!AW19</f>
        <v>2739</v>
      </c>
      <c r="AX19" s="77">
        <v>555</v>
      </c>
      <c r="AY19" s="77">
        <v>555</v>
      </c>
      <c r="AZ19" s="53">
        <f t="shared" si="21"/>
        <v>0.20262869660460023</v>
      </c>
      <c r="BA19" s="53">
        <f t="shared" si="22"/>
        <v>0.20262869660460023</v>
      </c>
      <c r="BB19" s="77">
        <v>85747930</v>
      </c>
      <c r="BC19" s="77">
        <v>85747930</v>
      </c>
      <c r="BD19" s="77">
        <f t="shared" si="23"/>
        <v>154500.77477477476</v>
      </c>
      <c r="BE19" s="77">
        <f t="shared" si="24"/>
        <v>154500.77477477476</v>
      </c>
      <c r="BF19" s="77">
        <f>'市区町村別_在宅(医科)'!BF19</f>
        <v>1266</v>
      </c>
      <c r="BG19" s="77">
        <v>315</v>
      </c>
      <c r="BH19" s="77">
        <v>315</v>
      </c>
      <c r="BI19" s="53">
        <f t="shared" si="25"/>
        <v>0.24881516587677724</v>
      </c>
      <c r="BJ19" s="53">
        <f t="shared" si="26"/>
        <v>0.24881516587677724</v>
      </c>
      <c r="BK19" s="77">
        <v>50544140</v>
      </c>
      <c r="BL19" s="77">
        <v>50544140</v>
      </c>
      <c r="BM19" s="77">
        <f t="shared" si="27"/>
        <v>160457.58730158731</v>
      </c>
      <c r="BN19" s="77">
        <f t="shared" si="28"/>
        <v>160457.58730158731</v>
      </c>
      <c r="BO19" s="77">
        <f>'市区町村別_在宅(医科)'!BO19</f>
        <v>22534</v>
      </c>
      <c r="BP19" s="77">
        <f t="shared" si="29"/>
        <v>2051</v>
      </c>
      <c r="BQ19" s="77">
        <f t="shared" si="29"/>
        <v>2051</v>
      </c>
      <c r="BR19" s="53">
        <f t="shared" si="30"/>
        <v>9.1018017218425493E-2</v>
      </c>
      <c r="BS19" s="53">
        <f t="shared" si="31"/>
        <v>9.1018017218425493E-2</v>
      </c>
      <c r="BT19" s="77">
        <f t="shared" si="32"/>
        <v>331140900</v>
      </c>
      <c r="BU19" s="77">
        <f t="shared" si="32"/>
        <v>331140900</v>
      </c>
      <c r="BV19" s="77">
        <f t="shared" si="33"/>
        <v>161453.38859093125</v>
      </c>
      <c r="BW19" s="77">
        <f t="shared" si="34"/>
        <v>161453.38859093125</v>
      </c>
      <c r="BY19" s="90">
        <v>13</v>
      </c>
      <c r="BZ19" s="23" t="s">
        <v>89</v>
      </c>
      <c r="CA19" s="133">
        <v>22027</v>
      </c>
      <c r="CB19" s="133">
        <v>1931</v>
      </c>
      <c r="CC19" s="133">
        <v>1931</v>
      </c>
      <c r="CD19" s="27">
        <v>8.7665138239433421E-2</v>
      </c>
      <c r="CE19" s="27">
        <v>8.7665138239433421E-2</v>
      </c>
      <c r="CF19" s="133">
        <v>294354790</v>
      </c>
      <c r="CG19" s="133">
        <v>294354790</v>
      </c>
      <c r="CH19" s="133">
        <v>152436.45261522528</v>
      </c>
      <c r="CI19" s="133">
        <v>152436.45261522528</v>
      </c>
      <c r="CK19" s="42" t="str">
        <f t="shared" si="35"/>
        <v>堺市美原区</v>
      </c>
      <c r="CL19" s="86">
        <f t="shared" si="36"/>
        <v>8.3587011669203445E-2</v>
      </c>
      <c r="CM19" s="86">
        <f t="shared" si="37"/>
        <v>8.4000000000000005E-2</v>
      </c>
      <c r="CN19" s="86">
        <f t="shared" si="38"/>
        <v>7.8755790866975511E-2</v>
      </c>
      <c r="CO19" s="86">
        <f t="shared" si="39"/>
        <v>7.9000000000000001E-2</v>
      </c>
      <c r="CP19" s="136">
        <f t="shared" si="40"/>
        <v>0.50000000000000044</v>
      </c>
      <c r="CQ19" s="42" t="str">
        <f t="shared" si="41"/>
        <v>堺市美原区</v>
      </c>
      <c r="CR19" s="86">
        <f t="shared" si="0"/>
        <v>8.3587011669203445E-2</v>
      </c>
      <c r="CS19" s="86">
        <f t="shared" si="42"/>
        <v>8.4000000000000005E-2</v>
      </c>
      <c r="CT19" s="86">
        <f t="shared" si="43"/>
        <v>7.8755790866975511E-2</v>
      </c>
      <c r="CU19" s="86">
        <f t="shared" si="44"/>
        <v>7.9000000000000001E-2</v>
      </c>
      <c r="CV19" s="136">
        <f t="shared" si="45"/>
        <v>0.50000000000000044</v>
      </c>
      <c r="CW19" s="43"/>
      <c r="CX19" s="86">
        <f t="shared" si="46"/>
        <v>7.9000000000000001E-2</v>
      </c>
      <c r="CY19" s="86">
        <f t="shared" si="47"/>
        <v>7.6999999999999999E-2</v>
      </c>
      <c r="CZ19" s="136">
        <f t="shared" si="48"/>
        <v>0.20000000000000018</v>
      </c>
      <c r="DA19" s="86">
        <f t="shared" si="49"/>
        <v>7.9000000000000001E-2</v>
      </c>
      <c r="DB19" s="86">
        <f t="shared" si="50"/>
        <v>7.6999999999999999E-2</v>
      </c>
      <c r="DC19" s="136">
        <f t="shared" si="51"/>
        <v>0.20000000000000018</v>
      </c>
      <c r="DD19" s="149">
        <v>0</v>
      </c>
    </row>
    <row r="20" spans="2:108" s="15" customFormat="1" ht="13.5" customHeight="1">
      <c r="B20" s="52">
        <v>14</v>
      </c>
      <c r="C20" s="23" t="s">
        <v>90</v>
      </c>
      <c r="D20" s="133">
        <f>'市区町村別_在宅(医科)'!D20</f>
        <v>27</v>
      </c>
      <c r="E20" s="77">
        <v>3</v>
      </c>
      <c r="F20" s="77">
        <v>3</v>
      </c>
      <c r="G20" s="53">
        <f t="shared" si="1"/>
        <v>0.1111111111111111</v>
      </c>
      <c r="H20" s="53">
        <f t="shared" si="2"/>
        <v>0.1111111111111111</v>
      </c>
      <c r="I20" s="77">
        <v>302080</v>
      </c>
      <c r="J20" s="77">
        <v>302080</v>
      </c>
      <c r="K20" s="77">
        <f t="shared" si="3"/>
        <v>100693.33333333333</v>
      </c>
      <c r="L20" s="77">
        <f t="shared" si="4"/>
        <v>100693.33333333333</v>
      </c>
      <c r="M20" s="133">
        <f>'市区町村別_在宅(医科)'!M20</f>
        <v>76</v>
      </c>
      <c r="N20" s="77">
        <v>13</v>
      </c>
      <c r="O20" s="77">
        <v>13</v>
      </c>
      <c r="P20" s="53">
        <f t="shared" si="5"/>
        <v>0.17105263157894737</v>
      </c>
      <c r="Q20" s="53">
        <f t="shared" si="6"/>
        <v>0.17105263157894737</v>
      </c>
      <c r="R20" s="77">
        <v>2671530</v>
      </c>
      <c r="S20" s="77">
        <v>2671530</v>
      </c>
      <c r="T20" s="77">
        <f t="shared" si="7"/>
        <v>205502.30769230769</v>
      </c>
      <c r="U20" s="77">
        <f t="shared" si="8"/>
        <v>205502.30769230769</v>
      </c>
      <c r="V20" s="133">
        <f>'市区町村別_在宅(医科)'!V20</f>
        <v>5619</v>
      </c>
      <c r="W20" s="77">
        <v>124</v>
      </c>
      <c r="X20" s="77">
        <v>124</v>
      </c>
      <c r="Y20" s="53">
        <f t="shared" si="9"/>
        <v>2.2067983626979891E-2</v>
      </c>
      <c r="Z20" s="53">
        <f t="shared" si="10"/>
        <v>2.2067983626979891E-2</v>
      </c>
      <c r="AA20" s="77">
        <v>14824180</v>
      </c>
      <c r="AB20" s="77">
        <v>14820830</v>
      </c>
      <c r="AC20" s="77">
        <f t="shared" si="11"/>
        <v>119549.83870967742</v>
      </c>
      <c r="AD20" s="77">
        <f t="shared" si="12"/>
        <v>119522.82258064517</v>
      </c>
      <c r="AE20" s="77">
        <f>'市区町村別_在宅(医科)'!AE20</f>
        <v>4734</v>
      </c>
      <c r="AF20" s="77">
        <v>279</v>
      </c>
      <c r="AG20" s="77">
        <v>279</v>
      </c>
      <c r="AH20" s="53">
        <f t="shared" si="13"/>
        <v>5.8935361216730035E-2</v>
      </c>
      <c r="AI20" s="53">
        <f t="shared" si="14"/>
        <v>5.8935361216730035E-2</v>
      </c>
      <c r="AJ20" s="77">
        <v>44865070</v>
      </c>
      <c r="AK20" s="77">
        <v>44865070</v>
      </c>
      <c r="AL20" s="77">
        <f t="shared" si="15"/>
        <v>160806.70250896056</v>
      </c>
      <c r="AM20" s="77">
        <f t="shared" si="16"/>
        <v>160806.70250896056</v>
      </c>
      <c r="AN20" s="77">
        <f>'市区町村別_在宅(医科)'!AN20</f>
        <v>3645</v>
      </c>
      <c r="AO20" s="77">
        <v>357</v>
      </c>
      <c r="AP20" s="77">
        <v>357</v>
      </c>
      <c r="AQ20" s="53">
        <f t="shared" si="17"/>
        <v>9.7942386831275721E-2</v>
      </c>
      <c r="AR20" s="53">
        <f t="shared" si="18"/>
        <v>9.7942386831275721E-2</v>
      </c>
      <c r="AS20" s="77">
        <v>49100320</v>
      </c>
      <c r="AT20" s="77">
        <v>49100320</v>
      </c>
      <c r="AU20" s="77">
        <f t="shared" si="19"/>
        <v>137535.91036414565</v>
      </c>
      <c r="AV20" s="77">
        <f t="shared" si="20"/>
        <v>137535.91036414565</v>
      </c>
      <c r="AW20" s="77">
        <f>'市区町村別_在宅(医科)'!AW20</f>
        <v>2296</v>
      </c>
      <c r="AX20" s="77">
        <v>468</v>
      </c>
      <c r="AY20" s="77">
        <v>468</v>
      </c>
      <c r="AZ20" s="53">
        <f t="shared" si="21"/>
        <v>0.20383275261324041</v>
      </c>
      <c r="BA20" s="53">
        <f t="shared" si="22"/>
        <v>0.20383275261324041</v>
      </c>
      <c r="BB20" s="77">
        <v>64209680</v>
      </c>
      <c r="BC20" s="77">
        <v>64209680</v>
      </c>
      <c r="BD20" s="77">
        <f t="shared" si="23"/>
        <v>137200.17094017094</v>
      </c>
      <c r="BE20" s="77">
        <f t="shared" si="24"/>
        <v>137200.17094017094</v>
      </c>
      <c r="BF20" s="77">
        <f>'市区町村別_在宅(医科)'!BF20</f>
        <v>1065</v>
      </c>
      <c r="BG20" s="77">
        <v>246</v>
      </c>
      <c r="BH20" s="77">
        <v>246</v>
      </c>
      <c r="BI20" s="53">
        <f t="shared" si="25"/>
        <v>0.23098591549295774</v>
      </c>
      <c r="BJ20" s="53">
        <f t="shared" si="26"/>
        <v>0.23098591549295774</v>
      </c>
      <c r="BK20" s="77">
        <v>30495970</v>
      </c>
      <c r="BL20" s="77">
        <v>30490980</v>
      </c>
      <c r="BM20" s="77">
        <f t="shared" si="27"/>
        <v>123967.35772357724</v>
      </c>
      <c r="BN20" s="77">
        <f t="shared" si="28"/>
        <v>123947.0731707317</v>
      </c>
      <c r="BO20" s="77">
        <f>'市区町村別_在宅(医科)'!BO20</f>
        <v>17462</v>
      </c>
      <c r="BP20" s="77">
        <f t="shared" si="29"/>
        <v>1490</v>
      </c>
      <c r="BQ20" s="77">
        <f t="shared" si="29"/>
        <v>1490</v>
      </c>
      <c r="BR20" s="53">
        <f t="shared" si="30"/>
        <v>8.532814110640248E-2</v>
      </c>
      <c r="BS20" s="53">
        <f t="shared" si="31"/>
        <v>8.532814110640248E-2</v>
      </c>
      <c r="BT20" s="77">
        <f t="shared" si="32"/>
        <v>206468830</v>
      </c>
      <c r="BU20" s="77">
        <f t="shared" si="32"/>
        <v>206460490</v>
      </c>
      <c r="BV20" s="77">
        <f t="shared" si="33"/>
        <v>138569.68456375838</v>
      </c>
      <c r="BW20" s="77">
        <f t="shared" si="34"/>
        <v>138564.08724832215</v>
      </c>
      <c r="BY20" s="90">
        <v>14</v>
      </c>
      <c r="BZ20" s="23" t="s">
        <v>90</v>
      </c>
      <c r="CA20" s="133">
        <v>16994</v>
      </c>
      <c r="CB20" s="133">
        <v>1363</v>
      </c>
      <c r="CC20" s="133">
        <v>1361</v>
      </c>
      <c r="CD20" s="27">
        <v>8.0204778156996587E-2</v>
      </c>
      <c r="CE20" s="27">
        <v>8.0087089561021535E-2</v>
      </c>
      <c r="CF20" s="133">
        <v>189507240</v>
      </c>
      <c r="CG20" s="133">
        <v>189471330</v>
      </c>
      <c r="CH20" s="133">
        <v>139036.85986793836</v>
      </c>
      <c r="CI20" s="133">
        <v>139214.79059515061</v>
      </c>
      <c r="CK20" s="42" t="str">
        <f t="shared" si="35"/>
        <v>豊中市</v>
      </c>
      <c r="CL20" s="86">
        <f t="shared" si="36"/>
        <v>8.3003027599420812E-2</v>
      </c>
      <c r="CM20" s="86">
        <f t="shared" si="37"/>
        <v>8.3000000000000004E-2</v>
      </c>
      <c r="CN20" s="86">
        <f t="shared" si="38"/>
        <v>8.0900637499434838E-2</v>
      </c>
      <c r="CO20" s="86">
        <f t="shared" si="39"/>
        <v>8.1000000000000003E-2</v>
      </c>
      <c r="CP20" s="136">
        <f t="shared" si="40"/>
        <v>0.20000000000000018</v>
      </c>
      <c r="CQ20" s="42" t="str">
        <f t="shared" si="41"/>
        <v>豊中市</v>
      </c>
      <c r="CR20" s="86">
        <f t="shared" si="0"/>
        <v>8.3003027599420812E-2</v>
      </c>
      <c r="CS20" s="86">
        <f t="shared" si="42"/>
        <v>8.3000000000000004E-2</v>
      </c>
      <c r="CT20" s="86">
        <f t="shared" si="43"/>
        <v>8.06142902355583E-2</v>
      </c>
      <c r="CU20" s="86">
        <f t="shared" si="44"/>
        <v>8.1000000000000003E-2</v>
      </c>
      <c r="CV20" s="136">
        <f t="shared" si="45"/>
        <v>0.20000000000000018</v>
      </c>
      <c r="CW20" s="43"/>
      <c r="CX20" s="86">
        <f t="shared" si="46"/>
        <v>7.9000000000000001E-2</v>
      </c>
      <c r="CY20" s="86">
        <f t="shared" si="47"/>
        <v>7.6999999999999999E-2</v>
      </c>
      <c r="CZ20" s="136">
        <f t="shared" si="48"/>
        <v>0.20000000000000018</v>
      </c>
      <c r="DA20" s="86">
        <f t="shared" si="49"/>
        <v>7.9000000000000001E-2</v>
      </c>
      <c r="DB20" s="86">
        <f t="shared" si="50"/>
        <v>7.6999999999999999E-2</v>
      </c>
      <c r="DC20" s="136">
        <f t="shared" si="51"/>
        <v>0.20000000000000018</v>
      </c>
      <c r="DD20" s="149">
        <v>0</v>
      </c>
    </row>
    <row r="21" spans="2:108" s="15" customFormat="1" ht="13.5" customHeight="1">
      <c r="B21" s="52">
        <v>15</v>
      </c>
      <c r="C21" s="23" t="s">
        <v>91</v>
      </c>
      <c r="D21" s="133">
        <f>'市区町村別_在宅(医科)'!D21</f>
        <v>36</v>
      </c>
      <c r="E21" s="77">
        <v>4</v>
      </c>
      <c r="F21" s="77">
        <v>4</v>
      </c>
      <c r="G21" s="53">
        <f t="shared" si="1"/>
        <v>0.1111111111111111</v>
      </c>
      <c r="H21" s="53">
        <f t="shared" si="2"/>
        <v>0.1111111111111111</v>
      </c>
      <c r="I21" s="77">
        <v>519610</v>
      </c>
      <c r="J21" s="77">
        <v>519610</v>
      </c>
      <c r="K21" s="77">
        <f t="shared" si="3"/>
        <v>129902.5</v>
      </c>
      <c r="L21" s="77">
        <f t="shared" si="4"/>
        <v>129902.5</v>
      </c>
      <c r="M21" s="133">
        <f>'市区町村別_在宅(医科)'!M21</f>
        <v>156</v>
      </c>
      <c r="N21" s="77">
        <v>21</v>
      </c>
      <c r="O21" s="77">
        <v>21</v>
      </c>
      <c r="P21" s="53">
        <f t="shared" si="5"/>
        <v>0.13461538461538461</v>
      </c>
      <c r="Q21" s="53">
        <f t="shared" si="6"/>
        <v>0.13461538461538461</v>
      </c>
      <c r="R21" s="77">
        <v>4751200</v>
      </c>
      <c r="S21" s="77">
        <v>4751200</v>
      </c>
      <c r="T21" s="77">
        <f t="shared" si="7"/>
        <v>226247.61904761905</v>
      </c>
      <c r="U21" s="77">
        <f t="shared" si="8"/>
        <v>226247.61904761905</v>
      </c>
      <c r="V21" s="133">
        <f>'市区町村別_在宅(医科)'!V21</f>
        <v>9704</v>
      </c>
      <c r="W21" s="77">
        <v>190</v>
      </c>
      <c r="X21" s="77">
        <v>190</v>
      </c>
      <c r="Y21" s="53">
        <f t="shared" si="9"/>
        <v>1.9579554822753503E-2</v>
      </c>
      <c r="Z21" s="53">
        <f t="shared" si="10"/>
        <v>1.9579554822753503E-2</v>
      </c>
      <c r="AA21" s="77">
        <v>25487900</v>
      </c>
      <c r="AB21" s="77">
        <v>25487900</v>
      </c>
      <c r="AC21" s="77">
        <f t="shared" si="11"/>
        <v>134146.84210526315</v>
      </c>
      <c r="AD21" s="77">
        <f t="shared" si="12"/>
        <v>134146.84210526315</v>
      </c>
      <c r="AE21" s="77">
        <f>'市区町村別_在宅(医科)'!AE21</f>
        <v>8079</v>
      </c>
      <c r="AF21" s="77">
        <v>389</v>
      </c>
      <c r="AG21" s="77">
        <v>389</v>
      </c>
      <c r="AH21" s="53">
        <f t="shared" si="13"/>
        <v>4.8149523455873249E-2</v>
      </c>
      <c r="AI21" s="53">
        <f t="shared" si="14"/>
        <v>4.8149523455873249E-2</v>
      </c>
      <c r="AJ21" s="77">
        <v>56083580</v>
      </c>
      <c r="AK21" s="77">
        <v>56083580</v>
      </c>
      <c r="AL21" s="77">
        <f t="shared" si="15"/>
        <v>144173.72750642675</v>
      </c>
      <c r="AM21" s="77">
        <f t="shared" si="16"/>
        <v>144173.72750642675</v>
      </c>
      <c r="AN21" s="77">
        <f>'市区町村別_在宅(医科)'!AN21</f>
        <v>5781</v>
      </c>
      <c r="AO21" s="77">
        <v>599</v>
      </c>
      <c r="AP21" s="77">
        <v>599</v>
      </c>
      <c r="AQ21" s="53">
        <f t="shared" si="17"/>
        <v>0.10361529147206365</v>
      </c>
      <c r="AR21" s="53">
        <f t="shared" si="18"/>
        <v>0.10361529147206365</v>
      </c>
      <c r="AS21" s="77">
        <v>88119050</v>
      </c>
      <c r="AT21" s="77">
        <v>88119050</v>
      </c>
      <c r="AU21" s="77">
        <f t="shared" si="19"/>
        <v>147110.26711185309</v>
      </c>
      <c r="AV21" s="77">
        <f t="shared" si="20"/>
        <v>147110.26711185309</v>
      </c>
      <c r="AW21" s="77">
        <f>'市区町村別_在宅(医科)'!AW21</f>
        <v>3439</v>
      </c>
      <c r="AX21" s="77">
        <v>601</v>
      </c>
      <c r="AY21" s="77">
        <v>601</v>
      </c>
      <c r="AZ21" s="53">
        <f t="shared" si="21"/>
        <v>0.17476010468159348</v>
      </c>
      <c r="BA21" s="53">
        <f t="shared" si="22"/>
        <v>0.17476010468159348</v>
      </c>
      <c r="BB21" s="77">
        <v>84481330</v>
      </c>
      <c r="BC21" s="77">
        <v>84481330</v>
      </c>
      <c r="BD21" s="77">
        <f t="shared" si="23"/>
        <v>140567.93677204658</v>
      </c>
      <c r="BE21" s="77">
        <f t="shared" si="24"/>
        <v>140567.93677204658</v>
      </c>
      <c r="BF21" s="77">
        <f>'市区町村別_在宅(医科)'!BF21</f>
        <v>1460</v>
      </c>
      <c r="BG21" s="77">
        <v>331</v>
      </c>
      <c r="BH21" s="77">
        <v>331</v>
      </c>
      <c r="BI21" s="53">
        <f t="shared" si="25"/>
        <v>0.2267123287671233</v>
      </c>
      <c r="BJ21" s="53">
        <f t="shared" si="26"/>
        <v>0.2267123287671233</v>
      </c>
      <c r="BK21" s="77">
        <v>44111240</v>
      </c>
      <c r="BL21" s="77">
        <v>44111240</v>
      </c>
      <c r="BM21" s="77">
        <f t="shared" si="27"/>
        <v>133266.58610271904</v>
      </c>
      <c r="BN21" s="77">
        <f t="shared" si="28"/>
        <v>133266.58610271904</v>
      </c>
      <c r="BO21" s="77">
        <f>'市区町村別_在宅(医科)'!BO21</f>
        <v>28655</v>
      </c>
      <c r="BP21" s="77">
        <f t="shared" si="29"/>
        <v>2135</v>
      </c>
      <c r="BQ21" s="77">
        <f t="shared" si="29"/>
        <v>2135</v>
      </c>
      <c r="BR21" s="53">
        <f t="shared" si="30"/>
        <v>7.4507066829523641E-2</v>
      </c>
      <c r="BS21" s="53">
        <f t="shared" si="31"/>
        <v>7.4507066829523641E-2</v>
      </c>
      <c r="BT21" s="77">
        <f t="shared" si="32"/>
        <v>303553910</v>
      </c>
      <c r="BU21" s="77">
        <f t="shared" si="32"/>
        <v>303553910</v>
      </c>
      <c r="BV21" s="77">
        <f t="shared" si="33"/>
        <v>142179.81733021076</v>
      </c>
      <c r="BW21" s="77">
        <f t="shared" si="34"/>
        <v>142179.81733021076</v>
      </c>
      <c r="BY21" s="90">
        <v>15</v>
      </c>
      <c r="BZ21" s="23" t="s">
        <v>91</v>
      </c>
      <c r="CA21" s="133">
        <v>27763</v>
      </c>
      <c r="CB21" s="133">
        <v>1959</v>
      </c>
      <c r="CC21" s="133">
        <v>1958</v>
      </c>
      <c r="CD21" s="27">
        <v>7.0561538738608945E-2</v>
      </c>
      <c r="CE21" s="27">
        <v>7.0525519576414647E-2</v>
      </c>
      <c r="CF21" s="133">
        <v>276972620</v>
      </c>
      <c r="CG21" s="133">
        <v>276958000</v>
      </c>
      <c r="CH21" s="133">
        <v>141384.69627360898</v>
      </c>
      <c r="CI21" s="133">
        <v>141449.4382022472</v>
      </c>
      <c r="CK21" s="42" t="str">
        <f t="shared" si="35"/>
        <v>羽曳野市</v>
      </c>
      <c r="CL21" s="86">
        <f t="shared" si="36"/>
        <v>8.276618097108665E-2</v>
      </c>
      <c r="CM21" s="86">
        <f t="shared" si="37"/>
        <v>8.3000000000000004E-2</v>
      </c>
      <c r="CN21" s="86">
        <f t="shared" si="38"/>
        <v>8.3109667090455336E-2</v>
      </c>
      <c r="CO21" s="86">
        <f t="shared" si="39"/>
        <v>8.3000000000000004E-2</v>
      </c>
      <c r="CP21" s="136">
        <f t="shared" si="40"/>
        <v>0</v>
      </c>
      <c r="CQ21" s="42" t="str">
        <f t="shared" si="41"/>
        <v>羽曳野市</v>
      </c>
      <c r="CR21" s="86">
        <f t="shared" si="0"/>
        <v>8.276618097108665E-2</v>
      </c>
      <c r="CS21" s="86">
        <f t="shared" si="42"/>
        <v>8.3000000000000004E-2</v>
      </c>
      <c r="CT21" s="86">
        <f t="shared" si="43"/>
        <v>8.3109667090455336E-2</v>
      </c>
      <c r="CU21" s="86">
        <f t="shared" si="44"/>
        <v>8.3000000000000004E-2</v>
      </c>
      <c r="CV21" s="136">
        <f t="shared" si="45"/>
        <v>0</v>
      </c>
      <c r="CW21" s="43"/>
      <c r="CX21" s="86">
        <f t="shared" si="46"/>
        <v>7.9000000000000001E-2</v>
      </c>
      <c r="CY21" s="86">
        <f t="shared" si="47"/>
        <v>7.6999999999999999E-2</v>
      </c>
      <c r="CZ21" s="136">
        <f t="shared" si="48"/>
        <v>0.20000000000000018</v>
      </c>
      <c r="DA21" s="86">
        <f t="shared" si="49"/>
        <v>7.9000000000000001E-2</v>
      </c>
      <c r="DB21" s="86">
        <f t="shared" si="50"/>
        <v>7.6999999999999999E-2</v>
      </c>
      <c r="DC21" s="136">
        <f t="shared" si="51"/>
        <v>0.20000000000000018</v>
      </c>
      <c r="DD21" s="149">
        <v>0</v>
      </c>
    </row>
    <row r="22" spans="2:108" s="15" customFormat="1" ht="13.5" customHeight="1">
      <c r="B22" s="52">
        <v>16</v>
      </c>
      <c r="C22" s="23" t="s">
        <v>55</v>
      </c>
      <c r="D22" s="133">
        <f>'市区町村別_在宅(医科)'!D22</f>
        <v>20</v>
      </c>
      <c r="E22" s="77">
        <v>4</v>
      </c>
      <c r="F22" s="77">
        <v>4</v>
      </c>
      <c r="G22" s="53">
        <f t="shared" si="1"/>
        <v>0.2</v>
      </c>
      <c r="H22" s="53">
        <f t="shared" si="2"/>
        <v>0.2</v>
      </c>
      <c r="I22" s="77">
        <v>587680</v>
      </c>
      <c r="J22" s="77">
        <v>587680</v>
      </c>
      <c r="K22" s="77">
        <f t="shared" si="3"/>
        <v>146920</v>
      </c>
      <c r="L22" s="77">
        <f t="shared" si="4"/>
        <v>146920</v>
      </c>
      <c r="M22" s="133">
        <f>'市区町村別_在宅(医科)'!M22</f>
        <v>77</v>
      </c>
      <c r="N22" s="77">
        <v>11</v>
      </c>
      <c r="O22" s="77">
        <v>11</v>
      </c>
      <c r="P22" s="53">
        <f t="shared" si="5"/>
        <v>0.14285714285714285</v>
      </c>
      <c r="Q22" s="53">
        <f t="shared" si="6"/>
        <v>0.14285714285714285</v>
      </c>
      <c r="R22" s="77">
        <v>2911580</v>
      </c>
      <c r="S22" s="77">
        <v>2911580</v>
      </c>
      <c r="T22" s="77">
        <f t="shared" si="7"/>
        <v>264689.09090909088</v>
      </c>
      <c r="U22" s="77">
        <f t="shared" si="8"/>
        <v>264689.09090909088</v>
      </c>
      <c r="V22" s="133">
        <f>'市区町村別_在宅(医科)'!V22</f>
        <v>5987</v>
      </c>
      <c r="W22" s="77">
        <v>125</v>
      </c>
      <c r="X22" s="77">
        <v>125</v>
      </c>
      <c r="Y22" s="53">
        <f t="shared" si="9"/>
        <v>2.0878570235510274E-2</v>
      </c>
      <c r="Z22" s="53">
        <f t="shared" si="10"/>
        <v>2.0878570235510274E-2</v>
      </c>
      <c r="AA22" s="77">
        <v>17533670</v>
      </c>
      <c r="AB22" s="77">
        <v>17533670</v>
      </c>
      <c r="AC22" s="77">
        <f t="shared" si="11"/>
        <v>140269.35999999999</v>
      </c>
      <c r="AD22" s="77">
        <f t="shared" si="12"/>
        <v>140269.35999999999</v>
      </c>
      <c r="AE22" s="77">
        <f>'市区町村別_在宅(医科)'!AE22</f>
        <v>4978</v>
      </c>
      <c r="AF22" s="77">
        <v>215</v>
      </c>
      <c r="AG22" s="77">
        <v>215</v>
      </c>
      <c r="AH22" s="53">
        <f t="shared" si="13"/>
        <v>4.319003615910004E-2</v>
      </c>
      <c r="AI22" s="53">
        <f t="shared" si="14"/>
        <v>4.319003615910004E-2</v>
      </c>
      <c r="AJ22" s="77">
        <v>36370640</v>
      </c>
      <c r="AK22" s="77">
        <v>36370640</v>
      </c>
      <c r="AL22" s="77">
        <f t="shared" si="15"/>
        <v>169165.76744186046</v>
      </c>
      <c r="AM22" s="77">
        <f t="shared" si="16"/>
        <v>169165.76744186046</v>
      </c>
      <c r="AN22" s="77">
        <f>'市区町村別_在宅(医科)'!AN22</f>
        <v>3888</v>
      </c>
      <c r="AO22" s="77">
        <v>428</v>
      </c>
      <c r="AP22" s="77">
        <v>428</v>
      </c>
      <c r="AQ22" s="53">
        <f t="shared" si="17"/>
        <v>0.11008230452674897</v>
      </c>
      <c r="AR22" s="53">
        <f t="shared" si="18"/>
        <v>0.11008230452674897</v>
      </c>
      <c r="AS22" s="77">
        <v>71580770</v>
      </c>
      <c r="AT22" s="77">
        <v>71580770</v>
      </c>
      <c r="AU22" s="77">
        <f t="shared" si="19"/>
        <v>167244.78971962616</v>
      </c>
      <c r="AV22" s="77">
        <f t="shared" si="20"/>
        <v>167244.78971962616</v>
      </c>
      <c r="AW22" s="77">
        <f>'市区町村別_在宅(医科)'!AW22</f>
        <v>2612</v>
      </c>
      <c r="AX22" s="77">
        <v>500</v>
      </c>
      <c r="AY22" s="77">
        <v>500</v>
      </c>
      <c r="AZ22" s="53">
        <f t="shared" si="21"/>
        <v>0.19142419601837674</v>
      </c>
      <c r="BA22" s="53">
        <f t="shared" si="22"/>
        <v>0.19142419601837674</v>
      </c>
      <c r="BB22" s="77">
        <v>73905680</v>
      </c>
      <c r="BC22" s="77">
        <v>73905680</v>
      </c>
      <c r="BD22" s="77">
        <f t="shared" si="23"/>
        <v>147811.35999999999</v>
      </c>
      <c r="BE22" s="77">
        <f t="shared" si="24"/>
        <v>147811.35999999999</v>
      </c>
      <c r="BF22" s="77">
        <f>'市区町村別_在宅(医科)'!BF22</f>
        <v>1332</v>
      </c>
      <c r="BG22" s="77">
        <v>307</v>
      </c>
      <c r="BH22" s="77">
        <v>306</v>
      </c>
      <c r="BI22" s="53">
        <f t="shared" si="25"/>
        <v>0.23048048048048048</v>
      </c>
      <c r="BJ22" s="53">
        <f t="shared" si="26"/>
        <v>0.22972972972972974</v>
      </c>
      <c r="BK22" s="77">
        <v>51682780</v>
      </c>
      <c r="BL22" s="77">
        <v>51634770</v>
      </c>
      <c r="BM22" s="77">
        <f t="shared" si="27"/>
        <v>168347.81758957656</v>
      </c>
      <c r="BN22" s="77">
        <f t="shared" si="28"/>
        <v>168741.07843137256</v>
      </c>
      <c r="BO22" s="77">
        <f>'市区町村別_在宅(医科)'!BO22</f>
        <v>18894</v>
      </c>
      <c r="BP22" s="77">
        <f t="shared" si="29"/>
        <v>1590</v>
      </c>
      <c r="BQ22" s="77">
        <f t="shared" si="29"/>
        <v>1589</v>
      </c>
      <c r="BR22" s="53">
        <f t="shared" si="30"/>
        <v>8.4153699587170533E-2</v>
      </c>
      <c r="BS22" s="53">
        <f t="shared" si="31"/>
        <v>8.4100772732084259E-2</v>
      </c>
      <c r="BT22" s="77">
        <f t="shared" si="32"/>
        <v>254572800</v>
      </c>
      <c r="BU22" s="77">
        <f t="shared" si="32"/>
        <v>254524790</v>
      </c>
      <c r="BV22" s="77">
        <f t="shared" si="33"/>
        <v>160108.67924528301</v>
      </c>
      <c r="BW22" s="77">
        <f t="shared" si="34"/>
        <v>160179.22592825675</v>
      </c>
      <c r="BY22" s="90">
        <v>16</v>
      </c>
      <c r="BZ22" s="23" t="s">
        <v>55</v>
      </c>
      <c r="CA22" s="133">
        <v>18326</v>
      </c>
      <c r="CB22" s="133">
        <v>1501</v>
      </c>
      <c r="CC22" s="133">
        <v>1498</v>
      </c>
      <c r="CD22" s="27">
        <v>8.1905489468514683E-2</v>
      </c>
      <c r="CE22" s="27">
        <v>8.1741787624140569E-2</v>
      </c>
      <c r="CF22" s="133">
        <v>224196290</v>
      </c>
      <c r="CG22" s="133">
        <v>224096160</v>
      </c>
      <c r="CH22" s="133">
        <v>149364.61692205197</v>
      </c>
      <c r="CI22" s="133">
        <v>149596.90253671561</v>
      </c>
      <c r="CK22" s="42" t="str">
        <f t="shared" si="35"/>
        <v>堺市西区</v>
      </c>
      <c r="CL22" s="86">
        <f t="shared" si="36"/>
        <v>8.257880617035547E-2</v>
      </c>
      <c r="CM22" s="86">
        <f t="shared" si="37"/>
        <v>8.3000000000000004E-2</v>
      </c>
      <c r="CN22" s="86">
        <f t="shared" si="38"/>
        <v>7.8717327332525538E-2</v>
      </c>
      <c r="CO22" s="86">
        <f t="shared" si="39"/>
        <v>7.9000000000000001E-2</v>
      </c>
      <c r="CP22" s="136">
        <f t="shared" si="40"/>
        <v>0.40000000000000036</v>
      </c>
      <c r="CQ22" s="42" t="str">
        <f t="shared" si="41"/>
        <v>堺市西区</v>
      </c>
      <c r="CR22" s="86">
        <f t="shared" si="0"/>
        <v>8.257880617035547E-2</v>
      </c>
      <c r="CS22" s="86">
        <f t="shared" si="42"/>
        <v>8.3000000000000004E-2</v>
      </c>
      <c r="CT22" s="86">
        <f t="shared" si="43"/>
        <v>7.8717327332525538E-2</v>
      </c>
      <c r="CU22" s="86">
        <f t="shared" si="44"/>
        <v>7.9000000000000001E-2</v>
      </c>
      <c r="CV22" s="136">
        <f t="shared" si="45"/>
        <v>0.40000000000000036</v>
      </c>
      <c r="CW22" s="43"/>
      <c r="CX22" s="86">
        <f t="shared" si="46"/>
        <v>7.9000000000000001E-2</v>
      </c>
      <c r="CY22" s="86">
        <f t="shared" si="47"/>
        <v>7.6999999999999999E-2</v>
      </c>
      <c r="CZ22" s="136">
        <f t="shared" si="48"/>
        <v>0.20000000000000018</v>
      </c>
      <c r="DA22" s="86">
        <f t="shared" si="49"/>
        <v>7.9000000000000001E-2</v>
      </c>
      <c r="DB22" s="86">
        <f t="shared" si="50"/>
        <v>7.6999999999999999E-2</v>
      </c>
      <c r="DC22" s="136">
        <f t="shared" si="51"/>
        <v>0.20000000000000018</v>
      </c>
      <c r="DD22" s="149">
        <v>0</v>
      </c>
    </row>
    <row r="23" spans="2:108" s="15" customFormat="1" ht="13.5" customHeight="1">
      <c r="B23" s="52">
        <v>17</v>
      </c>
      <c r="C23" s="23" t="s">
        <v>92</v>
      </c>
      <c r="D23" s="133">
        <f>'市区町村別_在宅(医科)'!D23</f>
        <v>50</v>
      </c>
      <c r="E23" s="77">
        <v>7</v>
      </c>
      <c r="F23" s="77">
        <v>7</v>
      </c>
      <c r="G23" s="53">
        <f t="shared" si="1"/>
        <v>0.14000000000000001</v>
      </c>
      <c r="H23" s="53">
        <f t="shared" si="2"/>
        <v>0.14000000000000001</v>
      </c>
      <c r="I23" s="77">
        <v>1005850</v>
      </c>
      <c r="J23" s="77">
        <v>1005850</v>
      </c>
      <c r="K23" s="77">
        <f t="shared" si="3"/>
        <v>143692.85714285713</v>
      </c>
      <c r="L23" s="77">
        <f t="shared" si="4"/>
        <v>143692.85714285713</v>
      </c>
      <c r="M23" s="133">
        <f>'市区町村別_在宅(医科)'!M23</f>
        <v>136</v>
      </c>
      <c r="N23" s="77">
        <v>12</v>
      </c>
      <c r="O23" s="77">
        <v>12</v>
      </c>
      <c r="P23" s="53">
        <f t="shared" si="5"/>
        <v>8.8235294117647065E-2</v>
      </c>
      <c r="Q23" s="53">
        <f t="shared" si="6"/>
        <v>8.8235294117647065E-2</v>
      </c>
      <c r="R23" s="77">
        <v>2445130</v>
      </c>
      <c r="S23" s="77">
        <v>2445130</v>
      </c>
      <c r="T23" s="77">
        <f t="shared" si="7"/>
        <v>203760.83333333334</v>
      </c>
      <c r="U23" s="77">
        <f t="shared" si="8"/>
        <v>203760.83333333334</v>
      </c>
      <c r="V23" s="133">
        <f>'市区町村別_在宅(医科)'!V23</f>
        <v>8606</v>
      </c>
      <c r="W23" s="77">
        <v>178</v>
      </c>
      <c r="X23" s="77">
        <v>178</v>
      </c>
      <c r="Y23" s="53">
        <f t="shared" si="9"/>
        <v>2.068324424819893E-2</v>
      </c>
      <c r="Z23" s="53">
        <f t="shared" si="10"/>
        <v>2.068324424819893E-2</v>
      </c>
      <c r="AA23" s="77">
        <v>25970690</v>
      </c>
      <c r="AB23" s="77">
        <v>25970690</v>
      </c>
      <c r="AC23" s="77">
        <f t="shared" si="11"/>
        <v>145902.75280898876</v>
      </c>
      <c r="AD23" s="77">
        <f t="shared" si="12"/>
        <v>145902.75280898876</v>
      </c>
      <c r="AE23" s="77">
        <f>'市区町村別_在宅(医科)'!AE23</f>
        <v>7124</v>
      </c>
      <c r="AF23" s="77">
        <v>385</v>
      </c>
      <c r="AG23" s="77">
        <v>385</v>
      </c>
      <c r="AH23" s="53">
        <f t="shared" si="13"/>
        <v>5.4042672655811343E-2</v>
      </c>
      <c r="AI23" s="53">
        <f t="shared" si="14"/>
        <v>5.4042672655811343E-2</v>
      </c>
      <c r="AJ23" s="77">
        <v>63434410</v>
      </c>
      <c r="AK23" s="77">
        <v>63434410</v>
      </c>
      <c r="AL23" s="77">
        <f t="shared" si="15"/>
        <v>164764.70129870129</v>
      </c>
      <c r="AM23" s="77">
        <f t="shared" si="16"/>
        <v>164764.70129870129</v>
      </c>
      <c r="AN23" s="77">
        <f>'市区町村別_在宅(医科)'!AN23</f>
        <v>5509</v>
      </c>
      <c r="AO23" s="77">
        <v>628</v>
      </c>
      <c r="AP23" s="77">
        <v>628</v>
      </c>
      <c r="AQ23" s="53">
        <f t="shared" si="17"/>
        <v>0.11399528045017245</v>
      </c>
      <c r="AR23" s="53">
        <f t="shared" si="18"/>
        <v>0.11399528045017245</v>
      </c>
      <c r="AS23" s="77">
        <v>93737860</v>
      </c>
      <c r="AT23" s="77">
        <v>93735140</v>
      </c>
      <c r="AU23" s="77">
        <f t="shared" si="19"/>
        <v>149264.10828025479</v>
      </c>
      <c r="AV23" s="77">
        <f t="shared" si="20"/>
        <v>149259.77707006369</v>
      </c>
      <c r="AW23" s="77">
        <f>'市区町村別_在宅(医科)'!AW23</f>
        <v>3473</v>
      </c>
      <c r="AX23" s="77">
        <v>706</v>
      </c>
      <c r="AY23" s="77">
        <v>706</v>
      </c>
      <c r="AZ23" s="53">
        <f t="shared" si="21"/>
        <v>0.20328246472790096</v>
      </c>
      <c r="BA23" s="53">
        <f t="shared" si="22"/>
        <v>0.20328246472790096</v>
      </c>
      <c r="BB23" s="77">
        <v>101302730</v>
      </c>
      <c r="BC23" s="77">
        <v>101302730</v>
      </c>
      <c r="BD23" s="77">
        <f t="shared" si="23"/>
        <v>143488.28611898018</v>
      </c>
      <c r="BE23" s="77">
        <f t="shared" si="24"/>
        <v>143488.28611898018</v>
      </c>
      <c r="BF23" s="77">
        <f>'市区町村別_在宅(医科)'!BF23</f>
        <v>1709</v>
      </c>
      <c r="BG23" s="77">
        <v>410</v>
      </c>
      <c r="BH23" s="77">
        <v>410</v>
      </c>
      <c r="BI23" s="53">
        <f t="shared" si="25"/>
        <v>0.23990637799882972</v>
      </c>
      <c r="BJ23" s="53">
        <f t="shared" si="26"/>
        <v>0.23990637799882972</v>
      </c>
      <c r="BK23" s="77">
        <v>57548500</v>
      </c>
      <c r="BL23" s="77">
        <v>57548500</v>
      </c>
      <c r="BM23" s="77">
        <f t="shared" si="27"/>
        <v>140362.19512195123</v>
      </c>
      <c r="BN23" s="77">
        <f t="shared" si="28"/>
        <v>140362.19512195123</v>
      </c>
      <c r="BO23" s="77">
        <f>'市区町村別_在宅(医科)'!BO23</f>
        <v>26607</v>
      </c>
      <c r="BP23" s="77">
        <f t="shared" ref="BP23:BQ78" si="52">SUM(E23,N23,W23,AF23,AO23,AX23,BG23)</f>
        <v>2326</v>
      </c>
      <c r="BQ23" s="77">
        <f t="shared" si="52"/>
        <v>2326</v>
      </c>
      <c r="BR23" s="53">
        <f t="shared" si="30"/>
        <v>8.7420603600556243E-2</v>
      </c>
      <c r="BS23" s="53">
        <f t="shared" si="31"/>
        <v>8.7420603600556243E-2</v>
      </c>
      <c r="BT23" s="77">
        <f t="shared" si="32"/>
        <v>345445170</v>
      </c>
      <c r="BU23" s="77">
        <f t="shared" si="32"/>
        <v>345442450</v>
      </c>
      <c r="BV23" s="77">
        <f t="shared" si="33"/>
        <v>148514.69045571797</v>
      </c>
      <c r="BW23" s="77">
        <f t="shared" si="34"/>
        <v>148513.52106620808</v>
      </c>
      <c r="BY23" s="90">
        <v>17</v>
      </c>
      <c r="BZ23" s="23" t="s">
        <v>92</v>
      </c>
      <c r="CA23" s="133">
        <v>25948</v>
      </c>
      <c r="CB23" s="133">
        <v>2266</v>
      </c>
      <c r="CC23" s="133">
        <v>2266</v>
      </c>
      <c r="CD23" s="27">
        <v>8.7328503160166493E-2</v>
      </c>
      <c r="CE23" s="27">
        <v>8.7328503160166493E-2</v>
      </c>
      <c r="CF23" s="133">
        <v>324754390</v>
      </c>
      <c r="CG23" s="133">
        <v>324754390</v>
      </c>
      <c r="CH23" s="133">
        <v>143316.14739629303</v>
      </c>
      <c r="CI23" s="133">
        <v>143316.14739629303</v>
      </c>
      <c r="CK23" s="42" t="str">
        <f t="shared" si="35"/>
        <v>淀川区</v>
      </c>
      <c r="CL23" s="86">
        <f t="shared" si="36"/>
        <v>8.2480991161372502E-2</v>
      </c>
      <c r="CM23" s="86">
        <f t="shared" si="37"/>
        <v>8.2000000000000003E-2</v>
      </c>
      <c r="CN23" s="86">
        <f t="shared" si="38"/>
        <v>7.9926687385449044E-2</v>
      </c>
      <c r="CO23" s="86">
        <f t="shared" si="39"/>
        <v>0.08</v>
      </c>
      <c r="CP23" s="136">
        <f t="shared" si="40"/>
        <v>0.20000000000000018</v>
      </c>
      <c r="CQ23" s="42" t="str">
        <f t="shared" si="41"/>
        <v>淀川区</v>
      </c>
      <c r="CR23" s="86">
        <f t="shared" si="0"/>
        <v>8.2403797908062834E-2</v>
      </c>
      <c r="CS23" s="86">
        <f t="shared" si="42"/>
        <v>8.2000000000000003E-2</v>
      </c>
      <c r="CT23" s="86">
        <f t="shared" si="43"/>
        <v>7.9926687385449044E-2</v>
      </c>
      <c r="CU23" s="86">
        <f t="shared" si="44"/>
        <v>0.08</v>
      </c>
      <c r="CV23" s="136">
        <f t="shared" si="45"/>
        <v>0.20000000000000018</v>
      </c>
      <c r="CW23" s="43"/>
      <c r="CX23" s="86">
        <f t="shared" si="46"/>
        <v>7.9000000000000001E-2</v>
      </c>
      <c r="CY23" s="86">
        <f t="shared" si="47"/>
        <v>7.6999999999999999E-2</v>
      </c>
      <c r="CZ23" s="136">
        <f t="shared" si="48"/>
        <v>0.20000000000000018</v>
      </c>
      <c r="DA23" s="86">
        <f t="shared" si="49"/>
        <v>7.9000000000000001E-2</v>
      </c>
      <c r="DB23" s="86">
        <f t="shared" si="50"/>
        <v>7.6999999999999999E-2</v>
      </c>
      <c r="DC23" s="136">
        <f t="shared" si="51"/>
        <v>0.20000000000000018</v>
      </c>
      <c r="DD23" s="149">
        <v>0</v>
      </c>
    </row>
    <row r="24" spans="2:108" s="15" customFormat="1" ht="13.5" customHeight="1">
      <c r="B24" s="52">
        <v>18</v>
      </c>
      <c r="C24" s="23" t="s">
        <v>56</v>
      </c>
      <c r="D24" s="133">
        <f>'市区町村別_在宅(医科)'!D24</f>
        <v>30</v>
      </c>
      <c r="E24" s="77">
        <v>6</v>
      </c>
      <c r="F24" s="77">
        <v>6</v>
      </c>
      <c r="G24" s="53">
        <f t="shared" si="1"/>
        <v>0.2</v>
      </c>
      <c r="H24" s="53">
        <f t="shared" si="2"/>
        <v>0.2</v>
      </c>
      <c r="I24" s="77">
        <v>972240</v>
      </c>
      <c r="J24" s="77">
        <v>972240</v>
      </c>
      <c r="K24" s="77">
        <f t="shared" si="3"/>
        <v>162040</v>
      </c>
      <c r="L24" s="77">
        <f t="shared" si="4"/>
        <v>162040</v>
      </c>
      <c r="M24" s="133">
        <f>'市区町村別_在宅(医科)'!M24</f>
        <v>88</v>
      </c>
      <c r="N24" s="77">
        <v>11</v>
      </c>
      <c r="O24" s="77">
        <v>11</v>
      </c>
      <c r="P24" s="53">
        <f t="shared" si="5"/>
        <v>0.125</v>
      </c>
      <c r="Q24" s="53">
        <f t="shared" si="6"/>
        <v>0.125</v>
      </c>
      <c r="R24" s="77">
        <v>2806520</v>
      </c>
      <c r="S24" s="77">
        <v>2806520</v>
      </c>
      <c r="T24" s="77">
        <f t="shared" si="7"/>
        <v>255138.18181818182</v>
      </c>
      <c r="U24" s="77">
        <f t="shared" si="8"/>
        <v>255138.18181818182</v>
      </c>
      <c r="V24" s="133">
        <f>'市区町村別_在宅(医科)'!V24</f>
        <v>7458</v>
      </c>
      <c r="W24" s="77">
        <v>196</v>
      </c>
      <c r="X24" s="77">
        <v>196</v>
      </c>
      <c r="Y24" s="53">
        <f t="shared" si="9"/>
        <v>2.6280504156610353E-2</v>
      </c>
      <c r="Z24" s="53">
        <f t="shared" si="10"/>
        <v>2.6280504156610353E-2</v>
      </c>
      <c r="AA24" s="77">
        <v>31705890</v>
      </c>
      <c r="AB24" s="77">
        <v>31705890</v>
      </c>
      <c r="AC24" s="77">
        <f t="shared" si="11"/>
        <v>161764.74489795917</v>
      </c>
      <c r="AD24" s="77">
        <f t="shared" si="12"/>
        <v>161764.74489795917</v>
      </c>
      <c r="AE24" s="77">
        <f>'市区町村別_在宅(医科)'!AE24</f>
        <v>6538</v>
      </c>
      <c r="AF24" s="77">
        <v>365</v>
      </c>
      <c r="AG24" s="77">
        <v>365</v>
      </c>
      <c r="AH24" s="53">
        <f t="shared" si="13"/>
        <v>5.5827470174365249E-2</v>
      </c>
      <c r="AI24" s="53">
        <f t="shared" si="14"/>
        <v>5.5827470174365249E-2</v>
      </c>
      <c r="AJ24" s="77">
        <v>60719410</v>
      </c>
      <c r="AK24" s="77">
        <v>60719410</v>
      </c>
      <c r="AL24" s="77">
        <f t="shared" si="15"/>
        <v>166354.54794520547</v>
      </c>
      <c r="AM24" s="77">
        <f t="shared" si="16"/>
        <v>166354.54794520547</v>
      </c>
      <c r="AN24" s="77">
        <f>'市区町村別_在宅(医科)'!AN24</f>
        <v>5061</v>
      </c>
      <c r="AO24" s="77">
        <v>630</v>
      </c>
      <c r="AP24" s="77">
        <v>630</v>
      </c>
      <c r="AQ24" s="53">
        <f t="shared" si="17"/>
        <v>0.12448132780082988</v>
      </c>
      <c r="AR24" s="53">
        <f t="shared" si="18"/>
        <v>0.12448132780082988</v>
      </c>
      <c r="AS24" s="77">
        <v>104068590</v>
      </c>
      <c r="AT24" s="77">
        <v>104068590</v>
      </c>
      <c r="AU24" s="77">
        <f t="shared" si="19"/>
        <v>165188.23809523811</v>
      </c>
      <c r="AV24" s="77">
        <f t="shared" si="20"/>
        <v>165188.23809523811</v>
      </c>
      <c r="AW24" s="77">
        <f>'市区町村別_在宅(医科)'!AW24</f>
        <v>3094</v>
      </c>
      <c r="AX24" s="77">
        <v>652</v>
      </c>
      <c r="AY24" s="77">
        <v>652</v>
      </c>
      <c r="AZ24" s="53">
        <f t="shared" si="21"/>
        <v>0.21073044602456367</v>
      </c>
      <c r="BA24" s="53">
        <f t="shared" si="22"/>
        <v>0.21073044602456367</v>
      </c>
      <c r="BB24" s="77">
        <v>100167260</v>
      </c>
      <c r="BC24" s="77">
        <v>100167260</v>
      </c>
      <c r="BD24" s="77">
        <f t="shared" si="23"/>
        <v>153630.76687116563</v>
      </c>
      <c r="BE24" s="77">
        <f t="shared" si="24"/>
        <v>153630.76687116563</v>
      </c>
      <c r="BF24" s="77">
        <f>'市区町村別_在宅(医科)'!BF24</f>
        <v>1497</v>
      </c>
      <c r="BG24" s="77">
        <v>380</v>
      </c>
      <c r="BH24" s="77">
        <v>380</v>
      </c>
      <c r="BI24" s="53">
        <f t="shared" si="25"/>
        <v>0.25384101536406145</v>
      </c>
      <c r="BJ24" s="53">
        <f t="shared" si="26"/>
        <v>0.25384101536406145</v>
      </c>
      <c r="BK24" s="77">
        <v>60188100</v>
      </c>
      <c r="BL24" s="77">
        <v>60188100</v>
      </c>
      <c r="BM24" s="77">
        <f t="shared" si="27"/>
        <v>158389.73684210525</v>
      </c>
      <c r="BN24" s="77">
        <f t="shared" si="28"/>
        <v>158389.73684210525</v>
      </c>
      <c r="BO24" s="77">
        <f>'市区町村別_在宅(医科)'!BO24</f>
        <v>23766</v>
      </c>
      <c r="BP24" s="77">
        <f t="shared" si="52"/>
        <v>2240</v>
      </c>
      <c r="BQ24" s="77">
        <f t="shared" si="52"/>
        <v>2240</v>
      </c>
      <c r="BR24" s="53">
        <f t="shared" si="30"/>
        <v>9.4252293191954897E-2</v>
      </c>
      <c r="BS24" s="53">
        <f t="shared" si="31"/>
        <v>9.4252293191954897E-2</v>
      </c>
      <c r="BT24" s="77">
        <f t="shared" ref="BT24:BU80" si="53">SUM(I24,R24,AA24,AJ24,AS24,BB24,BK24)</f>
        <v>360628010</v>
      </c>
      <c r="BU24" s="77">
        <f t="shared" si="53"/>
        <v>360628010</v>
      </c>
      <c r="BV24" s="77">
        <f t="shared" si="33"/>
        <v>160994.64732142858</v>
      </c>
      <c r="BW24" s="77">
        <f t="shared" si="34"/>
        <v>160994.64732142858</v>
      </c>
      <c r="BY24" s="90">
        <v>18</v>
      </c>
      <c r="BZ24" s="23" t="s">
        <v>56</v>
      </c>
      <c r="CA24" s="133">
        <v>23197</v>
      </c>
      <c r="CB24" s="133">
        <v>2136</v>
      </c>
      <c r="CC24" s="133">
        <v>2136</v>
      </c>
      <c r="CD24" s="27">
        <v>9.2080872526619825E-2</v>
      </c>
      <c r="CE24" s="27">
        <v>9.2080872526619825E-2</v>
      </c>
      <c r="CF24" s="133">
        <v>342319000</v>
      </c>
      <c r="CG24" s="133">
        <v>342319000</v>
      </c>
      <c r="CH24" s="133">
        <v>160261.70411985018</v>
      </c>
      <c r="CI24" s="133">
        <v>160261.70411985018</v>
      </c>
      <c r="CK24" s="42" t="str">
        <f t="shared" si="35"/>
        <v>北区</v>
      </c>
      <c r="CL24" s="86">
        <f t="shared" si="36"/>
        <v>8.2344167547076005E-2</v>
      </c>
      <c r="CM24" s="86">
        <f t="shared" si="37"/>
        <v>8.2000000000000003E-2</v>
      </c>
      <c r="CN24" s="86">
        <f t="shared" si="38"/>
        <v>8.2167832167832161E-2</v>
      </c>
      <c r="CO24" s="86">
        <f t="shared" si="39"/>
        <v>8.2000000000000003E-2</v>
      </c>
      <c r="CP24" s="136">
        <f t="shared" si="40"/>
        <v>0</v>
      </c>
      <c r="CQ24" s="42" t="str">
        <f t="shared" si="41"/>
        <v>北区</v>
      </c>
      <c r="CR24" s="86">
        <f t="shared" si="0"/>
        <v>8.2344167547076005E-2</v>
      </c>
      <c r="CS24" s="86">
        <f t="shared" si="42"/>
        <v>8.2000000000000003E-2</v>
      </c>
      <c r="CT24" s="86">
        <f t="shared" si="43"/>
        <v>8.2103082103082106E-2</v>
      </c>
      <c r="CU24" s="86">
        <f t="shared" si="44"/>
        <v>8.2000000000000003E-2</v>
      </c>
      <c r="CV24" s="136">
        <f t="shared" si="45"/>
        <v>0</v>
      </c>
      <c r="CW24" s="43"/>
      <c r="CX24" s="86">
        <f t="shared" si="46"/>
        <v>7.9000000000000001E-2</v>
      </c>
      <c r="CY24" s="86">
        <f t="shared" si="47"/>
        <v>7.6999999999999999E-2</v>
      </c>
      <c r="CZ24" s="136">
        <f t="shared" si="48"/>
        <v>0.20000000000000018</v>
      </c>
      <c r="DA24" s="86">
        <f t="shared" si="49"/>
        <v>7.9000000000000001E-2</v>
      </c>
      <c r="DB24" s="86">
        <f t="shared" si="50"/>
        <v>7.6999999999999999E-2</v>
      </c>
      <c r="DC24" s="136">
        <f t="shared" si="51"/>
        <v>0.20000000000000018</v>
      </c>
      <c r="DD24" s="149">
        <v>0</v>
      </c>
    </row>
    <row r="25" spans="2:108" s="15" customFormat="1" ht="13.5" customHeight="1">
      <c r="B25" s="52">
        <v>19</v>
      </c>
      <c r="C25" s="23" t="s">
        <v>93</v>
      </c>
      <c r="D25" s="133">
        <f>'市区町村別_在宅(医科)'!D25</f>
        <v>34</v>
      </c>
      <c r="E25" s="77">
        <v>2</v>
      </c>
      <c r="F25" s="77">
        <v>2</v>
      </c>
      <c r="G25" s="53">
        <f t="shared" si="1"/>
        <v>5.8823529411764705E-2</v>
      </c>
      <c r="H25" s="53">
        <f t="shared" si="2"/>
        <v>5.8823529411764705E-2</v>
      </c>
      <c r="I25" s="77">
        <v>262740</v>
      </c>
      <c r="J25" s="77">
        <v>262740</v>
      </c>
      <c r="K25" s="77">
        <f t="shared" si="3"/>
        <v>131370</v>
      </c>
      <c r="L25" s="77">
        <f t="shared" si="4"/>
        <v>131370</v>
      </c>
      <c r="M25" s="133">
        <f>'市区町村別_在宅(医科)'!M25</f>
        <v>116</v>
      </c>
      <c r="N25" s="77">
        <v>14</v>
      </c>
      <c r="O25" s="77">
        <v>14</v>
      </c>
      <c r="P25" s="53">
        <f t="shared" si="5"/>
        <v>0.1206896551724138</v>
      </c>
      <c r="Q25" s="53">
        <f t="shared" si="6"/>
        <v>0.1206896551724138</v>
      </c>
      <c r="R25" s="77">
        <v>2843060</v>
      </c>
      <c r="S25" s="77">
        <v>2843060</v>
      </c>
      <c r="T25" s="77">
        <f t="shared" si="7"/>
        <v>203075.71428571429</v>
      </c>
      <c r="U25" s="77">
        <f t="shared" si="8"/>
        <v>203075.71428571429</v>
      </c>
      <c r="V25" s="133">
        <f>'市区町村別_在宅(医科)'!V25</f>
        <v>5434</v>
      </c>
      <c r="W25" s="77">
        <v>131</v>
      </c>
      <c r="X25" s="77">
        <v>131</v>
      </c>
      <c r="Y25" s="53">
        <f t="shared" si="9"/>
        <v>2.4107471475892529E-2</v>
      </c>
      <c r="Z25" s="53">
        <f t="shared" si="10"/>
        <v>2.4107471475892529E-2</v>
      </c>
      <c r="AA25" s="77">
        <v>21437260</v>
      </c>
      <c r="AB25" s="77">
        <v>21437260</v>
      </c>
      <c r="AC25" s="77">
        <f t="shared" si="11"/>
        <v>163643.20610687023</v>
      </c>
      <c r="AD25" s="77">
        <f t="shared" si="12"/>
        <v>163643.20610687023</v>
      </c>
      <c r="AE25" s="77">
        <f>'市区町村別_在宅(医科)'!AE25</f>
        <v>4478</v>
      </c>
      <c r="AF25" s="77">
        <v>238</v>
      </c>
      <c r="AG25" s="77">
        <v>238</v>
      </c>
      <c r="AH25" s="53">
        <f t="shared" si="13"/>
        <v>5.3148727110317102E-2</v>
      </c>
      <c r="AI25" s="53">
        <f t="shared" si="14"/>
        <v>5.3148727110317102E-2</v>
      </c>
      <c r="AJ25" s="77">
        <v>36693440</v>
      </c>
      <c r="AK25" s="77">
        <v>36693440</v>
      </c>
      <c r="AL25" s="77">
        <f t="shared" si="15"/>
        <v>154174.11764705883</v>
      </c>
      <c r="AM25" s="77">
        <f t="shared" si="16"/>
        <v>154174.11764705883</v>
      </c>
      <c r="AN25" s="77">
        <f>'市区町村別_在宅(医科)'!AN25</f>
        <v>3373</v>
      </c>
      <c r="AO25" s="77">
        <v>358</v>
      </c>
      <c r="AP25" s="77">
        <v>358</v>
      </c>
      <c r="AQ25" s="53">
        <f t="shared" si="17"/>
        <v>0.10613697005632967</v>
      </c>
      <c r="AR25" s="53">
        <f t="shared" si="18"/>
        <v>0.10613697005632967</v>
      </c>
      <c r="AS25" s="77">
        <v>58024680</v>
      </c>
      <c r="AT25" s="77">
        <v>58024680</v>
      </c>
      <c r="AU25" s="77">
        <f t="shared" si="19"/>
        <v>162080.11173184359</v>
      </c>
      <c r="AV25" s="77">
        <f t="shared" si="20"/>
        <v>162080.11173184359</v>
      </c>
      <c r="AW25" s="77">
        <f>'市区町村別_在宅(医科)'!AW25</f>
        <v>1980</v>
      </c>
      <c r="AX25" s="77">
        <v>348</v>
      </c>
      <c r="AY25" s="77">
        <v>348</v>
      </c>
      <c r="AZ25" s="53">
        <f t="shared" si="21"/>
        <v>0.17575757575757575</v>
      </c>
      <c r="BA25" s="53">
        <f t="shared" si="22"/>
        <v>0.17575757575757575</v>
      </c>
      <c r="BB25" s="77">
        <v>56337340</v>
      </c>
      <c r="BC25" s="77">
        <v>56330700</v>
      </c>
      <c r="BD25" s="77">
        <f t="shared" si="23"/>
        <v>161888.908045977</v>
      </c>
      <c r="BE25" s="77">
        <f t="shared" si="24"/>
        <v>161869.8275862069</v>
      </c>
      <c r="BF25" s="77">
        <f>'市区町村別_在宅(医科)'!BF25</f>
        <v>960</v>
      </c>
      <c r="BG25" s="77">
        <v>196</v>
      </c>
      <c r="BH25" s="77">
        <v>196</v>
      </c>
      <c r="BI25" s="53">
        <f t="shared" si="25"/>
        <v>0.20416666666666666</v>
      </c>
      <c r="BJ25" s="53">
        <f t="shared" si="26"/>
        <v>0.20416666666666666</v>
      </c>
      <c r="BK25" s="77">
        <v>29427920</v>
      </c>
      <c r="BL25" s="77">
        <v>29427920</v>
      </c>
      <c r="BM25" s="77">
        <f t="shared" si="27"/>
        <v>150142.44897959183</v>
      </c>
      <c r="BN25" s="77">
        <f t="shared" si="28"/>
        <v>150142.44897959183</v>
      </c>
      <c r="BO25" s="77">
        <f>'市区町村別_在宅(医科)'!BO25</f>
        <v>16375</v>
      </c>
      <c r="BP25" s="77">
        <f t="shared" si="52"/>
        <v>1287</v>
      </c>
      <c r="BQ25" s="77">
        <f t="shared" si="52"/>
        <v>1287</v>
      </c>
      <c r="BR25" s="53">
        <f t="shared" si="30"/>
        <v>7.8595419847328249E-2</v>
      </c>
      <c r="BS25" s="53">
        <f t="shared" si="31"/>
        <v>7.8595419847328249E-2</v>
      </c>
      <c r="BT25" s="77">
        <f t="shared" si="53"/>
        <v>205026440</v>
      </c>
      <c r="BU25" s="77">
        <f t="shared" si="53"/>
        <v>205019800</v>
      </c>
      <c r="BV25" s="77">
        <f t="shared" si="33"/>
        <v>159305.7031857032</v>
      </c>
      <c r="BW25" s="77">
        <f t="shared" si="34"/>
        <v>159300.54390054391</v>
      </c>
      <c r="BY25" s="90">
        <v>19</v>
      </c>
      <c r="BZ25" s="23" t="s">
        <v>93</v>
      </c>
      <c r="CA25" s="133">
        <v>16046</v>
      </c>
      <c r="CB25" s="133">
        <v>1299</v>
      </c>
      <c r="CC25" s="133">
        <v>1299</v>
      </c>
      <c r="CD25" s="27">
        <v>8.0954755079147456E-2</v>
      </c>
      <c r="CE25" s="27">
        <v>8.0954755079147456E-2</v>
      </c>
      <c r="CF25" s="133">
        <v>205216460</v>
      </c>
      <c r="CG25" s="133">
        <v>205178180</v>
      </c>
      <c r="CH25" s="133">
        <v>157980.3387220939</v>
      </c>
      <c r="CI25" s="133">
        <v>157950.86989992301</v>
      </c>
      <c r="CK25" s="42" t="str">
        <f t="shared" si="35"/>
        <v>河南町</v>
      </c>
      <c r="CL25" s="86">
        <f t="shared" si="36"/>
        <v>8.2263710618436403E-2</v>
      </c>
      <c r="CM25" s="86">
        <f t="shared" si="37"/>
        <v>8.2000000000000003E-2</v>
      </c>
      <c r="CN25" s="86">
        <f t="shared" si="38"/>
        <v>7.7430972388955577E-2</v>
      </c>
      <c r="CO25" s="86">
        <f t="shared" si="39"/>
        <v>7.6999999999999999E-2</v>
      </c>
      <c r="CP25" s="136">
        <f t="shared" si="40"/>
        <v>0.50000000000000044</v>
      </c>
      <c r="CQ25" s="42" t="str">
        <f t="shared" si="41"/>
        <v>河南町</v>
      </c>
      <c r="CR25" s="86">
        <f t="shared" si="0"/>
        <v>8.2263710618436403E-2</v>
      </c>
      <c r="CS25" s="86">
        <f t="shared" si="42"/>
        <v>8.2000000000000003E-2</v>
      </c>
      <c r="CT25" s="86">
        <f t="shared" si="43"/>
        <v>7.7130852340936376E-2</v>
      </c>
      <c r="CU25" s="86">
        <f t="shared" si="44"/>
        <v>7.6999999999999999E-2</v>
      </c>
      <c r="CV25" s="136">
        <f t="shared" si="45"/>
        <v>0.50000000000000044</v>
      </c>
      <c r="CW25" s="43"/>
      <c r="CX25" s="86">
        <f t="shared" si="46"/>
        <v>7.9000000000000001E-2</v>
      </c>
      <c r="CY25" s="86">
        <f t="shared" si="47"/>
        <v>7.6999999999999999E-2</v>
      </c>
      <c r="CZ25" s="136">
        <f t="shared" si="48"/>
        <v>0.20000000000000018</v>
      </c>
      <c r="DA25" s="86">
        <f t="shared" si="49"/>
        <v>7.9000000000000001E-2</v>
      </c>
      <c r="DB25" s="86">
        <f t="shared" si="50"/>
        <v>7.6999999999999999E-2</v>
      </c>
      <c r="DC25" s="136">
        <f t="shared" si="51"/>
        <v>0.20000000000000018</v>
      </c>
      <c r="DD25" s="149">
        <v>0</v>
      </c>
    </row>
    <row r="26" spans="2:108" s="15" customFormat="1" ht="13.5" customHeight="1">
      <c r="B26" s="52">
        <v>20</v>
      </c>
      <c r="C26" s="23" t="s">
        <v>94</v>
      </c>
      <c r="D26" s="133">
        <f>'市区町村別_在宅(医科)'!D26</f>
        <v>39</v>
      </c>
      <c r="E26" s="77">
        <v>3</v>
      </c>
      <c r="F26" s="77">
        <v>3</v>
      </c>
      <c r="G26" s="53">
        <f t="shared" si="1"/>
        <v>7.6923076923076927E-2</v>
      </c>
      <c r="H26" s="53">
        <f t="shared" si="2"/>
        <v>7.6923076923076927E-2</v>
      </c>
      <c r="I26" s="77">
        <v>636640</v>
      </c>
      <c r="J26" s="77">
        <v>636640</v>
      </c>
      <c r="K26" s="77">
        <f t="shared" si="3"/>
        <v>212213.33333333334</v>
      </c>
      <c r="L26" s="77">
        <f t="shared" si="4"/>
        <v>212213.33333333334</v>
      </c>
      <c r="M26" s="133">
        <f>'市区町村別_在宅(医科)'!M26</f>
        <v>123</v>
      </c>
      <c r="N26" s="77">
        <v>13</v>
      </c>
      <c r="O26" s="77">
        <v>13</v>
      </c>
      <c r="P26" s="53">
        <f t="shared" si="5"/>
        <v>0.10569105691056911</v>
      </c>
      <c r="Q26" s="53">
        <f t="shared" si="6"/>
        <v>0.10569105691056911</v>
      </c>
      <c r="R26" s="77">
        <v>2301440</v>
      </c>
      <c r="S26" s="77">
        <v>2301440</v>
      </c>
      <c r="T26" s="77">
        <f t="shared" si="7"/>
        <v>177033.84615384616</v>
      </c>
      <c r="U26" s="77">
        <f t="shared" si="8"/>
        <v>177033.84615384616</v>
      </c>
      <c r="V26" s="133">
        <f>'市区町村別_在宅(医科)'!V26</f>
        <v>9199</v>
      </c>
      <c r="W26" s="77">
        <v>210</v>
      </c>
      <c r="X26" s="77">
        <v>210</v>
      </c>
      <c r="Y26" s="53">
        <f t="shared" si="9"/>
        <v>2.2828568322643766E-2</v>
      </c>
      <c r="Z26" s="53">
        <f t="shared" si="10"/>
        <v>2.2828568322643766E-2</v>
      </c>
      <c r="AA26" s="77">
        <v>32139690</v>
      </c>
      <c r="AB26" s="77">
        <v>32139690</v>
      </c>
      <c r="AC26" s="77">
        <f t="shared" si="11"/>
        <v>153046.14285714287</v>
      </c>
      <c r="AD26" s="77">
        <f t="shared" si="12"/>
        <v>153046.14285714287</v>
      </c>
      <c r="AE26" s="77">
        <f>'市区町村別_在宅(医科)'!AE26</f>
        <v>7259</v>
      </c>
      <c r="AF26" s="77">
        <v>416</v>
      </c>
      <c r="AG26" s="77">
        <v>415</v>
      </c>
      <c r="AH26" s="53">
        <f t="shared" si="13"/>
        <v>5.7308169169307067E-2</v>
      </c>
      <c r="AI26" s="53">
        <f t="shared" si="14"/>
        <v>5.7170409147265462E-2</v>
      </c>
      <c r="AJ26" s="77">
        <v>63012980</v>
      </c>
      <c r="AK26" s="77">
        <v>62981880</v>
      </c>
      <c r="AL26" s="77">
        <f t="shared" si="15"/>
        <v>151473.50961538462</v>
      </c>
      <c r="AM26" s="77">
        <f t="shared" si="16"/>
        <v>151763.56626506025</v>
      </c>
      <c r="AN26" s="77">
        <f>'市区町村別_在宅(医科)'!AN26</f>
        <v>5032</v>
      </c>
      <c r="AO26" s="77">
        <v>591</v>
      </c>
      <c r="AP26" s="77">
        <v>590</v>
      </c>
      <c r="AQ26" s="53">
        <f t="shared" si="17"/>
        <v>0.1174483306836248</v>
      </c>
      <c r="AR26" s="53">
        <f t="shared" si="18"/>
        <v>0.11724960254372019</v>
      </c>
      <c r="AS26" s="77">
        <v>85580710</v>
      </c>
      <c r="AT26" s="77">
        <v>85576770</v>
      </c>
      <c r="AU26" s="77">
        <f t="shared" si="19"/>
        <v>144806.61590524536</v>
      </c>
      <c r="AV26" s="77">
        <f t="shared" si="20"/>
        <v>145045.37288135593</v>
      </c>
      <c r="AW26" s="77">
        <f>'市区町村別_在宅(医科)'!AW26</f>
        <v>2940</v>
      </c>
      <c r="AX26" s="77">
        <v>594</v>
      </c>
      <c r="AY26" s="77">
        <v>594</v>
      </c>
      <c r="AZ26" s="53">
        <f t="shared" si="21"/>
        <v>0.20204081632653062</v>
      </c>
      <c r="BA26" s="53">
        <f t="shared" si="22"/>
        <v>0.20204081632653062</v>
      </c>
      <c r="BB26" s="77">
        <v>90057100</v>
      </c>
      <c r="BC26" s="77">
        <v>90057100</v>
      </c>
      <c r="BD26" s="77">
        <f t="shared" si="23"/>
        <v>151611.27946127945</v>
      </c>
      <c r="BE26" s="77">
        <f t="shared" si="24"/>
        <v>151611.27946127945</v>
      </c>
      <c r="BF26" s="77">
        <f>'市区町村別_在宅(医科)'!BF26</f>
        <v>1317</v>
      </c>
      <c r="BG26" s="77">
        <v>310</v>
      </c>
      <c r="BH26" s="77">
        <v>310</v>
      </c>
      <c r="BI26" s="53">
        <f t="shared" si="25"/>
        <v>0.23538344722854973</v>
      </c>
      <c r="BJ26" s="53">
        <f t="shared" si="26"/>
        <v>0.23538344722854973</v>
      </c>
      <c r="BK26" s="77">
        <v>44702270</v>
      </c>
      <c r="BL26" s="77">
        <v>44702270</v>
      </c>
      <c r="BM26" s="77">
        <f t="shared" si="27"/>
        <v>144200.87096774194</v>
      </c>
      <c r="BN26" s="77">
        <f t="shared" si="28"/>
        <v>144200.87096774194</v>
      </c>
      <c r="BO26" s="77">
        <f>'市区町村別_在宅(医科)'!BO26</f>
        <v>25909</v>
      </c>
      <c r="BP26" s="77">
        <f t="shared" si="52"/>
        <v>2137</v>
      </c>
      <c r="BQ26" s="77">
        <f t="shared" si="52"/>
        <v>2135</v>
      </c>
      <c r="BR26" s="53">
        <f t="shared" si="30"/>
        <v>8.2480991161372502E-2</v>
      </c>
      <c r="BS26" s="53">
        <f t="shared" si="31"/>
        <v>8.2403797908062834E-2</v>
      </c>
      <c r="BT26" s="77">
        <f t="shared" si="53"/>
        <v>318430830</v>
      </c>
      <c r="BU26" s="77">
        <f t="shared" si="53"/>
        <v>318395790</v>
      </c>
      <c r="BV26" s="77">
        <f t="shared" si="33"/>
        <v>149008.34347215723</v>
      </c>
      <c r="BW26" s="77">
        <f t="shared" si="34"/>
        <v>149131.51756440281</v>
      </c>
      <c r="BY26" s="90">
        <v>20</v>
      </c>
      <c r="BZ26" s="23" t="s">
        <v>94</v>
      </c>
      <c r="CA26" s="133">
        <v>25098</v>
      </c>
      <c r="CB26" s="133">
        <v>2006</v>
      </c>
      <c r="CC26" s="133">
        <v>2006</v>
      </c>
      <c r="CD26" s="27">
        <v>7.9926687385449044E-2</v>
      </c>
      <c r="CE26" s="27">
        <v>7.9926687385449044E-2</v>
      </c>
      <c r="CF26" s="133">
        <v>286835720</v>
      </c>
      <c r="CG26" s="133">
        <v>286835720</v>
      </c>
      <c r="CH26" s="133">
        <v>142988.89332003988</v>
      </c>
      <c r="CI26" s="133">
        <v>142988.89332003988</v>
      </c>
      <c r="CK26" s="42" t="str">
        <f t="shared" si="35"/>
        <v>八尾市</v>
      </c>
      <c r="CL26" s="86">
        <f t="shared" si="36"/>
        <v>8.2253157170841501E-2</v>
      </c>
      <c r="CM26" s="86">
        <f t="shared" si="37"/>
        <v>8.2000000000000003E-2</v>
      </c>
      <c r="CN26" s="86">
        <f t="shared" si="38"/>
        <v>7.7937110153687872E-2</v>
      </c>
      <c r="CO26" s="86">
        <f t="shared" si="39"/>
        <v>7.8E-2</v>
      </c>
      <c r="CP26" s="136">
        <f t="shared" si="40"/>
        <v>0.40000000000000036</v>
      </c>
      <c r="CQ26" s="42" t="str">
        <f t="shared" si="41"/>
        <v>八尾市</v>
      </c>
      <c r="CR26" s="86">
        <f t="shared" si="0"/>
        <v>8.2253157170841501E-2</v>
      </c>
      <c r="CS26" s="86">
        <f t="shared" si="42"/>
        <v>8.2000000000000003E-2</v>
      </c>
      <c r="CT26" s="86">
        <f t="shared" si="43"/>
        <v>7.7937110153687872E-2</v>
      </c>
      <c r="CU26" s="86">
        <f t="shared" si="44"/>
        <v>7.8E-2</v>
      </c>
      <c r="CV26" s="136">
        <f t="shared" si="45"/>
        <v>0.40000000000000036</v>
      </c>
      <c r="CW26" s="43"/>
      <c r="CX26" s="86">
        <f t="shared" si="46"/>
        <v>7.9000000000000001E-2</v>
      </c>
      <c r="CY26" s="86">
        <f t="shared" si="47"/>
        <v>7.6999999999999999E-2</v>
      </c>
      <c r="CZ26" s="136">
        <f t="shared" si="48"/>
        <v>0.20000000000000018</v>
      </c>
      <c r="DA26" s="86">
        <f t="shared" si="49"/>
        <v>7.9000000000000001E-2</v>
      </c>
      <c r="DB26" s="86">
        <f t="shared" si="50"/>
        <v>7.6999999999999999E-2</v>
      </c>
      <c r="DC26" s="136">
        <f t="shared" si="51"/>
        <v>0.20000000000000018</v>
      </c>
      <c r="DD26" s="149">
        <v>0</v>
      </c>
    </row>
    <row r="27" spans="2:108" s="15" customFormat="1" ht="13.5" customHeight="1">
      <c r="B27" s="52">
        <v>21</v>
      </c>
      <c r="C27" s="23" t="s">
        <v>95</v>
      </c>
      <c r="D27" s="133">
        <f>'市区町村別_在宅(医科)'!D27</f>
        <v>39</v>
      </c>
      <c r="E27" s="77">
        <v>3</v>
      </c>
      <c r="F27" s="77">
        <v>3</v>
      </c>
      <c r="G27" s="53">
        <f t="shared" si="1"/>
        <v>7.6923076923076927E-2</v>
      </c>
      <c r="H27" s="53">
        <f t="shared" si="2"/>
        <v>7.6923076923076927E-2</v>
      </c>
      <c r="I27" s="77">
        <v>900830</v>
      </c>
      <c r="J27" s="77">
        <v>900830</v>
      </c>
      <c r="K27" s="77">
        <f t="shared" si="3"/>
        <v>300276.66666666669</v>
      </c>
      <c r="L27" s="77">
        <f t="shared" si="4"/>
        <v>300276.66666666669</v>
      </c>
      <c r="M27" s="133">
        <f>'市区町村別_在宅(医科)'!M27</f>
        <v>85</v>
      </c>
      <c r="N27" s="77">
        <v>9</v>
      </c>
      <c r="O27" s="77">
        <v>9</v>
      </c>
      <c r="P27" s="53">
        <f t="shared" si="5"/>
        <v>0.10588235294117647</v>
      </c>
      <c r="Q27" s="53">
        <f t="shared" si="6"/>
        <v>0.10588235294117647</v>
      </c>
      <c r="R27" s="77">
        <v>1412930</v>
      </c>
      <c r="S27" s="77">
        <v>1412930</v>
      </c>
      <c r="T27" s="77">
        <f t="shared" si="7"/>
        <v>156992.22222222222</v>
      </c>
      <c r="U27" s="77">
        <f t="shared" si="8"/>
        <v>156992.22222222222</v>
      </c>
      <c r="V27" s="133">
        <f>'市区町村別_在宅(医科)'!V27</f>
        <v>5540</v>
      </c>
      <c r="W27" s="77">
        <v>119</v>
      </c>
      <c r="X27" s="77">
        <v>119</v>
      </c>
      <c r="Y27" s="53">
        <f t="shared" si="9"/>
        <v>2.148014440433213E-2</v>
      </c>
      <c r="Z27" s="53">
        <f t="shared" si="10"/>
        <v>2.148014440433213E-2</v>
      </c>
      <c r="AA27" s="77">
        <v>14394240</v>
      </c>
      <c r="AB27" s="77">
        <v>14394240</v>
      </c>
      <c r="AC27" s="77">
        <f t="shared" si="11"/>
        <v>120960</v>
      </c>
      <c r="AD27" s="77">
        <f t="shared" si="12"/>
        <v>120960</v>
      </c>
      <c r="AE27" s="77">
        <f>'市区町村別_在宅(医科)'!AE27</f>
        <v>4887</v>
      </c>
      <c r="AF27" s="77">
        <v>244</v>
      </c>
      <c r="AG27" s="77">
        <v>244</v>
      </c>
      <c r="AH27" s="53">
        <f t="shared" si="13"/>
        <v>4.9928381420094127E-2</v>
      </c>
      <c r="AI27" s="53">
        <f t="shared" si="14"/>
        <v>4.9928381420094127E-2</v>
      </c>
      <c r="AJ27" s="77">
        <v>33062250</v>
      </c>
      <c r="AK27" s="77">
        <v>33062250</v>
      </c>
      <c r="AL27" s="77">
        <f t="shared" si="15"/>
        <v>135501.02459016393</v>
      </c>
      <c r="AM27" s="77">
        <f t="shared" si="16"/>
        <v>135501.02459016393</v>
      </c>
      <c r="AN27" s="77">
        <f>'市区町村別_在宅(医科)'!AN27</f>
        <v>3582</v>
      </c>
      <c r="AO27" s="77">
        <v>388</v>
      </c>
      <c r="AP27" s="77">
        <v>388</v>
      </c>
      <c r="AQ27" s="53">
        <f t="shared" si="17"/>
        <v>0.10831937465103295</v>
      </c>
      <c r="AR27" s="53">
        <f t="shared" si="18"/>
        <v>0.10831937465103295</v>
      </c>
      <c r="AS27" s="77">
        <v>53548680</v>
      </c>
      <c r="AT27" s="77">
        <v>53548680</v>
      </c>
      <c r="AU27" s="77">
        <f t="shared" si="19"/>
        <v>138012.06185567009</v>
      </c>
      <c r="AV27" s="77">
        <f t="shared" si="20"/>
        <v>138012.06185567009</v>
      </c>
      <c r="AW27" s="77">
        <f>'市区町村別_在宅(医科)'!AW27</f>
        <v>1962</v>
      </c>
      <c r="AX27" s="77">
        <v>380</v>
      </c>
      <c r="AY27" s="77">
        <v>380</v>
      </c>
      <c r="AZ27" s="53">
        <f t="shared" si="21"/>
        <v>0.19367991845056065</v>
      </c>
      <c r="BA27" s="53">
        <f t="shared" si="22"/>
        <v>0.19367991845056065</v>
      </c>
      <c r="BB27" s="77">
        <v>49190370</v>
      </c>
      <c r="BC27" s="77">
        <v>49190370</v>
      </c>
      <c r="BD27" s="77">
        <f t="shared" si="23"/>
        <v>129448.34210526316</v>
      </c>
      <c r="BE27" s="77">
        <f t="shared" si="24"/>
        <v>129448.34210526316</v>
      </c>
      <c r="BF27" s="77">
        <f>'市区町村別_在宅(医科)'!BF27</f>
        <v>737</v>
      </c>
      <c r="BG27" s="77">
        <v>154</v>
      </c>
      <c r="BH27" s="77">
        <v>154</v>
      </c>
      <c r="BI27" s="53">
        <f t="shared" si="25"/>
        <v>0.20895522388059701</v>
      </c>
      <c r="BJ27" s="53">
        <f t="shared" si="26"/>
        <v>0.20895522388059701</v>
      </c>
      <c r="BK27" s="77">
        <v>21559200</v>
      </c>
      <c r="BL27" s="77">
        <v>21559200</v>
      </c>
      <c r="BM27" s="77">
        <f t="shared" si="27"/>
        <v>139994.8051948052</v>
      </c>
      <c r="BN27" s="77">
        <f t="shared" si="28"/>
        <v>139994.8051948052</v>
      </c>
      <c r="BO27" s="77">
        <f>'市区町村別_在宅(医科)'!BO27</f>
        <v>16832</v>
      </c>
      <c r="BP27" s="77">
        <f t="shared" si="52"/>
        <v>1297</v>
      </c>
      <c r="BQ27" s="77">
        <f t="shared" si="52"/>
        <v>1297</v>
      </c>
      <c r="BR27" s="53">
        <f t="shared" si="30"/>
        <v>7.7055608365019013E-2</v>
      </c>
      <c r="BS27" s="53">
        <f t="shared" si="31"/>
        <v>7.7055608365019013E-2</v>
      </c>
      <c r="BT27" s="77">
        <f t="shared" si="53"/>
        <v>174068500</v>
      </c>
      <c r="BU27" s="77">
        <f t="shared" si="53"/>
        <v>174068500</v>
      </c>
      <c r="BV27" s="77">
        <f t="shared" si="33"/>
        <v>134208.55821125675</v>
      </c>
      <c r="BW27" s="77">
        <f t="shared" si="34"/>
        <v>134208.55821125675</v>
      </c>
      <c r="BY27" s="90">
        <v>21</v>
      </c>
      <c r="BZ27" s="23" t="s">
        <v>95</v>
      </c>
      <c r="CA27" s="133">
        <v>16365</v>
      </c>
      <c r="CB27" s="133">
        <v>1220</v>
      </c>
      <c r="CC27" s="133">
        <v>1220</v>
      </c>
      <c r="CD27" s="27">
        <v>7.4549343110296359E-2</v>
      </c>
      <c r="CE27" s="27">
        <v>7.4549343110296359E-2</v>
      </c>
      <c r="CF27" s="133">
        <v>163933700</v>
      </c>
      <c r="CG27" s="133">
        <v>163933700</v>
      </c>
      <c r="CH27" s="133">
        <v>134371.88524590165</v>
      </c>
      <c r="CI27" s="133">
        <v>134371.88524590165</v>
      </c>
      <c r="CK27" s="42" t="str">
        <f t="shared" si="35"/>
        <v>堺市堺区</v>
      </c>
      <c r="CL27" s="86">
        <f t="shared" si="36"/>
        <v>8.19103313840156E-2</v>
      </c>
      <c r="CM27" s="86">
        <f t="shared" si="37"/>
        <v>8.2000000000000003E-2</v>
      </c>
      <c r="CN27" s="86">
        <f t="shared" si="38"/>
        <v>8.034885129406065E-2</v>
      </c>
      <c r="CO27" s="86">
        <f t="shared" si="39"/>
        <v>0.08</v>
      </c>
      <c r="CP27" s="136">
        <f t="shared" si="40"/>
        <v>0.20000000000000018</v>
      </c>
      <c r="CQ27" s="42" t="str">
        <f t="shared" si="41"/>
        <v>堺市堺区</v>
      </c>
      <c r="CR27" s="86">
        <f t="shared" si="0"/>
        <v>8.1286549707602337E-2</v>
      </c>
      <c r="CS27" s="86">
        <f t="shared" si="42"/>
        <v>8.1000000000000003E-2</v>
      </c>
      <c r="CT27" s="86">
        <f t="shared" si="43"/>
        <v>7.9702830379133519E-2</v>
      </c>
      <c r="CU27" s="86">
        <f t="shared" si="44"/>
        <v>0.08</v>
      </c>
      <c r="CV27" s="136">
        <f t="shared" si="45"/>
        <v>0.10000000000000009</v>
      </c>
      <c r="CW27" s="43"/>
      <c r="CX27" s="86">
        <f t="shared" si="46"/>
        <v>7.9000000000000001E-2</v>
      </c>
      <c r="CY27" s="86">
        <f t="shared" si="47"/>
        <v>7.6999999999999999E-2</v>
      </c>
      <c r="CZ27" s="136">
        <f t="shared" si="48"/>
        <v>0.20000000000000018</v>
      </c>
      <c r="DA27" s="86">
        <f t="shared" si="49"/>
        <v>7.9000000000000001E-2</v>
      </c>
      <c r="DB27" s="86">
        <f t="shared" si="50"/>
        <v>7.6999999999999999E-2</v>
      </c>
      <c r="DC27" s="136">
        <f t="shared" si="51"/>
        <v>0.20000000000000018</v>
      </c>
      <c r="DD27" s="149">
        <v>0</v>
      </c>
    </row>
    <row r="28" spans="2:108" s="15" customFormat="1" ht="13.5" customHeight="1">
      <c r="B28" s="52">
        <v>22</v>
      </c>
      <c r="C28" s="23" t="s">
        <v>57</v>
      </c>
      <c r="D28" s="133">
        <f>'市区町村別_在宅(医科)'!D28</f>
        <v>41</v>
      </c>
      <c r="E28" s="77">
        <v>3</v>
      </c>
      <c r="F28" s="77">
        <v>3</v>
      </c>
      <c r="G28" s="53">
        <f t="shared" si="1"/>
        <v>7.3170731707317069E-2</v>
      </c>
      <c r="H28" s="53">
        <f t="shared" si="2"/>
        <v>7.3170731707317069E-2</v>
      </c>
      <c r="I28" s="77">
        <v>744570</v>
      </c>
      <c r="J28" s="77">
        <v>744570</v>
      </c>
      <c r="K28" s="77">
        <f t="shared" si="3"/>
        <v>248190</v>
      </c>
      <c r="L28" s="77">
        <f t="shared" si="4"/>
        <v>248190</v>
      </c>
      <c r="M28" s="133">
        <f>'市区町村別_在宅(医科)'!M28</f>
        <v>94</v>
      </c>
      <c r="N28" s="77">
        <v>11</v>
      </c>
      <c r="O28" s="77">
        <v>11</v>
      </c>
      <c r="P28" s="53">
        <f t="shared" si="5"/>
        <v>0.11702127659574468</v>
      </c>
      <c r="Q28" s="53">
        <f t="shared" si="6"/>
        <v>0.11702127659574468</v>
      </c>
      <c r="R28" s="77">
        <v>2662360</v>
      </c>
      <c r="S28" s="77">
        <v>2662360</v>
      </c>
      <c r="T28" s="77">
        <f t="shared" si="7"/>
        <v>242032.72727272726</v>
      </c>
      <c r="U28" s="77">
        <f t="shared" si="8"/>
        <v>242032.72727272726</v>
      </c>
      <c r="V28" s="133">
        <f>'市区町村別_在宅(医科)'!V28</f>
        <v>8395</v>
      </c>
      <c r="W28" s="77">
        <v>171</v>
      </c>
      <c r="X28" s="77">
        <v>171</v>
      </c>
      <c r="Y28" s="53">
        <f t="shared" si="9"/>
        <v>2.036926742108398E-2</v>
      </c>
      <c r="Z28" s="53">
        <f t="shared" si="10"/>
        <v>2.036926742108398E-2</v>
      </c>
      <c r="AA28" s="77">
        <v>24555120</v>
      </c>
      <c r="AB28" s="77">
        <v>24555120</v>
      </c>
      <c r="AC28" s="77">
        <f t="shared" si="11"/>
        <v>143597.19298245615</v>
      </c>
      <c r="AD28" s="77">
        <f t="shared" si="12"/>
        <v>143597.19298245615</v>
      </c>
      <c r="AE28" s="77">
        <f>'市区町村別_在宅(医科)'!AE28</f>
        <v>6349</v>
      </c>
      <c r="AF28" s="77">
        <v>365</v>
      </c>
      <c r="AG28" s="77">
        <v>365</v>
      </c>
      <c r="AH28" s="53">
        <f t="shared" si="13"/>
        <v>5.7489368404473148E-2</v>
      </c>
      <c r="AI28" s="53">
        <f t="shared" si="14"/>
        <v>5.7489368404473148E-2</v>
      </c>
      <c r="AJ28" s="77">
        <v>60128280</v>
      </c>
      <c r="AK28" s="77">
        <v>60128280</v>
      </c>
      <c r="AL28" s="77">
        <f t="shared" si="15"/>
        <v>164735.01369863015</v>
      </c>
      <c r="AM28" s="77">
        <f t="shared" si="16"/>
        <v>164735.01369863015</v>
      </c>
      <c r="AN28" s="77">
        <f>'市区町村別_在宅(医科)'!AN28</f>
        <v>4350</v>
      </c>
      <c r="AO28" s="77">
        <v>499</v>
      </c>
      <c r="AP28" s="77">
        <v>499</v>
      </c>
      <c r="AQ28" s="53">
        <f t="shared" si="17"/>
        <v>0.11471264367816092</v>
      </c>
      <c r="AR28" s="53">
        <f t="shared" si="18"/>
        <v>0.11471264367816092</v>
      </c>
      <c r="AS28" s="77">
        <v>79398240</v>
      </c>
      <c r="AT28" s="77">
        <v>79398240</v>
      </c>
      <c r="AU28" s="77">
        <f t="shared" si="19"/>
        <v>159114.70941883768</v>
      </c>
      <c r="AV28" s="77">
        <f t="shared" si="20"/>
        <v>159114.70941883768</v>
      </c>
      <c r="AW28" s="77">
        <f>'市区町村別_在宅(医科)'!AW28</f>
        <v>2344</v>
      </c>
      <c r="AX28" s="77">
        <v>487</v>
      </c>
      <c r="AY28" s="77">
        <v>487</v>
      </c>
      <c r="AZ28" s="53">
        <f t="shared" si="21"/>
        <v>0.20776450511945393</v>
      </c>
      <c r="BA28" s="53">
        <f t="shared" si="22"/>
        <v>0.20776450511945393</v>
      </c>
      <c r="BB28" s="77">
        <v>80737550</v>
      </c>
      <c r="BC28" s="77">
        <v>80737550</v>
      </c>
      <c r="BD28" s="77">
        <f t="shared" si="23"/>
        <v>165785.52361396304</v>
      </c>
      <c r="BE28" s="77">
        <f t="shared" si="24"/>
        <v>165785.52361396304</v>
      </c>
      <c r="BF28" s="77">
        <f>'市区町村別_在宅(医科)'!BF28</f>
        <v>1084</v>
      </c>
      <c r="BG28" s="77">
        <v>259</v>
      </c>
      <c r="BH28" s="77">
        <v>259</v>
      </c>
      <c r="BI28" s="53">
        <f t="shared" si="25"/>
        <v>0.238929889298893</v>
      </c>
      <c r="BJ28" s="53">
        <f t="shared" si="26"/>
        <v>0.238929889298893</v>
      </c>
      <c r="BK28" s="77">
        <v>38916600</v>
      </c>
      <c r="BL28" s="77">
        <v>38916600</v>
      </c>
      <c r="BM28" s="77">
        <f t="shared" si="27"/>
        <v>150257.14285714287</v>
      </c>
      <c r="BN28" s="77">
        <f t="shared" si="28"/>
        <v>150257.14285714287</v>
      </c>
      <c r="BO28" s="77">
        <f>'市区町村別_在宅(医科)'!BO28</f>
        <v>22657</v>
      </c>
      <c r="BP28" s="77">
        <f t="shared" si="52"/>
        <v>1795</v>
      </c>
      <c r="BQ28" s="77">
        <f t="shared" si="52"/>
        <v>1795</v>
      </c>
      <c r="BR28" s="53">
        <f t="shared" si="30"/>
        <v>7.9224963587412281E-2</v>
      </c>
      <c r="BS28" s="53">
        <f t="shared" si="31"/>
        <v>7.9224963587412281E-2</v>
      </c>
      <c r="BT28" s="77">
        <f t="shared" si="53"/>
        <v>287142720</v>
      </c>
      <c r="BU28" s="77">
        <f t="shared" si="53"/>
        <v>287142720</v>
      </c>
      <c r="BV28" s="77">
        <f t="shared" si="33"/>
        <v>159968.08913649025</v>
      </c>
      <c r="BW28" s="77">
        <f t="shared" si="34"/>
        <v>159968.08913649025</v>
      </c>
      <c r="BY28" s="90">
        <v>22</v>
      </c>
      <c r="BZ28" s="23" t="s">
        <v>57</v>
      </c>
      <c r="CA28" s="133">
        <v>21781</v>
      </c>
      <c r="CB28" s="133">
        <v>1705</v>
      </c>
      <c r="CC28" s="133">
        <v>1705</v>
      </c>
      <c r="CD28" s="27">
        <v>7.8279234194940539E-2</v>
      </c>
      <c r="CE28" s="27">
        <v>7.8279234194940539E-2</v>
      </c>
      <c r="CF28" s="133">
        <v>261363660</v>
      </c>
      <c r="CG28" s="133">
        <v>261363660</v>
      </c>
      <c r="CH28" s="133">
        <v>153292.46920821114</v>
      </c>
      <c r="CI28" s="133">
        <v>153292.46920821114</v>
      </c>
      <c r="CK28" s="42" t="str">
        <f t="shared" si="35"/>
        <v>都島区</v>
      </c>
      <c r="CL28" s="86">
        <f t="shared" si="36"/>
        <v>8.0379276152702031E-2</v>
      </c>
      <c r="CM28" s="86">
        <f t="shared" si="37"/>
        <v>0.08</v>
      </c>
      <c r="CN28" s="86">
        <f t="shared" si="38"/>
        <v>7.8899793388429756E-2</v>
      </c>
      <c r="CO28" s="86">
        <f t="shared" si="39"/>
        <v>7.9000000000000001E-2</v>
      </c>
      <c r="CP28" s="136">
        <f t="shared" si="40"/>
        <v>0.10000000000000009</v>
      </c>
      <c r="CQ28" s="42" t="str">
        <f t="shared" si="41"/>
        <v>都島区</v>
      </c>
      <c r="CR28" s="86">
        <f t="shared" si="0"/>
        <v>8.0379276152702031E-2</v>
      </c>
      <c r="CS28" s="86">
        <f t="shared" si="42"/>
        <v>0.08</v>
      </c>
      <c r="CT28" s="86">
        <f t="shared" si="43"/>
        <v>7.8770661157024788E-2</v>
      </c>
      <c r="CU28" s="86">
        <f t="shared" si="44"/>
        <v>7.9000000000000001E-2</v>
      </c>
      <c r="CV28" s="136">
        <f t="shared" si="45"/>
        <v>0.10000000000000009</v>
      </c>
      <c r="CW28" s="43"/>
      <c r="CX28" s="86">
        <f t="shared" si="46"/>
        <v>7.9000000000000001E-2</v>
      </c>
      <c r="CY28" s="86">
        <f t="shared" si="47"/>
        <v>7.6999999999999999E-2</v>
      </c>
      <c r="CZ28" s="136">
        <f t="shared" si="48"/>
        <v>0.20000000000000018</v>
      </c>
      <c r="DA28" s="86">
        <f t="shared" si="49"/>
        <v>7.9000000000000001E-2</v>
      </c>
      <c r="DB28" s="86">
        <f t="shared" si="50"/>
        <v>7.6999999999999999E-2</v>
      </c>
      <c r="DC28" s="136">
        <f t="shared" si="51"/>
        <v>0.20000000000000018</v>
      </c>
      <c r="DD28" s="149">
        <v>0</v>
      </c>
    </row>
    <row r="29" spans="2:108" s="15" customFormat="1" ht="13.5" customHeight="1">
      <c r="B29" s="52">
        <v>23</v>
      </c>
      <c r="C29" s="23" t="s">
        <v>96</v>
      </c>
      <c r="D29" s="133">
        <f>'市区町村別_在宅(医科)'!D29</f>
        <v>60</v>
      </c>
      <c r="E29" s="77">
        <v>5</v>
      </c>
      <c r="F29" s="77">
        <v>5</v>
      </c>
      <c r="G29" s="53">
        <f t="shared" si="1"/>
        <v>8.3333333333333329E-2</v>
      </c>
      <c r="H29" s="53">
        <f t="shared" si="2"/>
        <v>8.3333333333333329E-2</v>
      </c>
      <c r="I29" s="77">
        <v>765000</v>
      </c>
      <c r="J29" s="77">
        <v>765000</v>
      </c>
      <c r="K29" s="77">
        <f t="shared" si="3"/>
        <v>153000</v>
      </c>
      <c r="L29" s="77">
        <f t="shared" si="4"/>
        <v>153000</v>
      </c>
      <c r="M29" s="133">
        <f>'市区町村別_在宅(医科)'!M29</f>
        <v>173</v>
      </c>
      <c r="N29" s="77">
        <v>16</v>
      </c>
      <c r="O29" s="77">
        <v>16</v>
      </c>
      <c r="P29" s="53">
        <f t="shared" si="5"/>
        <v>9.2485549132947972E-2</v>
      </c>
      <c r="Q29" s="53">
        <f t="shared" si="6"/>
        <v>9.2485549132947972E-2</v>
      </c>
      <c r="R29" s="77">
        <v>2623740</v>
      </c>
      <c r="S29" s="77">
        <v>2623740</v>
      </c>
      <c r="T29" s="77">
        <f t="shared" si="7"/>
        <v>163983.75</v>
      </c>
      <c r="U29" s="77">
        <f t="shared" si="8"/>
        <v>163983.75</v>
      </c>
      <c r="V29" s="133">
        <f>'市区町村別_在宅(医科)'!V29</f>
        <v>10958</v>
      </c>
      <c r="W29" s="77">
        <v>305</v>
      </c>
      <c r="X29" s="77">
        <v>305</v>
      </c>
      <c r="Y29" s="53">
        <f t="shared" si="9"/>
        <v>2.7833546267567073E-2</v>
      </c>
      <c r="Z29" s="53">
        <f t="shared" si="10"/>
        <v>2.7833546267567073E-2</v>
      </c>
      <c r="AA29" s="77">
        <v>45564700</v>
      </c>
      <c r="AB29" s="77">
        <v>45564700</v>
      </c>
      <c r="AC29" s="77">
        <f t="shared" si="11"/>
        <v>149392.45901639343</v>
      </c>
      <c r="AD29" s="77">
        <f t="shared" si="12"/>
        <v>149392.45901639343</v>
      </c>
      <c r="AE29" s="77">
        <f>'市区町村別_在宅(医科)'!AE29</f>
        <v>10160</v>
      </c>
      <c r="AF29" s="77">
        <v>649</v>
      </c>
      <c r="AG29" s="77">
        <v>649</v>
      </c>
      <c r="AH29" s="53">
        <f t="shared" si="13"/>
        <v>6.3877952755905507E-2</v>
      </c>
      <c r="AI29" s="53">
        <f t="shared" si="14"/>
        <v>6.3877952755905507E-2</v>
      </c>
      <c r="AJ29" s="77">
        <v>98698770</v>
      </c>
      <c r="AK29" s="77">
        <v>98698770</v>
      </c>
      <c r="AL29" s="77">
        <f t="shared" si="15"/>
        <v>152078.22804314329</v>
      </c>
      <c r="AM29" s="77">
        <f t="shared" si="16"/>
        <v>152078.22804314329</v>
      </c>
      <c r="AN29" s="77">
        <f>'市区町村別_在宅(医科)'!AN29</f>
        <v>7648</v>
      </c>
      <c r="AO29" s="77">
        <v>939</v>
      </c>
      <c r="AP29" s="77">
        <v>939</v>
      </c>
      <c r="AQ29" s="53">
        <f t="shared" si="17"/>
        <v>0.12277719665271966</v>
      </c>
      <c r="AR29" s="53">
        <f t="shared" si="18"/>
        <v>0.12277719665271966</v>
      </c>
      <c r="AS29" s="77">
        <v>134030290</v>
      </c>
      <c r="AT29" s="77">
        <v>134030290</v>
      </c>
      <c r="AU29" s="77">
        <f t="shared" si="19"/>
        <v>142737.2630457934</v>
      </c>
      <c r="AV29" s="77">
        <f t="shared" si="20"/>
        <v>142737.2630457934</v>
      </c>
      <c r="AW29" s="77">
        <f>'市区町村別_在宅(医科)'!AW29</f>
        <v>3969</v>
      </c>
      <c r="AX29" s="77">
        <v>790</v>
      </c>
      <c r="AY29" s="77">
        <v>790</v>
      </c>
      <c r="AZ29" s="53">
        <f t="shared" si="21"/>
        <v>0.19904257999496094</v>
      </c>
      <c r="BA29" s="53">
        <f t="shared" si="22"/>
        <v>0.19904257999496094</v>
      </c>
      <c r="BB29" s="77">
        <v>117126130</v>
      </c>
      <c r="BC29" s="77">
        <v>117126130</v>
      </c>
      <c r="BD29" s="77">
        <f t="shared" si="23"/>
        <v>148260.92405063292</v>
      </c>
      <c r="BE29" s="77">
        <f t="shared" si="24"/>
        <v>148260.92405063292</v>
      </c>
      <c r="BF29" s="77">
        <f>'市区町村別_在宅(医科)'!BF29</f>
        <v>1502</v>
      </c>
      <c r="BG29" s="77">
        <v>374</v>
      </c>
      <c r="BH29" s="77">
        <v>374</v>
      </c>
      <c r="BI29" s="53">
        <f t="shared" si="25"/>
        <v>0.24900133155792276</v>
      </c>
      <c r="BJ29" s="53">
        <f t="shared" si="26"/>
        <v>0.24900133155792276</v>
      </c>
      <c r="BK29" s="77">
        <v>54088470</v>
      </c>
      <c r="BL29" s="77">
        <v>54088470</v>
      </c>
      <c r="BM29" s="77">
        <f t="shared" si="27"/>
        <v>144621.57754010695</v>
      </c>
      <c r="BN29" s="77">
        <f t="shared" si="28"/>
        <v>144621.57754010695</v>
      </c>
      <c r="BO29" s="77">
        <f>'市区町村別_在宅(医科)'!BO29</f>
        <v>34470</v>
      </c>
      <c r="BP29" s="77">
        <f t="shared" si="52"/>
        <v>3078</v>
      </c>
      <c r="BQ29" s="77">
        <f t="shared" si="52"/>
        <v>3078</v>
      </c>
      <c r="BR29" s="53">
        <f t="shared" si="30"/>
        <v>8.9295039164490858E-2</v>
      </c>
      <c r="BS29" s="53">
        <f t="shared" si="31"/>
        <v>8.9295039164490858E-2</v>
      </c>
      <c r="BT29" s="77">
        <f t="shared" si="53"/>
        <v>452897100</v>
      </c>
      <c r="BU29" s="77">
        <f t="shared" si="53"/>
        <v>452897100</v>
      </c>
      <c r="BV29" s="77">
        <f t="shared" si="33"/>
        <v>147140.05847953216</v>
      </c>
      <c r="BW29" s="77">
        <f t="shared" si="34"/>
        <v>147140.05847953216</v>
      </c>
      <c r="BY29" s="90">
        <v>23</v>
      </c>
      <c r="BZ29" s="23" t="s">
        <v>96</v>
      </c>
      <c r="CA29" s="133">
        <v>33821</v>
      </c>
      <c r="CB29" s="133">
        <v>2865</v>
      </c>
      <c r="CC29" s="133">
        <v>2865</v>
      </c>
      <c r="CD29" s="27">
        <v>8.4710682711924543E-2</v>
      </c>
      <c r="CE29" s="27">
        <v>8.4710682711924543E-2</v>
      </c>
      <c r="CF29" s="133">
        <v>426205590</v>
      </c>
      <c r="CG29" s="133">
        <v>426205590</v>
      </c>
      <c r="CH29" s="133">
        <v>148762.85863874346</v>
      </c>
      <c r="CI29" s="133">
        <v>148762.85863874346</v>
      </c>
      <c r="CK29" s="42" t="str">
        <f t="shared" si="35"/>
        <v>住之江区</v>
      </c>
      <c r="CL29" s="86">
        <f t="shared" si="36"/>
        <v>7.9224963587412281E-2</v>
      </c>
      <c r="CM29" s="86">
        <f t="shared" si="37"/>
        <v>7.9000000000000001E-2</v>
      </c>
      <c r="CN29" s="86">
        <f t="shared" si="38"/>
        <v>7.8279234194940539E-2</v>
      </c>
      <c r="CO29" s="86">
        <f t="shared" si="39"/>
        <v>7.8E-2</v>
      </c>
      <c r="CP29" s="136">
        <f t="shared" si="40"/>
        <v>0.10000000000000009</v>
      </c>
      <c r="CQ29" s="42" t="str">
        <f t="shared" si="41"/>
        <v>住之江区</v>
      </c>
      <c r="CR29" s="86">
        <f t="shared" si="0"/>
        <v>7.9224963587412281E-2</v>
      </c>
      <c r="CS29" s="86">
        <f t="shared" si="42"/>
        <v>7.9000000000000001E-2</v>
      </c>
      <c r="CT29" s="86">
        <f t="shared" si="43"/>
        <v>7.8279234194940539E-2</v>
      </c>
      <c r="CU29" s="86">
        <f t="shared" si="44"/>
        <v>7.8E-2</v>
      </c>
      <c r="CV29" s="136">
        <f t="shared" si="45"/>
        <v>0.10000000000000009</v>
      </c>
      <c r="CW29" s="43"/>
      <c r="CX29" s="86">
        <f t="shared" si="46"/>
        <v>7.9000000000000001E-2</v>
      </c>
      <c r="CY29" s="86">
        <f t="shared" si="47"/>
        <v>7.6999999999999999E-2</v>
      </c>
      <c r="CZ29" s="136">
        <f t="shared" si="48"/>
        <v>0.20000000000000018</v>
      </c>
      <c r="DA29" s="86">
        <f t="shared" si="49"/>
        <v>7.9000000000000001E-2</v>
      </c>
      <c r="DB29" s="86">
        <f t="shared" si="50"/>
        <v>7.6999999999999999E-2</v>
      </c>
      <c r="DC29" s="136">
        <f t="shared" si="51"/>
        <v>0.20000000000000018</v>
      </c>
      <c r="DD29" s="149">
        <v>0</v>
      </c>
    </row>
    <row r="30" spans="2:108" s="15" customFormat="1" ht="13.5" customHeight="1">
      <c r="B30" s="52">
        <v>24</v>
      </c>
      <c r="C30" s="23" t="s">
        <v>97</v>
      </c>
      <c r="D30" s="133">
        <f>'市区町村別_在宅(医科)'!D30</f>
        <v>28</v>
      </c>
      <c r="E30" s="77">
        <v>5</v>
      </c>
      <c r="F30" s="77">
        <v>5</v>
      </c>
      <c r="G30" s="53">
        <f t="shared" si="1"/>
        <v>0.17857142857142858</v>
      </c>
      <c r="H30" s="53">
        <f t="shared" si="2"/>
        <v>0.17857142857142858</v>
      </c>
      <c r="I30" s="77">
        <v>612470</v>
      </c>
      <c r="J30" s="77">
        <v>612470</v>
      </c>
      <c r="K30" s="77">
        <f t="shared" si="3"/>
        <v>122494</v>
      </c>
      <c r="L30" s="77">
        <f t="shared" si="4"/>
        <v>122494</v>
      </c>
      <c r="M30" s="133">
        <f>'市区町村別_在宅(医科)'!M30</f>
        <v>75</v>
      </c>
      <c r="N30" s="77">
        <v>9</v>
      </c>
      <c r="O30" s="77">
        <v>9</v>
      </c>
      <c r="P30" s="53">
        <f t="shared" si="5"/>
        <v>0.12</v>
      </c>
      <c r="Q30" s="53">
        <f t="shared" si="6"/>
        <v>0.12</v>
      </c>
      <c r="R30" s="77">
        <v>1884860</v>
      </c>
      <c r="S30" s="77">
        <v>1884860</v>
      </c>
      <c r="T30" s="77">
        <f t="shared" si="7"/>
        <v>209428.88888888888</v>
      </c>
      <c r="U30" s="77">
        <f t="shared" si="8"/>
        <v>209428.88888888888</v>
      </c>
      <c r="V30" s="133">
        <f>'市区町村別_在宅(医科)'!V30</f>
        <v>5766</v>
      </c>
      <c r="W30" s="77">
        <v>106</v>
      </c>
      <c r="X30" s="77">
        <v>106</v>
      </c>
      <c r="Y30" s="53">
        <f t="shared" si="9"/>
        <v>1.8383628165105793E-2</v>
      </c>
      <c r="Z30" s="53">
        <f t="shared" si="10"/>
        <v>1.8383628165105793E-2</v>
      </c>
      <c r="AA30" s="77">
        <v>14012110</v>
      </c>
      <c r="AB30" s="77">
        <v>14012110</v>
      </c>
      <c r="AC30" s="77">
        <f t="shared" si="11"/>
        <v>132189.71698113208</v>
      </c>
      <c r="AD30" s="77">
        <f t="shared" si="12"/>
        <v>132189.71698113208</v>
      </c>
      <c r="AE30" s="77">
        <f>'市区町村別_在宅(医科)'!AE30</f>
        <v>4297</v>
      </c>
      <c r="AF30" s="77">
        <v>209</v>
      </c>
      <c r="AG30" s="77">
        <v>209</v>
      </c>
      <c r="AH30" s="53">
        <f t="shared" si="13"/>
        <v>4.8638585059343729E-2</v>
      </c>
      <c r="AI30" s="53">
        <f t="shared" si="14"/>
        <v>4.8638585059343729E-2</v>
      </c>
      <c r="AJ30" s="77">
        <v>30877070</v>
      </c>
      <c r="AK30" s="77">
        <v>30877070</v>
      </c>
      <c r="AL30" s="77">
        <f t="shared" si="15"/>
        <v>147737.17703349283</v>
      </c>
      <c r="AM30" s="77">
        <f t="shared" si="16"/>
        <v>147737.17703349283</v>
      </c>
      <c r="AN30" s="77">
        <f>'市区町村別_在宅(医科)'!AN30</f>
        <v>3169</v>
      </c>
      <c r="AO30" s="77">
        <v>356</v>
      </c>
      <c r="AP30" s="77">
        <v>356</v>
      </c>
      <c r="AQ30" s="53">
        <f t="shared" si="17"/>
        <v>0.11233827705900915</v>
      </c>
      <c r="AR30" s="53">
        <f t="shared" si="18"/>
        <v>0.11233827705900915</v>
      </c>
      <c r="AS30" s="77">
        <v>50614040</v>
      </c>
      <c r="AT30" s="77">
        <v>50614040</v>
      </c>
      <c r="AU30" s="77">
        <f t="shared" si="19"/>
        <v>142174.26966292135</v>
      </c>
      <c r="AV30" s="77">
        <f t="shared" si="20"/>
        <v>142174.26966292135</v>
      </c>
      <c r="AW30" s="77">
        <f>'市区町村別_在宅(医科)'!AW30</f>
        <v>1886</v>
      </c>
      <c r="AX30" s="77">
        <v>396</v>
      </c>
      <c r="AY30" s="77">
        <v>396</v>
      </c>
      <c r="AZ30" s="53">
        <f t="shared" si="21"/>
        <v>0.20996818663838812</v>
      </c>
      <c r="BA30" s="53">
        <f t="shared" si="22"/>
        <v>0.20996818663838812</v>
      </c>
      <c r="BB30" s="77">
        <v>59046000</v>
      </c>
      <c r="BC30" s="77">
        <v>59046000</v>
      </c>
      <c r="BD30" s="77">
        <f t="shared" si="23"/>
        <v>149106.06060606061</v>
      </c>
      <c r="BE30" s="77">
        <f t="shared" si="24"/>
        <v>149106.06060606061</v>
      </c>
      <c r="BF30" s="77">
        <f>'市区町村別_在宅(医科)'!BF30</f>
        <v>870</v>
      </c>
      <c r="BG30" s="77">
        <v>244</v>
      </c>
      <c r="BH30" s="77">
        <v>244</v>
      </c>
      <c r="BI30" s="53">
        <f t="shared" si="25"/>
        <v>0.28045977011494255</v>
      </c>
      <c r="BJ30" s="53">
        <f t="shared" si="26"/>
        <v>0.28045977011494255</v>
      </c>
      <c r="BK30" s="77">
        <v>37891160</v>
      </c>
      <c r="BL30" s="77">
        <v>37891160</v>
      </c>
      <c r="BM30" s="77">
        <f t="shared" si="27"/>
        <v>155291.63934426231</v>
      </c>
      <c r="BN30" s="77">
        <f t="shared" si="28"/>
        <v>155291.63934426231</v>
      </c>
      <c r="BO30" s="77">
        <f>'市区町村別_在宅(医科)'!BO30</f>
        <v>16091</v>
      </c>
      <c r="BP30" s="77">
        <f t="shared" si="52"/>
        <v>1325</v>
      </c>
      <c r="BQ30" s="77">
        <f t="shared" si="52"/>
        <v>1325</v>
      </c>
      <c r="BR30" s="53">
        <f t="shared" si="30"/>
        <v>8.2344167547076005E-2</v>
      </c>
      <c r="BS30" s="53">
        <f t="shared" si="31"/>
        <v>8.2344167547076005E-2</v>
      </c>
      <c r="BT30" s="77">
        <f t="shared" si="53"/>
        <v>194937710</v>
      </c>
      <c r="BU30" s="77">
        <f t="shared" si="53"/>
        <v>194937710</v>
      </c>
      <c r="BV30" s="77">
        <f t="shared" si="33"/>
        <v>147122.79999999999</v>
      </c>
      <c r="BW30" s="77">
        <f t="shared" si="34"/>
        <v>147122.79999999999</v>
      </c>
      <c r="BY30" s="90">
        <v>24</v>
      </c>
      <c r="BZ30" s="23" t="s">
        <v>97</v>
      </c>
      <c r="CA30" s="133">
        <v>15444</v>
      </c>
      <c r="CB30" s="133">
        <v>1269</v>
      </c>
      <c r="CC30" s="133">
        <v>1268</v>
      </c>
      <c r="CD30" s="27">
        <v>8.2167832167832161E-2</v>
      </c>
      <c r="CE30" s="27">
        <v>8.2103082103082106E-2</v>
      </c>
      <c r="CF30" s="133">
        <v>185859290</v>
      </c>
      <c r="CG30" s="133">
        <v>185812310</v>
      </c>
      <c r="CH30" s="133">
        <v>146461.22143420015</v>
      </c>
      <c r="CI30" s="133">
        <v>146539.67665615142</v>
      </c>
      <c r="CK30" s="42" t="str">
        <f t="shared" si="35"/>
        <v>高石市</v>
      </c>
      <c r="CL30" s="86">
        <f t="shared" si="36"/>
        <v>7.8835774865073246E-2</v>
      </c>
      <c r="CM30" s="86">
        <f t="shared" si="37"/>
        <v>7.9000000000000001E-2</v>
      </c>
      <c r="CN30" s="86">
        <f t="shared" si="38"/>
        <v>7.285628622826304E-2</v>
      </c>
      <c r="CO30" s="86">
        <f t="shared" si="39"/>
        <v>7.2999999999999995E-2</v>
      </c>
      <c r="CP30" s="136">
        <f t="shared" si="40"/>
        <v>0.60000000000000053</v>
      </c>
      <c r="CQ30" s="42" t="str">
        <f t="shared" si="41"/>
        <v>高石市</v>
      </c>
      <c r="CR30" s="86">
        <f t="shared" si="0"/>
        <v>7.8835774865073246E-2</v>
      </c>
      <c r="CS30" s="86">
        <f t="shared" si="42"/>
        <v>7.9000000000000001E-2</v>
      </c>
      <c r="CT30" s="86">
        <f t="shared" si="43"/>
        <v>7.285628622826304E-2</v>
      </c>
      <c r="CU30" s="86">
        <f t="shared" si="44"/>
        <v>7.2999999999999995E-2</v>
      </c>
      <c r="CV30" s="136">
        <f t="shared" si="45"/>
        <v>0.60000000000000053</v>
      </c>
      <c r="CW30" s="43"/>
      <c r="CX30" s="86">
        <f t="shared" si="46"/>
        <v>7.9000000000000001E-2</v>
      </c>
      <c r="CY30" s="86">
        <f t="shared" si="47"/>
        <v>7.6999999999999999E-2</v>
      </c>
      <c r="CZ30" s="136">
        <f t="shared" si="48"/>
        <v>0.20000000000000018</v>
      </c>
      <c r="DA30" s="86">
        <f t="shared" si="49"/>
        <v>7.9000000000000001E-2</v>
      </c>
      <c r="DB30" s="86">
        <f t="shared" si="50"/>
        <v>7.6999999999999999E-2</v>
      </c>
      <c r="DC30" s="136">
        <f t="shared" si="51"/>
        <v>0.20000000000000018</v>
      </c>
      <c r="DD30" s="149">
        <v>0</v>
      </c>
    </row>
    <row r="31" spans="2:108" s="15" customFormat="1" ht="13.5" customHeight="1">
      <c r="B31" s="52">
        <v>25</v>
      </c>
      <c r="C31" s="23" t="s">
        <v>98</v>
      </c>
      <c r="D31" s="133">
        <f>'市区町村別_在宅(医科)'!D31</f>
        <v>16</v>
      </c>
      <c r="E31" s="77">
        <v>1</v>
      </c>
      <c r="F31" s="77">
        <v>1</v>
      </c>
      <c r="G31" s="53">
        <f t="shared" si="1"/>
        <v>6.25E-2</v>
      </c>
      <c r="H31" s="53">
        <f t="shared" si="2"/>
        <v>6.25E-2</v>
      </c>
      <c r="I31" s="77">
        <v>288540</v>
      </c>
      <c r="J31" s="77">
        <v>288540</v>
      </c>
      <c r="K31" s="77">
        <f t="shared" si="3"/>
        <v>288540</v>
      </c>
      <c r="L31" s="77">
        <f t="shared" si="4"/>
        <v>288540</v>
      </c>
      <c r="M31" s="133">
        <f>'市区町村別_在宅(医科)'!M31</f>
        <v>24</v>
      </c>
      <c r="N31" s="77">
        <v>3</v>
      </c>
      <c r="O31" s="77">
        <v>3</v>
      </c>
      <c r="P31" s="53">
        <f t="shared" si="5"/>
        <v>0.125</v>
      </c>
      <c r="Q31" s="53">
        <f t="shared" si="6"/>
        <v>0.125</v>
      </c>
      <c r="R31" s="77">
        <v>682940</v>
      </c>
      <c r="S31" s="77">
        <v>682940</v>
      </c>
      <c r="T31" s="77">
        <f t="shared" si="7"/>
        <v>227646.66666666666</v>
      </c>
      <c r="U31" s="77">
        <f t="shared" si="8"/>
        <v>227646.66666666666</v>
      </c>
      <c r="V31" s="133">
        <f>'市区町村別_在宅(医科)'!V31</f>
        <v>3747</v>
      </c>
      <c r="W31" s="77">
        <v>74</v>
      </c>
      <c r="X31" s="77">
        <v>74</v>
      </c>
      <c r="Y31" s="53">
        <f t="shared" si="9"/>
        <v>1.9749132639444889E-2</v>
      </c>
      <c r="Z31" s="53">
        <f t="shared" si="10"/>
        <v>1.9749132639444889E-2</v>
      </c>
      <c r="AA31" s="77">
        <v>8737590</v>
      </c>
      <c r="AB31" s="77">
        <v>8737590</v>
      </c>
      <c r="AC31" s="77">
        <f t="shared" si="11"/>
        <v>118075.54054054055</v>
      </c>
      <c r="AD31" s="77">
        <f t="shared" si="12"/>
        <v>118075.54054054055</v>
      </c>
      <c r="AE31" s="77">
        <f>'市区町村別_在宅(医科)'!AE31</f>
        <v>3030</v>
      </c>
      <c r="AF31" s="77">
        <v>128</v>
      </c>
      <c r="AG31" s="77">
        <v>128</v>
      </c>
      <c r="AH31" s="53">
        <f t="shared" si="13"/>
        <v>4.2244224422442245E-2</v>
      </c>
      <c r="AI31" s="53">
        <f t="shared" si="14"/>
        <v>4.2244224422442245E-2</v>
      </c>
      <c r="AJ31" s="77">
        <v>20535440</v>
      </c>
      <c r="AK31" s="77">
        <v>20535440</v>
      </c>
      <c r="AL31" s="77">
        <f t="shared" si="15"/>
        <v>160433.125</v>
      </c>
      <c r="AM31" s="77">
        <f t="shared" si="16"/>
        <v>160433.125</v>
      </c>
      <c r="AN31" s="77">
        <f>'市区町村別_在宅(医科)'!AN31</f>
        <v>2186</v>
      </c>
      <c r="AO31" s="77">
        <v>231</v>
      </c>
      <c r="AP31" s="77">
        <v>230</v>
      </c>
      <c r="AQ31" s="53">
        <f t="shared" si="17"/>
        <v>0.10567246111619397</v>
      </c>
      <c r="AR31" s="53">
        <f t="shared" si="18"/>
        <v>0.10521500457456541</v>
      </c>
      <c r="AS31" s="77">
        <v>30181680</v>
      </c>
      <c r="AT31" s="77">
        <v>30165900</v>
      </c>
      <c r="AU31" s="77">
        <f t="shared" si="19"/>
        <v>130656.62337662338</v>
      </c>
      <c r="AV31" s="77">
        <f t="shared" si="20"/>
        <v>131156.08695652173</v>
      </c>
      <c r="AW31" s="77">
        <f>'市区町村別_在宅(医科)'!AW31</f>
        <v>1352</v>
      </c>
      <c r="AX31" s="77">
        <v>249</v>
      </c>
      <c r="AY31" s="77">
        <v>249</v>
      </c>
      <c r="AZ31" s="53">
        <f t="shared" si="21"/>
        <v>0.18417159763313609</v>
      </c>
      <c r="BA31" s="53">
        <f t="shared" si="22"/>
        <v>0.18417159763313609</v>
      </c>
      <c r="BB31" s="77">
        <v>34060400</v>
      </c>
      <c r="BC31" s="77">
        <v>34060400</v>
      </c>
      <c r="BD31" s="77">
        <f t="shared" si="23"/>
        <v>136788.75502008031</v>
      </c>
      <c r="BE31" s="77">
        <f t="shared" si="24"/>
        <v>136788.75502008031</v>
      </c>
      <c r="BF31" s="77">
        <f>'市区町村別_在宅(医科)'!BF31</f>
        <v>746</v>
      </c>
      <c r="BG31" s="77">
        <v>174</v>
      </c>
      <c r="BH31" s="77">
        <v>174</v>
      </c>
      <c r="BI31" s="53">
        <f t="shared" si="25"/>
        <v>0.23324396782841822</v>
      </c>
      <c r="BJ31" s="53">
        <f t="shared" si="26"/>
        <v>0.23324396782841822</v>
      </c>
      <c r="BK31" s="77">
        <v>24750000</v>
      </c>
      <c r="BL31" s="77">
        <v>24750000</v>
      </c>
      <c r="BM31" s="77">
        <f t="shared" si="27"/>
        <v>142241.37931034484</v>
      </c>
      <c r="BN31" s="77">
        <f t="shared" si="28"/>
        <v>142241.37931034484</v>
      </c>
      <c r="BO31" s="77">
        <f>'市区町村別_在宅(医科)'!BO31</f>
        <v>11101</v>
      </c>
      <c r="BP31" s="77">
        <f t="shared" si="52"/>
        <v>860</v>
      </c>
      <c r="BQ31" s="77">
        <f t="shared" si="52"/>
        <v>859</v>
      </c>
      <c r="BR31" s="53">
        <f t="shared" si="30"/>
        <v>7.7470498153319522E-2</v>
      </c>
      <c r="BS31" s="53">
        <f t="shared" si="31"/>
        <v>7.7380416178722641E-2</v>
      </c>
      <c r="BT31" s="77">
        <f t="shared" si="53"/>
        <v>119236590</v>
      </c>
      <c r="BU31" s="77">
        <f t="shared" si="53"/>
        <v>119220810</v>
      </c>
      <c r="BV31" s="77">
        <f t="shared" si="33"/>
        <v>138647.1976744186</v>
      </c>
      <c r="BW31" s="77">
        <f t="shared" si="34"/>
        <v>138790.23282887079</v>
      </c>
      <c r="BY31" s="90">
        <v>25</v>
      </c>
      <c r="BZ31" s="23" t="s">
        <v>98</v>
      </c>
      <c r="CA31" s="133">
        <v>10686</v>
      </c>
      <c r="CB31" s="133">
        <v>842</v>
      </c>
      <c r="CC31" s="133">
        <v>842</v>
      </c>
      <c r="CD31" s="27">
        <v>7.8794684634100692E-2</v>
      </c>
      <c r="CE31" s="27">
        <v>7.8794684634100692E-2</v>
      </c>
      <c r="CF31" s="133">
        <v>110864770</v>
      </c>
      <c r="CG31" s="133">
        <v>110864770</v>
      </c>
      <c r="CH31" s="133">
        <v>131668.3729216152</v>
      </c>
      <c r="CI31" s="133">
        <v>131668.3729216152</v>
      </c>
      <c r="CK31" s="42" t="str">
        <f t="shared" si="35"/>
        <v>箕面市</v>
      </c>
      <c r="CL31" s="86">
        <f t="shared" si="36"/>
        <v>7.8799799129561435E-2</v>
      </c>
      <c r="CM31" s="86">
        <f t="shared" si="37"/>
        <v>7.9000000000000001E-2</v>
      </c>
      <c r="CN31" s="86">
        <f t="shared" si="38"/>
        <v>7.371682960893855E-2</v>
      </c>
      <c r="CO31" s="86">
        <f t="shared" si="39"/>
        <v>7.3999999999999996E-2</v>
      </c>
      <c r="CP31" s="136">
        <f t="shared" si="40"/>
        <v>0.50000000000000044</v>
      </c>
      <c r="CQ31" s="42" t="str">
        <f t="shared" si="41"/>
        <v>堺市東区</v>
      </c>
      <c r="CR31" s="86">
        <f t="shared" si="0"/>
        <v>7.8798724903528891E-2</v>
      </c>
      <c r="CS31" s="86">
        <f t="shared" si="42"/>
        <v>7.9000000000000001E-2</v>
      </c>
      <c r="CT31" s="86">
        <f t="shared" si="43"/>
        <v>7.828253563564723E-2</v>
      </c>
      <c r="CU31" s="86">
        <f t="shared" si="44"/>
        <v>7.8E-2</v>
      </c>
      <c r="CV31" s="136">
        <f t="shared" si="45"/>
        <v>0.10000000000000009</v>
      </c>
      <c r="CW31" s="43"/>
      <c r="CX31" s="86">
        <f t="shared" si="46"/>
        <v>7.9000000000000001E-2</v>
      </c>
      <c r="CY31" s="86">
        <f t="shared" si="47"/>
        <v>7.6999999999999999E-2</v>
      </c>
      <c r="CZ31" s="136">
        <f t="shared" si="48"/>
        <v>0.20000000000000018</v>
      </c>
      <c r="DA31" s="86">
        <f t="shared" si="49"/>
        <v>7.9000000000000001E-2</v>
      </c>
      <c r="DB31" s="86">
        <f t="shared" si="50"/>
        <v>7.6999999999999999E-2</v>
      </c>
      <c r="DC31" s="136">
        <f t="shared" si="51"/>
        <v>0.20000000000000018</v>
      </c>
      <c r="DD31" s="149">
        <v>0</v>
      </c>
    </row>
    <row r="32" spans="2:108" s="15" customFormat="1" ht="13.5" customHeight="1">
      <c r="B32" s="52">
        <v>26</v>
      </c>
      <c r="C32" s="23" t="s">
        <v>31</v>
      </c>
      <c r="D32" s="133">
        <f>'市区町村別_在宅(医科)'!D32</f>
        <v>291</v>
      </c>
      <c r="E32" s="77">
        <v>38</v>
      </c>
      <c r="F32" s="77">
        <v>38</v>
      </c>
      <c r="G32" s="53">
        <f t="shared" si="1"/>
        <v>0.13058419243986255</v>
      </c>
      <c r="H32" s="53">
        <f t="shared" si="2"/>
        <v>0.13058419243986255</v>
      </c>
      <c r="I32" s="77">
        <v>6479060</v>
      </c>
      <c r="J32" s="77">
        <v>6479060</v>
      </c>
      <c r="K32" s="77">
        <f t="shared" si="3"/>
        <v>170501.57894736843</v>
      </c>
      <c r="L32" s="77">
        <f t="shared" si="4"/>
        <v>170501.57894736843</v>
      </c>
      <c r="M32" s="133">
        <f>'市区町村別_在宅(医科)'!M32</f>
        <v>727</v>
      </c>
      <c r="N32" s="77">
        <v>78</v>
      </c>
      <c r="O32" s="77">
        <v>78</v>
      </c>
      <c r="P32" s="53">
        <f t="shared" si="5"/>
        <v>0.10729023383768914</v>
      </c>
      <c r="Q32" s="53">
        <f t="shared" si="6"/>
        <v>0.10729023383768914</v>
      </c>
      <c r="R32" s="77">
        <v>17072990</v>
      </c>
      <c r="S32" s="77">
        <v>17072990</v>
      </c>
      <c r="T32" s="77">
        <f t="shared" si="7"/>
        <v>218884.48717948719</v>
      </c>
      <c r="U32" s="77">
        <f t="shared" si="8"/>
        <v>218884.48717948719</v>
      </c>
      <c r="V32" s="133">
        <f>'市区町村別_在宅(医科)'!V32</f>
        <v>55089</v>
      </c>
      <c r="W32" s="77">
        <v>1120</v>
      </c>
      <c r="X32" s="77">
        <v>1119</v>
      </c>
      <c r="Y32" s="53">
        <f t="shared" si="9"/>
        <v>2.0330737533808926E-2</v>
      </c>
      <c r="Z32" s="53">
        <f t="shared" si="10"/>
        <v>2.0312585089582311E-2</v>
      </c>
      <c r="AA32" s="77">
        <v>163413510</v>
      </c>
      <c r="AB32" s="77">
        <v>163365940</v>
      </c>
      <c r="AC32" s="77">
        <f t="shared" si="11"/>
        <v>145904.91964285713</v>
      </c>
      <c r="AD32" s="77">
        <f t="shared" si="12"/>
        <v>145992.79714030385</v>
      </c>
      <c r="AE32" s="77">
        <f>'市区町村別_在宅(医科)'!AE32</f>
        <v>45272</v>
      </c>
      <c r="AF32" s="77">
        <v>2345</v>
      </c>
      <c r="AG32" s="77">
        <v>2341</v>
      </c>
      <c r="AH32" s="53">
        <f t="shared" si="13"/>
        <v>5.1798020851740588E-2</v>
      </c>
      <c r="AI32" s="53">
        <f t="shared" si="14"/>
        <v>5.1709666018731226E-2</v>
      </c>
      <c r="AJ32" s="77">
        <v>335937610</v>
      </c>
      <c r="AK32" s="77">
        <v>335826540</v>
      </c>
      <c r="AL32" s="77">
        <f t="shared" si="15"/>
        <v>143256.97654584222</v>
      </c>
      <c r="AM32" s="77">
        <f t="shared" si="16"/>
        <v>143454.31012387868</v>
      </c>
      <c r="AN32" s="77">
        <f>'市区町村別_在宅(医科)'!AN32</f>
        <v>29135</v>
      </c>
      <c r="AO32" s="77">
        <v>3272</v>
      </c>
      <c r="AP32" s="77">
        <v>3267</v>
      </c>
      <c r="AQ32" s="53">
        <f t="shared" si="17"/>
        <v>0.11230478805560323</v>
      </c>
      <c r="AR32" s="53">
        <f t="shared" si="18"/>
        <v>0.11213317315943024</v>
      </c>
      <c r="AS32" s="77">
        <v>467996510</v>
      </c>
      <c r="AT32" s="77">
        <v>467796150</v>
      </c>
      <c r="AU32" s="77">
        <f t="shared" si="19"/>
        <v>143030.71821515894</v>
      </c>
      <c r="AV32" s="77">
        <f t="shared" si="20"/>
        <v>143188.29201101928</v>
      </c>
      <c r="AW32" s="77">
        <f>'市区町村別_在宅(医科)'!AW32</f>
        <v>15010</v>
      </c>
      <c r="AX32" s="77">
        <v>3099</v>
      </c>
      <c r="AY32" s="77">
        <v>3092</v>
      </c>
      <c r="AZ32" s="53">
        <f t="shared" si="21"/>
        <v>0.20646235842771485</v>
      </c>
      <c r="BA32" s="53">
        <f t="shared" si="22"/>
        <v>0.20599600266489007</v>
      </c>
      <c r="BB32" s="77">
        <v>463211710</v>
      </c>
      <c r="BC32" s="77">
        <v>463009630</v>
      </c>
      <c r="BD32" s="77">
        <f t="shared" si="23"/>
        <v>149471.3488222007</v>
      </c>
      <c r="BE32" s="77">
        <f t="shared" si="24"/>
        <v>149744.38227684348</v>
      </c>
      <c r="BF32" s="77">
        <f>'市区町村別_在宅(医科)'!BF32</f>
        <v>6792</v>
      </c>
      <c r="BG32" s="77">
        <v>1742</v>
      </c>
      <c r="BH32" s="77">
        <v>1736</v>
      </c>
      <c r="BI32" s="53">
        <f t="shared" si="25"/>
        <v>0.25647820965842166</v>
      </c>
      <c r="BJ32" s="53">
        <f t="shared" si="26"/>
        <v>0.25559481743227325</v>
      </c>
      <c r="BK32" s="77">
        <v>252188430</v>
      </c>
      <c r="BL32" s="77">
        <v>251992630</v>
      </c>
      <c r="BM32" s="77">
        <f t="shared" si="27"/>
        <v>144769.4776119403</v>
      </c>
      <c r="BN32" s="77">
        <f t="shared" si="28"/>
        <v>145157.04493087556</v>
      </c>
      <c r="BO32" s="77">
        <f>'市区町村別_在宅(医科)'!BO32</f>
        <v>152316</v>
      </c>
      <c r="BP32" s="77">
        <f t="shared" si="52"/>
        <v>11694</v>
      </c>
      <c r="BQ32" s="77">
        <f t="shared" si="52"/>
        <v>11671</v>
      </c>
      <c r="BR32" s="53">
        <f t="shared" si="30"/>
        <v>7.6774600173323881E-2</v>
      </c>
      <c r="BS32" s="53">
        <f t="shared" si="31"/>
        <v>7.6623598308779114E-2</v>
      </c>
      <c r="BT32" s="77">
        <f t="shared" si="53"/>
        <v>1706299820</v>
      </c>
      <c r="BU32" s="77">
        <f t="shared" si="53"/>
        <v>1705542940</v>
      </c>
      <c r="BV32" s="77">
        <f t="shared" si="33"/>
        <v>145912.41833418846</v>
      </c>
      <c r="BW32" s="77">
        <f t="shared" si="34"/>
        <v>146135.11609973438</v>
      </c>
      <c r="BY32" s="90">
        <v>26</v>
      </c>
      <c r="BZ32" s="23" t="s">
        <v>31</v>
      </c>
      <c r="CA32" s="133">
        <v>146909</v>
      </c>
      <c r="CB32" s="133">
        <v>11024</v>
      </c>
      <c r="CC32" s="133">
        <v>11001</v>
      </c>
      <c r="CD32" s="27">
        <v>7.5039650395823262E-2</v>
      </c>
      <c r="CE32" s="27">
        <v>7.4883090893001797E-2</v>
      </c>
      <c r="CF32" s="133">
        <v>1612886910</v>
      </c>
      <c r="CG32" s="133">
        <v>1612172150</v>
      </c>
      <c r="CH32" s="133">
        <v>146306.86774310595</v>
      </c>
      <c r="CI32" s="133">
        <v>146547.78201981637</v>
      </c>
      <c r="CK32" s="42" t="str">
        <f t="shared" si="35"/>
        <v>堺市東区</v>
      </c>
      <c r="CL32" s="86">
        <f t="shared" si="36"/>
        <v>7.8798724903528891E-2</v>
      </c>
      <c r="CM32" s="86">
        <f t="shared" si="37"/>
        <v>7.9000000000000001E-2</v>
      </c>
      <c r="CN32" s="86">
        <f t="shared" si="38"/>
        <v>7.828253563564723E-2</v>
      </c>
      <c r="CO32" s="86">
        <f t="shared" si="39"/>
        <v>7.8E-2</v>
      </c>
      <c r="CP32" s="136">
        <f t="shared" si="40"/>
        <v>0.10000000000000009</v>
      </c>
      <c r="CQ32" s="42" t="str">
        <f t="shared" si="41"/>
        <v>箕面市</v>
      </c>
      <c r="CR32" s="86">
        <f t="shared" si="0"/>
        <v>7.8716103113491795E-2</v>
      </c>
      <c r="CS32" s="86">
        <f t="shared" si="42"/>
        <v>7.9000000000000001E-2</v>
      </c>
      <c r="CT32" s="86">
        <f t="shared" si="43"/>
        <v>7.1927374301675978E-2</v>
      </c>
      <c r="CU32" s="86">
        <f t="shared" si="44"/>
        <v>7.1999999999999995E-2</v>
      </c>
      <c r="CV32" s="136">
        <f t="shared" si="45"/>
        <v>0.70000000000000062</v>
      </c>
      <c r="CW32" s="43"/>
      <c r="CX32" s="86">
        <f t="shared" si="46"/>
        <v>7.9000000000000001E-2</v>
      </c>
      <c r="CY32" s="86">
        <f t="shared" si="47"/>
        <v>7.6999999999999999E-2</v>
      </c>
      <c r="CZ32" s="136">
        <f t="shared" si="48"/>
        <v>0.20000000000000018</v>
      </c>
      <c r="DA32" s="86">
        <f t="shared" si="49"/>
        <v>7.9000000000000001E-2</v>
      </c>
      <c r="DB32" s="86">
        <f t="shared" si="50"/>
        <v>7.6999999999999999E-2</v>
      </c>
      <c r="DC32" s="136">
        <f t="shared" si="51"/>
        <v>0.20000000000000018</v>
      </c>
      <c r="DD32" s="149">
        <v>0</v>
      </c>
    </row>
    <row r="33" spans="2:108" s="15" customFormat="1" ht="13.5" customHeight="1">
      <c r="B33" s="52">
        <v>27</v>
      </c>
      <c r="C33" s="23" t="s">
        <v>32</v>
      </c>
      <c r="D33" s="133">
        <f>'市区町村別_在宅(医科)'!D33</f>
        <v>56</v>
      </c>
      <c r="E33" s="77">
        <v>7</v>
      </c>
      <c r="F33" s="77">
        <v>7</v>
      </c>
      <c r="G33" s="53">
        <f t="shared" si="1"/>
        <v>0.125</v>
      </c>
      <c r="H33" s="53">
        <f t="shared" si="2"/>
        <v>0.125</v>
      </c>
      <c r="I33" s="77">
        <v>1551800</v>
      </c>
      <c r="J33" s="77">
        <v>1551800</v>
      </c>
      <c r="K33" s="77">
        <f t="shared" si="3"/>
        <v>221685.71428571429</v>
      </c>
      <c r="L33" s="77">
        <f t="shared" si="4"/>
        <v>221685.71428571429</v>
      </c>
      <c r="M33" s="133">
        <f>'市区町村別_在宅(医科)'!M33</f>
        <v>145</v>
      </c>
      <c r="N33" s="77">
        <v>17</v>
      </c>
      <c r="O33" s="77">
        <v>17</v>
      </c>
      <c r="P33" s="53">
        <f t="shared" si="5"/>
        <v>0.11724137931034483</v>
      </c>
      <c r="Q33" s="53">
        <f t="shared" si="6"/>
        <v>0.11724137931034483</v>
      </c>
      <c r="R33" s="77">
        <v>2936380</v>
      </c>
      <c r="S33" s="77">
        <v>2936380</v>
      </c>
      <c r="T33" s="77">
        <f t="shared" si="7"/>
        <v>172728.23529411765</v>
      </c>
      <c r="U33" s="77">
        <f t="shared" si="8"/>
        <v>172728.23529411765</v>
      </c>
      <c r="V33" s="133">
        <f>'市区町村別_在宅(医科)'!V33</f>
        <v>8818</v>
      </c>
      <c r="W33" s="77">
        <v>197</v>
      </c>
      <c r="X33" s="77">
        <v>197</v>
      </c>
      <c r="Y33" s="53">
        <f t="shared" si="9"/>
        <v>2.2340666817872532E-2</v>
      </c>
      <c r="Z33" s="53">
        <f t="shared" si="10"/>
        <v>2.2340666817872532E-2</v>
      </c>
      <c r="AA33" s="77">
        <v>30041840</v>
      </c>
      <c r="AB33" s="77">
        <v>30041840</v>
      </c>
      <c r="AC33" s="77">
        <f t="shared" si="11"/>
        <v>152496.64974619288</v>
      </c>
      <c r="AD33" s="77">
        <f t="shared" si="12"/>
        <v>152496.64974619288</v>
      </c>
      <c r="AE33" s="77">
        <f>'市区町村別_在宅(医科)'!AE33</f>
        <v>7171</v>
      </c>
      <c r="AF33" s="77">
        <v>380</v>
      </c>
      <c r="AG33" s="77">
        <v>377</v>
      </c>
      <c r="AH33" s="53">
        <f t="shared" si="13"/>
        <v>5.2991214614419191E-2</v>
      </c>
      <c r="AI33" s="53">
        <f t="shared" si="14"/>
        <v>5.2572862920094825E-2</v>
      </c>
      <c r="AJ33" s="77">
        <v>56247120</v>
      </c>
      <c r="AK33" s="77">
        <v>56169060</v>
      </c>
      <c r="AL33" s="77">
        <f t="shared" si="15"/>
        <v>148018.73684210525</v>
      </c>
      <c r="AM33" s="77">
        <f t="shared" si="16"/>
        <v>148989.54907161804</v>
      </c>
      <c r="AN33" s="77">
        <f>'市区町村別_在宅(医科)'!AN33</f>
        <v>4957</v>
      </c>
      <c r="AO33" s="77">
        <v>553</v>
      </c>
      <c r="AP33" s="77">
        <v>548</v>
      </c>
      <c r="AQ33" s="53">
        <f t="shared" si="17"/>
        <v>0.11155941093403268</v>
      </c>
      <c r="AR33" s="53">
        <f t="shared" si="18"/>
        <v>0.11055073633245915</v>
      </c>
      <c r="AS33" s="77">
        <v>83518570</v>
      </c>
      <c r="AT33" s="77">
        <v>83339640</v>
      </c>
      <c r="AU33" s="77">
        <f t="shared" si="19"/>
        <v>151028.15551537072</v>
      </c>
      <c r="AV33" s="77">
        <f t="shared" si="20"/>
        <v>152079.63503649636</v>
      </c>
      <c r="AW33" s="77">
        <f>'市区町村別_在宅(医科)'!AW33</f>
        <v>3014</v>
      </c>
      <c r="AX33" s="77">
        <v>603</v>
      </c>
      <c r="AY33" s="77">
        <v>599</v>
      </c>
      <c r="AZ33" s="53">
        <f t="shared" si="21"/>
        <v>0.20006635700066358</v>
      </c>
      <c r="BA33" s="53">
        <f t="shared" si="22"/>
        <v>0.19873921698739216</v>
      </c>
      <c r="BB33" s="77">
        <v>94831620</v>
      </c>
      <c r="BC33" s="77">
        <v>94706600</v>
      </c>
      <c r="BD33" s="77">
        <f t="shared" si="23"/>
        <v>157266.36815920399</v>
      </c>
      <c r="BE33" s="77">
        <f t="shared" si="24"/>
        <v>158107.84641068446</v>
      </c>
      <c r="BF33" s="77">
        <f>'市区町村別_在宅(医科)'!BF33</f>
        <v>1489</v>
      </c>
      <c r="BG33" s="77">
        <v>344</v>
      </c>
      <c r="BH33" s="77">
        <v>340</v>
      </c>
      <c r="BI33" s="53">
        <f t="shared" si="25"/>
        <v>0.23102753525856279</v>
      </c>
      <c r="BJ33" s="53">
        <f t="shared" si="26"/>
        <v>0.22834116856950973</v>
      </c>
      <c r="BK33" s="77">
        <v>52185840</v>
      </c>
      <c r="BL33" s="77">
        <v>52083110</v>
      </c>
      <c r="BM33" s="77">
        <f t="shared" si="27"/>
        <v>151703.02325581395</v>
      </c>
      <c r="BN33" s="77">
        <f t="shared" si="28"/>
        <v>153185.61764705883</v>
      </c>
      <c r="BO33" s="77">
        <f>'市区町村別_在宅(医科)'!BO33</f>
        <v>25650</v>
      </c>
      <c r="BP33" s="77">
        <f t="shared" si="52"/>
        <v>2101</v>
      </c>
      <c r="BQ33" s="77">
        <f t="shared" si="52"/>
        <v>2085</v>
      </c>
      <c r="BR33" s="53">
        <f t="shared" si="30"/>
        <v>8.19103313840156E-2</v>
      </c>
      <c r="BS33" s="53">
        <f t="shared" si="31"/>
        <v>8.1286549707602337E-2</v>
      </c>
      <c r="BT33" s="77">
        <f t="shared" si="53"/>
        <v>321313170</v>
      </c>
      <c r="BU33" s="77">
        <f t="shared" si="53"/>
        <v>320828430</v>
      </c>
      <c r="BV33" s="77">
        <f t="shared" si="33"/>
        <v>152933.44597810565</v>
      </c>
      <c r="BW33" s="77">
        <f t="shared" si="34"/>
        <v>153874.54676258992</v>
      </c>
      <c r="BY33" s="90">
        <v>27</v>
      </c>
      <c r="BZ33" s="23" t="s">
        <v>32</v>
      </c>
      <c r="CA33" s="133">
        <v>24767</v>
      </c>
      <c r="CB33" s="133">
        <v>1990</v>
      </c>
      <c r="CC33" s="133">
        <v>1974</v>
      </c>
      <c r="CD33" s="27">
        <v>8.034885129406065E-2</v>
      </c>
      <c r="CE33" s="27">
        <v>7.9702830379133519E-2</v>
      </c>
      <c r="CF33" s="133">
        <v>309838910</v>
      </c>
      <c r="CG33" s="133">
        <v>309381590</v>
      </c>
      <c r="CH33" s="133">
        <v>155697.9447236181</v>
      </c>
      <c r="CI33" s="133">
        <v>156728.26241134753</v>
      </c>
      <c r="CK33" s="42" t="str">
        <f t="shared" si="35"/>
        <v>西成区</v>
      </c>
      <c r="CL33" s="86">
        <f t="shared" si="36"/>
        <v>7.8595419847328249E-2</v>
      </c>
      <c r="CM33" s="86">
        <f t="shared" si="37"/>
        <v>7.9000000000000001E-2</v>
      </c>
      <c r="CN33" s="86">
        <f t="shared" si="38"/>
        <v>8.0954755079147456E-2</v>
      </c>
      <c r="CO33" s="86">
        <f t="shared" si="39"/>
        <v>8.1000000000000003E-2</v>
      </c>
      <c r="CP33" s="136">
        <f t="shared" si="40"/>
        <v>-0.20000000000000018</v>
      </c>
      <c r="CQ33" s="42" t="str">
        <f t="shared" si="41"/>
        <v>西成区</v>
      </c>
      <c r="CR33" s="86">
        <f t="shared" si="0"/>
        <v>7.8595419847328249E-2</v>
      </c>
      <c r="CS33" s="86">
        <f t="shared" si="42"/>
        <v>7.9000000000000001E-2</v>
      </c>
      <c r="CT33" s="86">
        <f t="shared" si="43"/>
        <v>8.0954755079147456E-2</v>
      </c>
      <c r="CU33" s="86">
        <f t="shared" si="44"/>
        <v>8.1000000000000003E-2</v>
      </c>
      <c r="CV33" s="136">
        <f t="shared" si="45"/>
        <v>-0.20000000000000018</v>
      </c>
      <c r="CW33" s="43"/>
      <c r="CX33" s="86">
        <f t="shared" si="46"/>
        <v>7.9000000000000001E-2</v>
      </c>
      <c r="CY33" s="86">
        <f t="shared" si="47"/>
        <v>7.6999999999999999E-2</v>
      </c>
      <c r="CZ33" s="136">
        <f t="shared" si="48"/>
        <v>0.20000000000000018</v>
      </c>
      <c r="DA33" s="86">
        <f t="shared" si="49"/>
        <v>7.9000000000000001E-2</v>
      </c>
      <c r="DB33" s="86">
        <f t="shared" si="50"/>
        <v>7.6999999999999999E-2</v>
      </c>
      <c r="DC33" s="136">
        <f t="shared" si="51"/>
        <v>0.20000000000000018</v>
      </c>
      <c r="DD33" s="149">
        <v>0</v>
      </c>
    </row>
    <row r="34" spans="2:108" s="15" customFormat="1" ht="13.5" customHeight="1">
      <c r="B34" s="52">
        <v>28</v>
      </c>
      <c r="C34" s="23" t="s">
        <v>33</v>
      </c>
      <c r="D34" s="133">
        <f>'市区町村別_在宅(医科)'!D34</f>
        <v>35</v>
      </c>
      <c r="E34" s="77">
        <v>5</v>
      </c>
      <c r="F34" s="77">
        <v>5</v>
      </c>
      <c r="G34" s="53">
        <f t="shared" si="1"/>
        <v>0.14285714285714285</v>
      </c>
      <c r="H34" s="53">
        <f t="shared" si="2"/>
        <v>0.14285714285714285</v>
      </c>
      <c r="I34" s="77">
        <v>461830</v>
      </c>
      <c r="J34" s="77">
        <v>461830</v>
      </c>
      <c r="K34" s="77">
        <f t="shared" si="3"/>
        <v>92366</v>
      </c>
      <c r="L34" s="77">
        <f t="shared" si="4"/>
        <v>92366</v>
      </c>
      <c r="M34" s="133">
        <f>'市区町村別_在宅(医科)'!M34</f>
        <v>130</v>
      </c>
      <c r="N34" s="77">
        <v>11</v>
      </c>
      <c r="O34" s="77">
        <v>11</v>
      </c>
      <c r="P34" s="53">
        <f t="shared" si="5"/>
        <v>8.461538461538462E-2</v>
      </c>
      <c r="Q34" s="53">
        <f t="shared" si="6"/>
        <v>8.461538461538462E-2</v>
      </c>
      <c r="R34" s="77">
        <v>3013210</v>
      </c>
      <c r="S34" s="77">
        <v>3013210</v>
      </c>
      <c r="T34" s="77">
        <f t="shared" si="7"/>
        <v>273928.18181818182</v>
      </c>
      <c r="U34" s="77">
        <f t="shared" si="8"/>
        <v>273928.18181818182</v>
      </c>
      <c r="V34" s="133">
        <f>'市区町村別_在宅(医科)'!V34</f>
        <v>7955</v>
      </c>
      <c r="W34" s="77">
        <v>166</v>
      </c>
      <c r="X34" s="77">
        <v>166</v>
      </c>
      <c r="Y34" s="53">
        <f t="shared" si="9"/>
        <v>2.0867379006913891E-2</v>
      </c>
      <c r="Z34" s="53">
        <f t="shared" si="10"/>
        <v>2.0867379006913891E-2</v>
      </c>
      <c r="AA34" s="77">
        <v>23982880</v>
      </c>
      <c r="AB34" s="77">
        <v>23982880</v>
      </c>
      <c r="AC34" s="77">
        <f t="shared" si="11"/>
        <v>144475.18072289156</v>
      </c>
      <c r="AD34" s="77">
        <f t="shared" si="12"/>
        <v>144475.18072289156</v>
      </c>
      <c r="AE34" s="77">
        <f>'市区町村別_在宅(医科)'!AE34</f>
        <v>6725</v>
      </c>
      <c r="AF34" s="77">
        <v>386</v>
      </c>
      <c r="AG34" s="77">
        <v>386</v>
      </c>
      <c r="AH34" s="53">
        <f t="shared" si="13"/>
        <v>5.7397769516728626E-2</v>
      </c>
      <c r="AI34" s="53">
        <f t="shared" si="14"/>
        <v>5.7397769516728626E-2</v>
      </c>
      <c r="AJ34" s="77">
        <v>55808560</v>
      </c>
      <c r="AK34" s="77">
        <v>55808560</v>
      </c>
      <c r="AL34" s="77">
        <f t="shared" si="15"/>
        <v>144581.76165803109</v>
      </c>
      <c r="AM34" s="77">
        <f t="shared" si="16"/>
        <v>144581.76165803109</v>
      </c>
      <c r="AN34" s="77">
        <f>'市区町村別_在宅(医科)'!AN34</f>
        <v>4100</v>
      </c>
      <c r="AO34" s="77">
        <v>455</v>
      </c>
      <c r="AP34" s="77">
        <v>455</v>
      </c>
      <c r="AQ34" s="53">
        <f t="shared" si="17"/>
        <v>0.11097560975609756</v>
      </c>
      <c r="AR34" s="53">
        <f t="shared" si="18"/>
        <v>0.11097560975609756</v>
      </c>
      <c r="AS34" s="77">
        <v>61109530</v>
      </c>
      <c r="AT34" s="77">
        <v>61109530</v>
      </c>
      <c r="AU34" s="77">
        <f t="shared" si="19"/>
        <v>134306.65934065933</v>
      </c>
      <c r="AV34" s="77">
        <f t="shared" si="20"/>
        <v>134306.65934065933</v>
      </c>
      <c r="AW34" s="77">
        <f>'市区町村別_在宅(医科)'!AW34</f>
        <v>1986</v>
      </c>
      <c r="AX34" s="77">
        <v>417</v>
      </c>
      <c r="AY34" s="77">
        <v>417</v>
      </c>
      <c r="AZ34" s="53">
        <f t="shared" si="21"/>
        <v>0.20996978851963746</v>
      </c>
      <c r="BA34" s="53">
        <f t="shared" si="22"/>
        <v>0.20996978851963746</v>
      </c>
      <c r="BB34" s="77">
        <v>59008030</v>
      </c>
      <c r="BC34" s="77">
        <v>59008030</v>
      </c>
      <c r="BD34" s="77">
        <f t="shared" si="23"/>
        <v>141506.06714628296</v>
      </c>
      <c r="BE34" s="77">
        <f t="shared" si="24"/>
        <v>141506.06714628296</v>
      </c>
      <c r="BF34" s="77">
        <f>'市区町村別_在宅(医科)'!BF34</f>
        <v>880</v>
      </c>
      <c r="BG34" s="77">
        <v>221</v>
      </c>
      <c r="BH34" s="77">
        <v>221</v>
      </c>
      <c r="BI34" s="53">
        <f t="shared" si="25"/>
        <v>0.25113636363636366</v>
      </c>
      <c r="BJ34" s="53">
        <f t="shared" si="26"/>
        <v>0.25113636363636366</v>
      </c>
      <c r="BK34" s="77">
        <v>30744170</v>
      </c>
      <c r="BL34" s="77">
        <v>30744170</v>
      </c>
      <c r="BM34" s="77">
        <f t="shared" si="27"/>
        <v>139113.89140271494</v>
      </c>
      <c r="BN34" s="77">
        <f t="shared" si="28"/>
        <v>139113.89140271494</v>
      </c>
      <c r="BO34" s="77">
        <f>'市区町村別_在宅(医科)'!BO34</f>
        <v>21811</v>
      </c>
      <c r="BP34" s="77">
        <f t="shared" si="52"/>
        <v>1661</v>
      </c>
      <c r="BQ34" s="77">
        <f t="shared" si="52"/>
        <v>1661</v>
      </c>
      <c r="BR34" s="53">
        <f t="shared" si="30"/>
        <v>7.6154234102058599E-2</v>
      </c>
      <c r="BS34" s="53">
        <f t="shared" si="31"/>
        <v>7.6154234102058599E-2</v>
      </c>
      <c r="BT34" s="77">
        <f t="shared" si="53"/>
        <v>234128210</v>
      </c>
      <c r="BU34" s="77">
        <f t="shared" si="53"/>
        <v>234128210</v>
      </c>
      <c r="BV34" s="77">
        <f t="shared" si="33"/>
        <v>140956.17700180615</v>
      </c>
      <c r="BW34" s="77">
        <f t="shared" si="34"/>
        <v>140956.17700180615</v>
      </c>
      <c r="BY34" s="90">
        <v>28</v>
      </c>
      <c r="BZ34" s="23" t="s">
        <v>33</v>
      </c>
      <c r="CA34" s="133">
        <v>21008</v>
      </c>
      <c r="CB34" s="133">
        <v>1555</v>
      </c>
      <c r="CC34" s="133">
        <v>1555</v>
      </c>
      <c r="CD34" s="27">
        <v>7.4019421172886513E-2</v>
      </c>
      <c r="CE34" s="27">
        <v>7.4019421172886513E-2</v>
      </c>
      <c r="CF34" s="133">
        <v>223340730</v>
      </c>
      <c r="CG34" s="133">
        <v>223340730</v>
      </c>
      <c r="CH34" s="133">
        <v>143627.47909967846</v>
      </c>
      <c r="CI34" s="133">
        <v>143627.47909967846</v>
      </c>
      <c r="CK34" s="42" t="str">
        <f t="shared" si="35"/>
        <v>池田市</v>
      </c>
      <c r="CL34" s="86">
        <f t="shared" si="36"/>
        <v>7.8440656565656561E-2</v>
      </c>
      <c r="CM34" s="86">
        <f t="shared" si="37"/>
        <v>7.8E-2</v>
      </c>
      <c r="CN34" s="86">
        <f t="shared" si="38"/>
        <v>8.0026024723487313E-2</v>
      </c>
      <c r="CO34" s="86">
        <f t="shared" si="39"/>
        <v>0.08</v>
      </c>
      <c r="CP34" s="136">
        <f t="shared" si="40"/>
        <v>-0.20000000000000018</v>
      </c>
      <c r="CQ34" s="42" t="str">
        <f t="shared" si="41"/>
        <v>池田市</v>
      </c>
      <c r="CR34" s="86">
        <f t="shared" si="0"/>
        <v>7.8440656565656561E-2</v>
      </c>
      <c r="CS34" s="86">
        <f t="shared" si="42"/>
        <v>7.8E-2</v>
      </c>
      <c r="CT34" s="86">
        <f t="shared" si="43"/>
        <v>7.9917588375623502E-2</v>
      </c>
      <c r="CU34" s="86">
        <f t="shared" si="44"/>
        <v>0.08</v>
      </c>
      <c r="CV34" s="136">
        <f t="shared" si="45"/>
        <v>-0.20000000000000018</v>
      </c>
      <c r="CW34" s="43"/>
      <c r="CX34" s="86">
        <f t="shared" si="46"/>
        <v>7.9000000000000001E-2</v>
      </c>
      <c r="CY34" s="86">
        <f t="shared" si="47"/>
        <v>7.6999999999999999E-2</v>
      </c>
      <c r="CZ34" s="136">
        <f t="shared" si="48"/>
        <v>0.20000000000000018</v>
      </c>
      <c r="DA34" s="86">
        <f t="shared" si="49"/>
        <v>7.9000000000000001E-2</v>
      </c>
      <c r="DB34" s="86">
        <f t="shared" si="50"/>
        <v>7.6999999999999999E-2</v>
      </c>
      <c r="DC34" s="136">
        <f t="shared" si="51"/>
        <v>0.20000000000000018</v>
      </c>
      <c r="DD34" s="149">
        <v>0</v>
      </c>
    </row>
    <row r="35" spans="2:108" s="15" customFormat="1" ht="13.5" customHeight="1">
      <c r="B35" s="52">
        <v>29</v>
      </c>
      <c r="C35" s="23" t="s">
        <v>34</v>
      </c>
      <c r="D35" s="133">
        <f>'市区町村別_在宅(医科)'!D35</f>
        <v>36</v>
      </c>
      <c r="E35" s="77">
        <v>1</v>
      </c>
      <c r="F35" s="77">
        <v>1</v>
      </c>
      <c r="G35" s="53">
        <f t="shared" si="1"/>
        <v>2.7777777777777776E-2</v>
      </c>
      <c r="H35" s="53">
        <f t="shared" si="2"/>
        <v>2.7777777777777776E-2</v>
      </c>
      <c r="I35" s="77">
        <v>118990</v>
      </c>
      <c r="J35" s="77">
        <v>118990</v>
      </c>
      <c r="K35" s="77">
        <f t="shared" si="3"/>
        <v>118990</v>
      </c>
      <c r="L35" s="77">
        <f t="shared" si="4"/>
        <v>118990</v>
      </c>
      <c r="M35" s="133">
        <f>'市区町村別_在宅(医科)'!M35</f>
        <v>85</v>
      </c>
      <c r="N35" s="77">
        <v>5</v>
      </c>
      <c r="O35" s="77">
        <v>5</v>
      </c>
      <c r="P35" s="53">
        <f t="shared" si="5"/>
        <v>5.8823529411764705E-2</v>
      </c>
      <c r="Q35" s="53">
        <f t="shared" si="6"/>
        <v>5.8823529411764705E-2</v>
      </c>
      <c r="R35" s="77">
        <v>905530</v>
      </c>
      <c r="S35" s="77">
        <v>905530</v>
      </c>
      <c r="T35" s="77">
        <f t="shared" si="7"/>
        <v>181106</v>
      </c>
      <c r="U35" s="77">
        <f t="shared" si="8"/>
        <v>181106</v>
      </c>
      <c r="V35" s="133">
        <f>'市区町村別_在宅(医科)'!V35</f>
        <v>6242</v>
      </c>
      <c r="W35" s="77">
        <v>134</v>
      </c>
      <c r="X35" s="77">
        <v>134</v>
      </c>
      <c r="Y35" s="53">
        <f t="shared" si="9"/>
        <v>2.1467478372316565E-2</v>
      </c>
      <c r="Z35" s="53">
        <f t="shared" si="10"/>
        <v>2.1467478372316565E-2</v>
      </c>
      <c r="AA35" s="77">
        <v>18771730</v>
      </c>
      <c r="AB35" s="77">
        <v>18771730</v>
      </c>
      <c r="AC35" s="77">
        <f t="shared" si="11"/>
        <v>140087.53731343284</v>
      </c>
      <c r="AD35" s="77">
        <f t="shared" si="12"/>
        <v>140087.53731343284</v>
      </c>
      <c r="AE35" s="77">
        <f>'市区町村別_在宅(医科)'!AE35</f>
        <v>5288</v>
      </c>
      <c r="AF35" s="77">
        <v>262</v>
      </c>
      <c r="AG35" s="77">
        <v>262</v>
      </c>
      <c r="AH35" s="53">
        <f t="shared" si="13"/>
        <v>4.9546142208774582E-2</v>
      </c>
      <c r="AI35" s="53">
        <f t="shared" si="14"/>
        <v>4.9546142208774582E-2</v>
      </c>
      <c r="AJ35" s="77">
        <v>37678210</v>
      </c>
      <c r="AK35" s="77">
        <v>37678210</v>
      </c>
      <c r="AL35" s="77">
        <f t="shared" si="15"/>
        <v>143809.96183206106</v>
      </c>
      <c r="AM35" s="77">
        <f t="shared" si="16"/>
        <v>143809.96183206106</v>
      </c>
      <c r="AN35" s="77">
        <f>'市区町村別_在宅(医科)'!AN35</f>
        <v>3549</v>
      </c>
      <c r="AO35" s="77">
        <v>422</v>
      </c>
      <c r="AP35" s="77">
        <v>422</v>
      </c>
      <c r="AQ35" s="53">
        <f t="shared" si="17"/>
        <v>0.11890673429134968</v>
      </c>
      <c r="AR35" s="53">
        <f t="shared" si="18"/>
        <v>0.11890673429134968</v>
      </c>
      <c r="AS35" s="77">
        <v>62553230</v>
      </c>
      <c r="AT35" s="77">
        <v>62553230</v>
      </c>
      <c r="AU35" s="77">
        <f t="shared" si="19"/>
        <v>148230.40284360189</v>
      </c>
      <c r="AV35" s="77">
        <f t="shared" si="20"/>
        <v>148230.40284360189</v>
      </c>
      <c r="AW35" s="77">
        <f>'市区町村別_在宅(医科)'!AW35</f>
        <v>1846</v>
      </c>
      <c r="AX35" s="77">
        <v>365</v>
      </c>
      <c r="AY35" s="77">
        <v>365</v>
      </c>
      <c r="AZ35" s="53">
        <f t="shared" si="21"/>
        <v>0.19772481040086673</v>
      </c>
      <c r="BA35" s="53">
        <f t="shared" si="22"/>
        <v>0.19772481040086673</v>
      </c>
      <c r="BB35" s="77">
        <v>55092460</v>
      </c>
      <c r="BC35" s="77">
        <v>55092460</v>
      </c>
      <c r="BD35" s="77">
        <f t="shared" si="23"/>
        <v>150938.24657534246</v>
      </c>
      <c r="BE35" s="77">
        <f t="shared" si="24"/>
        <v>150938.24657534246</v>
      </c>
      <c r="BF35" s="77">
        <f>'市区町村別_在宅(医科)'!BF35</f>
        <v>835</v>
      </c>
      <c r="BG35" s="77">
        <v>220</v>
      </c>
      <c r="BH35" s="77">
        <v>220</v>
      </c>
      <c r="BI35" s="53">
        <f t="shared" si="25"/>
        <v>0.26347305389221559</v>
      </c>
      <c r="BJ35" s="53">
        <f t="shared" si="26"/>
        <v>0.26347305389221559</v>
      </c>
      <c r="BK35" s="77">
        <v>34801880</v>
      </c>
      <c r="BL35" s="77">
        <v>34801880</v>
      </c>
      <c r="BM35" s="77">
        <f t="shared" si="27"/>
        <v>158190.36363636365</v>
      </c>
      <c r="BN35" s="77">
        <f t="shared" si="28"/>
        <v>158190.36363636365</v>
      </c>
      <c r="BO35" s="77">
        <f>'市区町村別_在宅(医科)'!BO35</f>
        <v>17881</v>
      </c>
      <c r="BP35" s="77">
        <f t="shared" si="52"/>
        <v>1409</v>
      </c>
      <c r="BQ35" s="77">
        <f t="shared" si="52"/>
        <v>1409</v>
      </c>
      <c r="BR35" s="53">
        <f t="shared" si="30"/>
        <v>7.8798724903528891E-2</v>
      </c>
      <c r="BS35" s="53">
        <f t="shared" si="31"/>
        <v>7.8798724903528891E-2</v>
      </c>
      <c r="BT35" s="77">
        <f t="shared" si="53"/>
        <v>209922030</v>
      </c>
      <c r="BU35" s="77">
        <f t="shared" si="53"/>
        <v>209922030</v>
      </c>
      <c r="BV35" s="77">
        <f t="shared" si="33"/>
        <v>148986.53655074522</v>
      </c>
      <c r="BW35" s="77">
        <f t="shared" si="34"/>
        <v>148986.53655074522</v>
      </c>
      <c r="BY35" s="90">
        <v>29</v>
      </c>
      <c r="BZ35" s="23" t="s">
        <v>34</v>
      </c>
      <c r="CA35" s="133">
        <v>17258</v>
      </c>
      <c r="CB35" s="133">
        <v>1351</v>
      </c>
      <c r="CC35" s="133">
        <v>1351</v>
      </c>
      <c r="CD35" s="27">
        <v>7.828253563564723E-2</v>
      </c>
      <c r="CE35" s="27">
        <v>7.828253563564723E-2</v>
      </c>
      <c r="CF35" s="133">
        <v>192478100</v>
      </c>
      <c r="CG35" s="133">
        <v>192478100</v>
      </c>
      <c r="CH35" s="133">
        <v>142470.83641746856</v>
      </c>
      <c r="CI35" s="133">
        <v>142470.83641746856</v>
      </c>
      <c r="CK35" s="42" t="str">
        <f t="shared" si="35"/>
        <v>能勢町</v>
      </c>
      <c r="CL35" s="86">
        <f t="shared" si="36"/>
        <v>7.8408195429472027E-2</v>
      </c>
      <c r="CM35" s="86">
        <f t="shared" si="37"/>
        <v>7.8E-2</v>
      </c>
      <c r="CN35" s="86">
        <f t="shared" si="38"/>
        <v>8.7063655030800824E-2</v>
      </c>
      <c r="CO35" s="86">
        <f t="shared" si="39"/>
        <v>8.6999999999999994E-2</v>
      </c>
      <c r="CP35" s="136">
        <f t="shared" si="40"/>
        <v>-0.89999999999999947</v>
      </c>
      <c r="CQ35" s="42" t="str">
        <f t="shared" si="41"/>
        <v>能勢町</v>
      </c>
      <c r="CR35" s="86">
        <f t="shared" si="0"/>
        <v>7.8408195429472027E-2</v>
      </c>
      <c r="CS35" s="86">
        <f t="shared" si="42"/>
        <v>7.8E-2</v>
      </c>
      <c r="CT35" s="86">
        <f t="shared" si="43"/>
        <v>8.7063655030800824E-2</v>
      </c>
      <c r="CU35" s="86">
        <f t="shared" si="44"/>
        <v>8.6999999999999994E-2</v>
      </c>
      <c r="CV35" s="136">
        <f t="shared" si="45"/>
        <v>-0.89999999999999947</v>
      </c>
      <c r="CW35" s="43"/>
      <c r="CX35" s="86">
        <f t="shared" si="46"/>
        <v>7.9000000000000001E-2</v>
      </c>
      <c r="CY35" s="86">
        <f t="shared" si="47"/>
        <v>7.6999999999999999E-2</v>
      </c>
      <c r="CZ35" s="136">
        <f t="shared" si="48"/>
        <v>0.20000000000000018</v>
      </c>
      <c r="DA35" s="86">
        <f t="shared" si="49"/>
        <v>7.9000000000000001E-2</v>
      </c>
      <c r="DB35" s="86">
        <f t="shared" si="50"/>
        <v>7.6999999999999999E-2</v>
      </c>
      <c r="DC35" s="136">
        <f t="shared" si="51"/>
        <v>0.20000000000000018</v>
      </c>
      <c r="DD35" s="149">
        <v>0</v>
      </c>
    </row>
    <row r="36" spans="2:108" s="15" customFormat="1" ht="13.5" customHeight="1">
      <c r="B36" s="52">
        <v>30</v>
      </c>
      <c r="C36" s="23" t="s">
        <v>35</v>
      </c>
      <c r="D36" s="133">
        <f>'市区町村別_在宅(医科)'!D36</f>
        <v>46</v>
      </c>
      <c r="E36" s="77">
        <v>8</v>
      </c>
      <c r="F36" s="77">
        <v>8</v>
      </c>
      <c r="G36" s="53">
        <f t="shared" si="1"/>
        <v>0.17391304347826086</v>
      </c>
      <c r="H36" s="53">
        <f t="shared" si="2"/>
        <v>0.17391304347826086</v>
      </c>
      <c r="I36" s="77">
        <v>619740</v>
      </c>
      <c r="J36" s="77">
        <v>619740</v>
      </c>
      <c r="K36" s="77">
        <f t="shared" si="3"/>
        <v>77467.5</v>
      </c>
      <c r="L36" s="77">
        <f t="shared" si="4"/>
        <v>77467.5</v>
      </c>
      <c r="M36" s="133">
        <f>'市区町村別_在宅(医科)'!M36</f>
        <v>92</v>
      </c>
      <c r="N36" s="77">
        <v>14</v>
      </c>
      <c r="O36" s="77">
        <v>14</v>
      </c>
      <c r="P36" s="53">
        <f t="shared" si="5"/>
        <v>0.15217391304347827</v>
      </c>
      <c r="Q36" s="53">
        <f t="shared" si="6"/>
        <v>0.15217391304347827</v>
      </c>
      <c r="R36" s="77">
        <v>4088510</v>
      </c>
      <c r="S36" s="77">
        <v>4088510</v>
      </c>
      <c r="T36" s="77">
        <f t="shared" si="7"/>
        <v>292036.42857142858</v>
      </c>
      <c r="U36" s="77">
        <f t="shared" si="8"/>
        <v>292036.42857142858</v>
      </c>
      <c r="V36" s="133">
        <f>'市区町村別_在宅(医科)'!V36</f>
        <v>8271</v>
      </c>
      <c r="W36" s="77">
        <v>188</v>
      </c>
      <c r="X36" s="77">
        <v>188</v>
      </c>
      <c r="Y36" s="53">
        <f t="shared" si="9"/>
        <v>2.273002055374199E-2</v>
      </c>
      <c r="Z36" s="53">
        <f t="shared" si="10"/>
        <v>2.273002055374199E-2</v>
      </c>
      <c r="AA36" s="77">
        <v>30806480</v>
      </c>
      <c r="AB36" s="77">
        <v>30806480</v>
      </c>
      <c r="AC36" s="77">
        <f t="shared" si="11"/>
        <v>163864.25531914894</v>
      </c>
      <c r="AD36" s="77">
        <f t="shared" si="12"/>
        <v>163864.25531914894</v>
      </c>
      <c r="AE36" s="77">
        <f>'市区町村別_在宅(医科)'!AE36</f>
        <v>6959</v>
      </c>
      <c r="AF36" s="77">
        <v>377</v>
      </c>
      <c r="AG36" s="77">
        <v>377</v>
      </c>
      <c r="AH36" s="53">
        <f t="shared" si="13"/>
        <v>5.417445035206208E-2</v>
      </c>
      <c r="AI36" s="53">
        <f t="shared" si="14"/>
        <v>5.417445035206208E-2</v>
      </c>
      <c r="AJ36" s="77">
        <v>53064040</v>
      </c>
      <c r="AK36" s="77">
        <v>53064040</v>
      </c>
      <c r="AL36" s="77">
        <f t="shared" si="15"/>
        <v>140753.42175066314</v>
      </c>
      <c r="AM36" s="77">
        <f t="shared" si="16"/>
        <v>140753.42175066314</v>
      </c>
      <c r="AN36" s="77">
        <f>'市区町村別_在宅(医科)'!AN36</f>
        <v>4692</v>
      </c>
      <c r="AO36" s="77">
        <v>543</v>
      </c>
      <c r="AP36" s="77">
        <v>543</v>
      </c>
      <c r="AQ36" s="53">
        <f t="shared" si="17"/>
        <v>0.11572890025575447</v>
      </c>
      <c r="AR36" s="53">
        <f t="shared" si="18"/>
        <v>0.11572890025575447</v>
      </c>
      <c r="AS36" s="77">
        <v>81469800</v>
      </c>
      <c r="AT36" s="77">
        <v>81469800</v>
      </c>
      <c r="AU36" s="77">
        <f t="shared" si="19"/>
        <v>150036.4640883978</v>
      </c>
      <c r="AV36" s="77">
        <f t="shared" si="20"/>
        <v>150036.4640883978</v>
      </c>
      <c r="AW36" s="77">
        <f>'市区町村別_在宅(医科)'!AW36</f>
        <v>2587</v>
      </c>
      <c r="AX36" s="77">
        <v>534</v>
      </c>
      <c r="AY36" s="77">
        <v>534</v>
      </c>
      <c r="AZ36" s="53">
        <f t="shared" si="21"/>
        <v>0.20641669887901043</v>
      </c>
      <c r="BA36" s="53">
        <f t="shared" si="22"/>
        <v>0.20641669887901043</v>
      </c>
      <c r="BB36" s="77">
        <v>80948620</v>
      </c>
      <c r="BC36" s="77">
        <v>80948620</v>
      </c>
      <c r="BD36" s="77">
        <f t="shared" si="23"/>
        <v>151589.17602996255</v>
      </c>
      <c r="BE36" s="77">
        <f t="shared" si="24"/>
        <v>151589.17602996255</v>
      </c>
      <c r="BF36" s="77">
        <f>'市区町村別_在宅(医科)'!BF36</f>
        <v>1209</v>
      </c>
      <c r="BG36" s="77">
        <v>306</v>
      </c>
      <c r="BH36" s="77">
        <v>306</v>
      </c>
      <c r="BI36" s="53">
        <f t="shared" si="25"/>
        <v>0.25310173697270472</v>
      </c>
      <c r="BJ36" s="53">
        <f t="shared" si="26"/>
        <v>0.25310173697270472</v>
      </c>
      <c r="BK36" s="77">
        <v>42187740</v>
      </c>
      <c r="BL36" s="77">
        <v>42187740</v>
      </c>
      <c r="BM36" s="77">
        <f t="shared" si="27"/>
        <v>137868.43137254901</v>
      </c>
      <c r="BN36" s="77">
        <f t="shared" si="28"/>
        <v>137868.43137254901</v>
      </c>
      <c r="BO36" s="77">
        <f>'市区町村別_在宅(医科)'!BO36</f>
        <v>23856</v>
      </c>
      <c r="BP36" s="77">
        <f t="shared" si="52"/>
        <v>1970</v>
      </c>
      <c r="BQ36" s="77">
        <f t="shared" si="52"/>
        <v>1970</v>
      </c>
      <c r="BR36" s="53">
        <f t="shared" si="30"/>
        <v>8.257880617035547E-2</v>
      </c>
      <c r="BS36" s="53">
        <f t="shared" si="31"/>
        <v>8.257880617035547E-2</v>
      </c>
      <c r="BT36" s="77">
        <f t="shared" si="53"/>
        <v>293184930</v>
      </c>
      <c r="BU36" s="77">
        <f t="shared" si="53"/>
        <v>293184930</v>
      </c>
      <c r="BV36" s="77">
        <f t="shared" si="33"/>
        <v>148824.83756345179</v>
      </c>
      <c r="BW36" s="77">
        <f t="shared" si="34"/>
        <v>148824.83756345179</v>
      </c>
      <c r="BY36" s="90">
        <v>30</v>
      </c>
      <c r="BZ36" s="23" t="s">
        <v>35</v>
      </c>
      <c r="CA36" s="133">
        <v>23108</v>
      </c>
      <c r="CB36" s="133">
        <v>1819</v>
      </c>
      <c r="CC36" s="133">
        <v>1819</v>
      </c>
      <c r="CD36" s="27">
        <v>7.8717327332525538E-2</v>
      </c>
      <c r="CE36" s="27">
        <v>7.8717327332525538E-2</v>
      </c>
      <c r="CF36" s="133">
        <v>273495920</v>
      </c>
      <c r="CG36" s="133">
        <v>273495920</v>
      </c>
      <c r="CH36" s="133">
        <v>150355.09620670698</v>
      </c>
      <c r="CI36" s="133">
        <v>150355.09620670698</v>
      </c>
      <c r="CK36" s="42" t="str">
        <f t="shared" si="35"/>
        <v>東成区</v>
      </c>
      <c r="CL36" s="86">
        <f t="shared" si="36"/>
        <v>7.8311893477770261E-2</v>
      </c>
      <c r="CM36" s="86">
        <f t="shared" si="37"/>
        <v>7.8E-2</v>
      </c>
      <c r="CN36" s="86">
        <f t="shared" si="38"/>
        <v>7.1307431390687639E-2</v>
      </c>
      <c r="CO36" s="86">
        <f t="shared" si="39"/>
        <v>7.0999999999999994E-2</v>
      </c>
      <c r="CP36" s="136">
        <f t="shared" si="40"/>
        <v>0.70000000000000062</v>
      </c>
      <c r="CQ36" s="42" t="str">
        <f t="shared" si="41"/>
        <v>東成区</v>
      </c>
      <c r="CR36" s="86">
        <f t="shared" si="0"/>
        <v>7.8311893477770261E-2</v>
      </c>
      <c r="CS36" s="86">
        <f t="shared" si="42"/>
        <v>7.8E-2</v>
      </c>
      <c r="CT36" s="86">
        <f t="shared" si="43"/>
        <v>7.1307431390687639E-2</v>
      </c>
      <c r="CU36" s="86">
        <f t="shared" si="44"/>
        <v>7.0999999999999994E-2</v>
      </c>
      <c r="CV36" s="136">
        <f t="shared" si="45"/>
        <v>0.70000000000000062</v>
      </c>
      <c r="CW36" s="43"/>
      <c r="CX36" s="86">
        <f t="shared" si="46"/>
        <v>7.9000000000000001E-2</v>
      </c>
      <c r="CY36" s="86">
        <f t="shared" si="47"/>
        <v>7.6999999999999999E-2</v>
      </c>
      <c r="CZ36" s="136">
        <f t="shared" si="48"/>
        <v>0.20000000000000018</v>
      </c>
      <c r="DA36" s="86">
        <f t="shared" si="49"/>
        <v>7.9000000000000001E-2</v>
      </c>
      <c r="DB36" s="86">
        <f t="shared" si="50"/>
        <v>7.6999999999999999E-2</v>
      </c>
      <c r="DC36" s="136">
        <f t="shared" si="51"/>
        <v>0.20000000000000018</v>
      </c>
      <c r="DD36" s="149">
        <v>0</v>
      </c>
    </row>
    <row r="37" spans="2:108" s="15" customFormat="1" ht="13.5" customHeight="1">
      <c r="B37" s="52">
        <v>31</v>
      </c>
      <c r="C37" s="23" t="s">
        <v>36</v>
      </c>
      <c r="D37" s="133">
        <f>'市区町村別_在宅(医科)'!D37</f>
        <v>59</v>
      </c>
      <c r="E37" s="77">
        <v>9</v>
      </c>
      <c r="F37" s="77">
        <v>9</v>
      </c>
      <c r="G37" s="53">
        <f t="shared" si="1"/>
        <v>0.15254237288135594</v>
      </c>
      <c r="H37" s="53">
        <f t="shared" si="2"/>
        <v>0.15254237288135594</v>
      </c>
      <c r="I37" s="77">
        <v>2129750</v>
      </c>
      <c r="J37" s="77">
        <v>2129750</v>
      </c>
      <c r="K37" s="77">
        <f t="shared" si="3"/>
        <v>236638.88888888888</v>
      </c>
      <c r="L37" s="77">
        <f t="shared" si="4"/>
        <v>236638.88888888888</v>
      </c>
      <c r="M37" s="133">
        <f>'市区町村別_在宅(医科)'!M37</f>
        <v>179</v>
      </c>
      <c r="N37" s="77">
        <v>20</v>
      </c>
      <c r="O37" s="77">
        <v>20</v>
      </c>
      <c r="P37" s="53">
        <f t="shared" si="5"/>
        <v>0.11173184357541899</v>
      </c>
      <c r="Q37" s="53">
        <f t="shared" si="6"/>
        <v>0.11173184357541899</v>
      </c>
      <c r="R37" s="77">
        <v>4554790</v>
      </c>
      <c r="S37" s="77">
        <v>4554790</v>
      </c>
      <c r="T37" s="77">
        <f t="shared" si="7"/>
        <v>227739.5</v>
      </c>
      <c r="U37" s="77">
        <f t="shared" si="8"/>
        <v>227739.5</v>
      </c>
      <c r="V37" s="133">
        <f>'市区町村別_在宅(医科)'!V37</f>
        <v>12254</v>
      </c>
      <c r="W37" s="77">
        <v>187</v>
      </c>
      <c r="X37" s="77">
        <v>187</v>
      </c>
      <c r="Y37" s="53">
        <f t="shared" si="9"/>
        <v>1.526032315978456E-2</v>
      </c>
      <c r="Z37" s="53">
        <f t="shared" si="10"/>
        <v>1.526032315978456E-2</v>
      </c>
      <c r="AA37" s="77">
        <v>25088690</v>
      </c>
      <c r="AB37" s="77">
        <v>25088690</v>
      </c>
      <c r="AC37" s="77">
        <f t="shared" si="11"/>
        <v>134164.11764705883</v>
      </c>
      <c r="AD37" s="77">
        <f t="shared" si="12"/>
        <v>134164.11764705883</v>
      </c>
      <c r="AE37" s="77">
        <f>'市区町村別_在宅(医科)'!AE37</f>
        <v>10025</v>
      </c>
      <c r="AF37" s="77">
        <v>420</v>
      </c>
      <c r="AG37" s="77">
        <v>420</v>
      </c>
      <c r="AH37" s="53">
        <f t="shared" si="13"/>
        <v>4.1895261845386535E-2</v>
      </c>
      <c r="AI37" s="53">
        <f t="shared" si="14"/>
        <v>4.1895261845386535E-2</v>
      </c>
      <c r="AJ37" s="77">
        <v>54652650</v>
      </c>
      <c r="AK37" s="77">
        <v>54652650</v>
      </c>
      <c r="AL37" s="77">
        <f t="shared" si="15"/>
        <v>130125.35714285714</v>
      </c>
      <c r="AM37" s="77">
        <f t="shared" si="16"/>
        <v>130125.35714285714</v>
      </c>
      <c r="AN37" s="77">
        <f>'市区町村別_在宅(医科)'!AN37</f>
        <v>6233</v>
      </c>
      <c r="AO37" s="77">
        <v>579</v>
      </c>
      <c r="AP37" s="77">
        <v>579</v>
      </c>
      <c r="AQ37" s="53">
        <f t="shared" si="17"/>
        <v>9.2892668057115352E-2</v>
      </c>
      <c r="AR37" s="53">
        <f t="shared" si="18"/>
        <v>9.2892668057115352E-2</v>
      </c>
      <c r="AS37" s="77">
        <v>77459600</v>
      </c>
      <c r="AT37" s="77">
        <v>77459600</v>
      </c>
      <c r="AU37" s="77">
        <f t="shared" si="19"/>
        <v>133781.69257340243</v>
      </c>
      <c r="AV37" s="77">
        <f t="shared" si="20"/>
        <v>133781.69257340243</v>
      </c>
      <c r="AW37" s="77">
        <f>'市区町村別_在宅(医科)'!AW37</f>
        <v>2993</v>
      </c>
      <c r="AX37" s="77">
        <v>537</v>
      </c>
      <c r="AY37" s="77">
        <v>537</v>
      </c>
      <c r="AZ37" s="53">
        <f t="shared" si="21"/>
        <v>0.17941864350150352</v>
      </c>
      <c r="BA37" s="53">
        <f t="shared" si="22"/>
        <v>0.17941864350150352</v>
      </c>
      <c r="BB37" s="77">
        <v>79453500</v>
      </c>
      <c r="BC37" s="77">
        <v>79453500</v>
      </c>
      <c r="BD37" s="77">
        <f t="shared" si="23"/>
        <v>147958.10055865921</v>
      </c>
      <c r="BE37" s="77">
        <f t="shared" si="24"/>
        <v>147958.10055865921</v>
      </c>
      <c r="BF37" s="77">
        <f>'市区町村別_在宅(医科)'!BF37</f>
        <v>1240</v>
      </c>
      <c r="BG37" s="77">
        <v>293</v>
      </c>
      <c r="BH37" s="77">
        <v>293</v>
      </c>
      <c r="BI37" s="53">
        <f t="shared" si="25"/>
        <v>0.23629032258064517</v>
      </c>
      <c r="BJ37" s="53">
        <f t="shared" si="26"/>
        <v>0.23629032258064517</v>
      </c>
      <c r="BK37" s="77">
        <v>39750200</v>
      </c>
      <c r="BL37" s="77">
        <v>39733350</v>
      </c>
      <c r="BM37" s="77">
        <f t="shared" si="27"/>
        <v>135666.21160409556</v>
      </c>
      <c r="BN37" s="77">
        <f t="shared" si="28"/>
        <v>135608.70307167235</v>
      </c>
      <c r="BO37" s="77">
        <f>'市区町村別_在宅(医科)'!BO37</f>
        <v>32983</v>
      </c>
      <c r="BP37" s="77">
        <f t="shared" si="52"/>
        <v>2045</v>
      </c>
      <c r="BQ37" s="77">
        <f t="shared" si="52"/>
        <v>2045</v>
      </c>
      <c r="BR37" s="53">
        <f t="shared" si="30"/>
        <v>6.2001637207046052E-2</v>
      </c>
      <c r="BS37" s="53">
        <f t="shared" si="31"/>
        <v>6.2001637207046052E-2</v>
      </c>
      <c r="BT37" s="77">
        <f t="shared" si="53"/>
        <v>283089180</v>
      </c>
      <c r="BU37" s="77">
        <f t="shared" si="53"/>
        <v>283072330</v>
      </c>
      <c r="BV37" s="77">
        <f t="shared" si="33"/>
        <v>138429.91687041565</v>
      </c>
      <c r="BW37" s="77">
        <f t="shared" si="34"/>
        <v>138421.67726161369</v>
      </c>
      <c r="BY37" s="90">
        <v>31</v>
      </c>
      <c r="BZ37" s="23" t="s">
        <v>36</v>
      </c>
      <c r="CA37" s="133">
        <v>31562</v>
      </c>
      <c r="CB37" s="133">
        <v>1946</v>
      </c>
      <c r="CC37" s="133">
        <v>1945</v>
      </c>
      <c r="CD37" s="27">
        <v>6.1656422279956907E-2</v>
      </c>
      <c r="CE37" s="27">
        <v>6.162473860972055E-2</v>
      </c>
      <c r="CF37" s="133">
        <v>267741000</v>
      </c>
      <c r="CG37" s="133">
        <v>267736570</v>
      </c>
      <c r="CH37" s="133">
        <v>137585.30318602262</v>
      </c>
      <c r="CI37" s="133">
        <v>137653.76349614395</v>
      </c>
      <c r="CK37" s="42" t="str">
        <f t="shared" si="35"/>
        <v>東大阪市</v>
      </c>
      <c r="CL37" s="86">
        <f t="shared" si="36"/>
        <v>7.807158306007117E-2</v>
      </c>
      <c r="CM37" s="86">
        <f t="shared" si="37"/>
        <v>7.8E-2</v>
      </c>
      <c r="CN37" s="86">
        <f t="shared" si="38"/>
        <v>7.5274475566292728E-2</v>
      </c>
      <c r="CO37" s="86">
        <f t="shared" si="39"/>
        <v>7.4999999999999997E-2</v>
      </c>
      <c r="CP37" s="136">
        <f t="shared" si="40"/>
        <v>0.30000000000000027</v>
      </c>
      <c r="CQ37" s="42" t="str">
        <f t="shared" si="41"/>
        <v>東大阪市</v>
      </c>
      <c r="CR37" s="86">
        <f t="shared" si="0"/>
        <v>7.807158306007117E-2</v>
      </c>
      <c r="CS37" s="86">
        <f t="shared" si="42"/>
        <v>7.8E-2</v>
      </c>
      <c r="CT37" s="86">
        <f t="shared" si="43"/>
        <v>7.5262515846628561E-2</v>
      </c>
      <c r="CU37" s="86">
        <f t="shared" si="44"/>
        <v>7.4999999999999997E-2</v>
      </c>
      <c r="CV37" s="136">
        <f t="shared" si="45"/>
        <v>0.30000000000000027</v>
      </c>
      <c r="CW37" s="43"/>
      <c r="CX37" s="86">
        <f t="shared" si="46"/>
        <v>7.9000000000000001E-2</v>
      </c>
      <c r="CY37" s="86">
        <f t="shared" si="47"/>
        <v>7.6999999999999999E-2</v>
      </c>
      <c r="CZ37" s="136">
        <f t="shared" si="48"/>
        <v>0.20000000000000018</v>
      </c>
      <c r="DA37" s="86">
        <f t="shared" si="49"/>
        <v>7.9000000000000001E-2</v>
      </c>
      <c r="DB37" s="86">
        <f t="shared" si="50"/>
        <v>7.6999999999999999E-2</v>
      </c>
      <c r="DC37" s="136">
        <f t="shared" si="51"/>
        <v>0.20000000000000018</v>
      </c>
      <c r="DD37" s="149">
        <v>0</v>
      </c>
    </row>
    <row r="38" spans="2:108" s="15" customFormat="1" ht="13.5" customHeight="1">
      <c r="B38" s="52">
        <v>32</v>
      </c>
      <c r="C38" s="23" t="s">
        <v>37</v>
      </c>
      <c r="D38" s="133">
        <f>'市区町村別_在宅(医科)'!D38</f>
        <v>59</v>
      </c>
      <c r="E38" s="77">
        <v>5</v>
      </c>
      <c r="F38" s="77">
        <v>5</v>
      </c>
      <c r="G38" s="53">
        <f t="shared" si="1"/>
        <v>8.4745762711864403E-2</v>
      </c>
      <c r="H38" s="53">
        <f t="shared" si="2"/>
        <v>8.4745762711864403E-2</v>
      </c>
      <c r="I38" s="77">
        <v>1250660</v>
      </c>
      <c r="J38" s="77">
        <v>1250660</v>
      </c>
      <c r="K38" s="77">
        <f t="shared" si="3"/>
        <v>250132</v>
      </c>
      <c r="L38" s="77">
        <f t="shared" si="4"/>
        <v>250132</v>
      </c>
      <c r="M38" s="133">
        <f>'市区町村別_在宅(医科)'!M38</f>
        <v>104</v>
      </c>
      <c r="N38" s="77">
        <v>8</v>
      </c>
      <c r="O38" s="77">
        <v>8</v>
      </c>
      <c r="P38" s="53">
        <f t="shared" si="5"/>
        <v>7.6923076923076927E-2</v>
      </c>
      <c r="Q38" s="53">
        <f t="shared" si="6"/>
        <v>7.6923076923076927E-2</v>
      </c>
      <c r="R38" s="77">
        <v>1128830</v>
      </c>
      <c r="S38" s="77">
        <v>1128830</v>
      </c>
      <c r="T38" s="77">
        <f t="shared" si="7"/>
        <v>141103.75</v>
      </c>
      <c r="U38" s="77">
        <f t="shared" si="8"/>
        <v>141103.75</v>
      </c>
      <c r="V38" s="133">
        <f>'市区町村別_在宅(医科)'!V38</f>
        <v>8984</v>
      </c>
      <c r="W38" s="77">
        <v>174</v>
      </c>
      <c r="X38" s="77">
        <v>173</v>
      </c>
      <c r="Y38" s="53">
        <f t="shared" si="9"/>
        <v>1.9367764915405164E-2</v>
      </c>
      <c r="Z38" s="53">
        <f t="shared" si="10"/>
        <v>1.9256455921638469E-2</v>
      </c>
      <c r="AA38" s="77">
        <v>22747830</v>
      </c>
      <c r="AB38" s="77">
        <v>22700260</v>
      </c>
      <c r="AC38" s="77">
        <f t="shared" si="11"/>
        <v>130734.6551724138</v>
      </c>
      <c r="AD38" s="77">
        <f t="shared" si="12"/>
        <v>131215.37572254337</v>
      </c>
      <c r="AE38" s="77">
        <f>'市区町村別_在宅(医科)'!AE38</f>
        <v>7868</v>
      </c>
      <c r="AF38" s="77">
        <v>367</v>
      </c>
      <c r="AG38" s="77">
        <v>366</v>
      </c>
      <c r="AH38" s="53">
        <f t="shared" si="13"/>
        <v>4.6644636502287749E-2</v>
      </c>
      <c r="AI38" s="53">
        <f t="shared" si="14"/>
        <v>4.6517539400101678E-2</v>
      </c>
      <c r="AJ38" s="77">
        <v>54111480</v>
      </c>
      <c r="AK38" s="77">
        <v>54078470</v>
      </c>
      <c r="AL38" s="77">
        <f t="shared" si="15"/>
        <v>147442.72479564033</v>
      </c>
      <c r="AM38" s="77">
        <f t="shared" si="16"/>
        <v>147755.3825136612</v>
      </c>
      <c r="AN38" s="77">
        <f>'市区町村別_在宅(医科)'!AN38</f>
        <v>5503</v>
      </c>
      <c r="AO38" s="77">
        <v>560</v>
      </c>
      <c r="AP38" s="77">
        <v>560</v>
      </c>
      <c r="AQ38" s="53">
        <f t="shared" si="17"/>
        <v>0.10176267490459749</v>
      </c>
      <c r="AR38" s="53">
        <f t="shared" si="18"/>
        <v>0.10176267490459749</v>
      </c>
      <c r="AS38" s="77">
        <v>79188920</v>
      </c>
      <c r="AT38" s="77">
        <v>79167490</v>
      </c>
      <c r="AU38" s="77">
        <f t="shared" si="19"/>
        <v>141408.78571428571</v>
      </c>
      <c r="AV38" s="77">
        <f t="shared" si="20"/>
        <v>141370.51785714287</v>
      </c>
      <c r="AW38" s="77">
        <f>'市区町村別_在宅(医科)'!AW38</f>
        <v>2768</v>
      </c>
      <c r="AX38" s="77">
        <v>466</v>
      </c>
      <c r="AY38" s="77">
        <v>463</v>
      </c>
      <c r="AZ38" s="53">
        <f t="shared" si="21"/>
        <v>0.16835260115606937</v>
      </c>
      <c r="BA38" s="53">
        <f t="shared" si="22"/>
        <v>0.16726878612716764</v>
      </c>
      <c r="BB38" s="77">
        <v>64821100</v>
      </c>
      <c r="BC38" s="77">
        <v>64744040</v>
      </c>
      <c r="BD38" s="77">
        <f t="shared" si="23"/>
        <v>139101.0729613734</v>
      </c>
      <c r="BE38" s="77">
        <f t="shared" si="24"/>
        <v>139835.939524838</v>
      </c>
      <c r="BF38" s="77">
        <f>'市区町村別_在宅(医科)'!BF38</f>
        <v>1243</v>
      </c>
      <c r="BG38" s="77">
        <v>269</v>
      </c>
      <c r="BH38" s="77">
        <v>267</v>
      </c>
      <c r="BI38" s="53">
        <f t="shared" si="25"/>
        <v>0.21641190667739341</v>
      </c>
      <c r="BJ38" s="53">
        <f t="shared" si="26"/>
        <v>0.21480289621882542</v>
      </c>
      <c r="BK38" s="77">
        <v>38247640</v>
      </c>
      <c r="BL38" s="77">
        <v>38171420</v>
      </c>
      <c r="BM38" s="77">
        <f t="shared" si="27"/>
        <v>142184.53531598512</v>
      </c>
      <c r="BN38" s="77">
        <f t="shared" si="28"/>
        <v>142964.11985018727</v>
      </c>
      <c r="BO38" s="77">
        <f>'市区町村別_在宅(医科)'!BO38</f>
        <v>26529</v>
      </c>
      <c r="BP38" s="77">
        <f t="shared" si="52"/>
        <v>1849</v>
      </c>
      <c r="BQ38" s="77">
        <f t="shared" si="52"/>
        <v>1842</v>
      </c>
      <c r="BR38" s="53">
        <f t="shared" si="30"/>
        <v>6.9697312375136641E-2</v>
      </c>
      <c r="BS38" s="53">
        <f t="shared" si="31"/>
        <v>6.9433450186588266E-2</v>
      </c>
      <c r="BT38" s="77">
        <f t="shared" si="53"/>
        <v>261496460</v>
      </c>
      <c r="BU38" s="77">
        <f t="shared" si="53"/>
        <v>261241170</v>
      </c>
      <c r="BV38" s="77">
        <f t="shared" si="33"/>
        <v>141425.8842617631</v>
      </c>
      <c r="BW38" s="77">
        <f t="shared" si="34"/>
        <v>141824.73941368077</v>
      </c>
      <c r="BY38" s="90">
        <v>32</v>
      </c>
      <c r="BZ38" s="23" t="s">
        <v>37</v>
      </c>
      <c r="CA38" s="133">
        <v>25703</v>
      </c>
      <c r="CB38" s="133">
        <v>1769</v>
      </c>
      <c r="CC38" s="133">
        <v>1763</v>
      </c>
      <c r="CD38" s="27">
        <v>6.8824650818970545E-2</v>
      </c>
      <c r="CE38" s="27">
        <v>6.8591215033264596E-2</v>
      </c>
      <c r="CF38" s="133">
        <v>250185760</v>
      </c>
      <c r="CG38" s="133">
        <v>249932750</v>
      </c>
      <c r="CH38" s="133">
        <v>141427.78971170154</v>
      </c>
      <c r="CI38" s="133">
        <v>141765.59841179807</v>
      </c>
      <c r="CK38" s="42" t="str">
        <f t="shared" si="35"/>
        <v>中央区</v>
      </c>
      <c r="CL38" s="86">
        <f t="shared" si="36"/>
        <v>7.7470498153319522E-2</v>
      </c>
      <c r="CM38" s="86">
        <f t="shared" si="37"/>
        <v>7.6999999999999999E-2</v>
      </c>
      <c r="CN38" s="86">
        <f t="shared" si="38"/>
        <v>7.8794684634100692E-2</v>
      </c>
      <c r="CO38" s="86">
        <f t="shared" si="39"/>
        <v>7.9000000000000001E-2</v>
      </c>
      <c r="CP38" s="136">
        <f t="shared" si="40"/>
        <v>-0.20000000000000018</v>
      </c>
      <c r="CQ38" s="42" t="str">
        <f t="shared" si="41"/>
        <v>中央区</v>
      </c>
      <c r="CR38" s="86">
        <f t="shared" si="0"/>
        <v>7.7380416178722641E-2</v>
      </c>
      <c r="CS38" s="86">
        <f t="shared" si="42"/>
        <v>7.6999999999999999E-2</v>
      </c>
      <c r="CT38" s="86">
        <f t="shared" si="43"/>
        <v>7.8794684634100692E-2</v>
      </c>
      <c r="CU38" s="86">
        <f t="shared" si="44"/>
        <v>7.9000000000000001E-2</v>
      </c>
      <c r="CV38" s="136">
        <f t="shared" si="45"/>
        <v>-0.20000000000000018</v>
      </c>
      <c r="CW38" s="43"/>
      <c r="CX38" s="86">
        <f t="shared" si="46"/>
        <v>7.9000000000000001E-2</v>
      </c>
      <c r="CY38" s="86">
        <f t="shared" si="47"/>
        <v>7.6999999999999999E-2</v>
      </c>
      <c r="CZ38" s="136">
        <f t="shared" si="48"/>
        <v>0.20000000000000018</v>
      </c>
      <c r="DA38" s="86">
        <f t="shared" si="49"/>
        <v>7.9000000000000001E-2</v>
      </c>
      <c r="DB38" s="86">
        <f t="shared" si="50"/>
        <v>7.6999999999999999E-2</v>
      </c>
      <c r="DC38" s="136">
        <f t="shared" si="51"/>
        <v>0.20000000000000018</v>
      </c>
      <c r="DD38" s="149">
        <v>0</v>
      </c>
    </row>
    <row r="39" spans="2:108" s="15" customFormat="1" ht="13.5" customHeight="1">
      <c r="B39" s="52">
        <v>33</v>
      </c>
      <c r="C39" s="23" t="s">
        <v>38</v>
      </c>
      <c r="D39" s="133">
        <f>'市区町村別_在宅(医科)'!D39</f>
        <v>8</v>
      </c>
      <c r="E39" s="77">
        <v>3</v>
      </c>
      <c r="F39" s="77">
        <v>3</v>
      </c>
      <c r="G39" s="53">
        <f t="shared" si="1"/>
        <v>0.375</v>
      </c>
      <c r="H39" s="53">
        <f t="shared" si="2"/>
        <v>0.375</v>
      </c>
      <c r="I39" s="77">
        <v>346290</v>
      </c>
      <c r="J39" s="77">
        <v>346290</v>
      </c>
      <c r="K39" s="77">
        <f t="shared" si="3"/>
        <v>115430</v>
      </c>
      <c r="L39" s="77">
        <f t="shared" si="4"/>
        <v>115430</v>
      </c>
      <c r="M39" s="133">
        <f>'市区町村別_在宅(医科)'!M39</f>
        <v>30</v>
      </c>
      <c r="N39" s="77">
        <v>3</v>
      </c>
      <c r="O39" s="77">
        <v>3</v>
      </c>
      <c r="P39" s="53">
        <f t="shared" si="5"/>
        <v>0.1</v>
      </c>
      <c r="Q39" s="53">
        <f t="shared" si="6"/>
        <v>0.1</v>
      </c>
      <c r="R39" s="77">
        <v>445740</v>
      </c>
      <c r="S39" s="77">
        <v>445740</v>
      </c>
      <c r="T39" s="77">
        <f t="shared" si="7"/>
        <v>148580</v>
      </c>
      <c r="U39" s="77">
        <f t="shared" si="8"/>
        <v>148580</v>
      </c>
      <c r="V39" s="133">
        <f>'市区町村別_在宅(医科)'!V39</f>
        <v>3015</v>
      </c>
      <c r="W39" s="77">
        <v>74</v>
      </c>
      <c r="X39" s="77">
        <v>74</v>
      </c>
      <c r="Y39" s="53">
        <f t="shared" si="9"/>
        <v>2.4543946932006632E-2</v>
      </c>
      <c r="Z39" s="53">
        <f t="shared" si="10"/>
        <v>2.4543946932006632E-2</v>
      </c>
      <c r="AA39" s="77">
        <v>11974060</v>
      </c>
      <c r="AB39" s="77">
        <v>11974060</v>
      </c>
      <c r="AC39" s="77">
        <f t="shared" si="11"/>
        <v>161811.62162162163</v>
      </c>
      <c r="AD39" s="77">
        <f t="shared" si="12"/>
        <v>161811.62162162163</v>
      </c>
      <c r="AE39" s="77">
        <f>'市区町村別_在宅(医科)'!AE39</f>
        <v>2399</v>
      </c>
      <c r="AF39" s="77">
        <v>153</v>
      </c>
      <c r="AG39" s="77">
        <v>153</v>
      </c>
      <c r="AH39" s="53">
        <f t="shared" si="13"/>
        <v>6.3776573572321804E-2</v>
      </c>
      <c r="AI39" s="53">
        <f t="shared" si="14"/>
        <v>6.3776573572321804E-2</v>
      </c>
      <c r="AJ39" s="77">
        <v>24375550</v>
      </c>
      <c r="AK39" s="77">
        <v>24375550</v>
      </c>
      <c r="AL39" s="77">
        <f t="shared" si="15"/>
        <v>159317.32026143791</v>
      </c>
      <c r="AM39" s="77">
        <f t="shared" si="16"/>
        <v>159317.32026143791</v>
      </c>
      <c r="AN39" s="77">
        <f>'市区町村別_在宅(医科)'!AN39</f>
        <v>1406</v>
      </c>
      <c r="AO39" s="77">
        <v>160</v>
      </c>
      <c r="AP39" s="77">
        <v>160</v>
      </c>
      <c r="AQ39" s="53">
        <f t="shared" si="17"/>
        <v>0.11379800853485064</v>
      </c>
      <c r="AR39" s="53">
        <f t="shared" si="18"/>
        <v>0.11379800853485064</v>
      </c>
      <c r="AS39" s="77">
        <v>22696860</v>
      </c>
      <c r="AT39" s="77">
        <v>22696860</v>
      </c>
      <c r="AU39" s="77">
        <f t="shared" si="19"/>
        <v>141855.375</v>
      </c>
      <c r="AV39" s="77">
        <f t="shared" si="20"/>
        <v>141855.375</v>
      </c>
      <c r="AW39" s="77">
        <f>'市区町村別_在宅(医科)'!AW39</f>
        <v>703</v>
      </c>
      <c r="AX39" s="77">
        <v>177</v>
      </c>
      <c r="AY39" s="77">
        <v>177</v>
      </c>
      <c r="AZ39" s="53">
        <f t="shared" si="21"/>
        <v>0.25177809388335703</v>
      </c>
      <c r="BA39" s="53">
        <f t="shared" si="22"/>
        <v>0.25177809388335703</v>
      </c>
      <c r="BB39" s="77">
        <v>29056380</v>
      </c>
      <c r="BC39" s="77">
        <v>29056380</v>
      </c>
      <c r="BD39" s="77">
        <f t="shared" si="23"/>
        <v>164160.33898305084</v>
      </c>
      <c r="BE39" s="77">
        <f t="shared" si="24"/>
        <v>164160.33898305084</v>
      </c>
      <c r="BF39" s="77">
        <f>'市区町村別_在宅(医科)'!BF39</f>
        <v>323</v>
      </c>
      <c r="BG39" s="77">
        <v>89</v>
      </c>
      <c r="BH39" s="77">
        <v>89</v>
      </c>
      <c r="BI39" s="53">
        <f t="shared" si="25"/>
        <v>0.27554179566563469</v>
      </c>
      <c r="BJ39" s="53">
        <f t="shared" si="26"/>
        <v>0.27554179566563469</v>
      </c>
      <c r="BK39" s="77">
        <v>14270960</v>
      </c>
      <c r="BL39" s="77">
        <v>14270960</v>
      </c>
      <c r="BM39" s="77">
        <f t="shared" si="27"/>
        <v>160347.86516853931</v>
      </c>
      <c r="BN39" s="77">
        <f t="shared" si="28"/>
        <v>160347.86516853931</v>
      </c>
      <c r="BO39" s="77">
        <f>'市区町村別_在宅(医科)'!BO39</f>
        <v>7884</v>
      </c>
      <c r="BP39" s="77">
        <f t="shared" si="52"/>
        <v>659</v>
      </c>
      <c r="BQ39" s="77">
        <f t="shared" si="52"/>
        <v>659</v>
      </c>
      <c r="BR39" s="53">
        <f t="shared" si="30"/>
        <v>8.3587011669203445E-2</v>
      </c>
      <c r="BS39" s="53">
        <f t="shared" si="31"/>
        <v>8.3587011669203445E-2</v>
      </c>
      <c r="BT39" s="77">
        <f t="shared" si="53"/>
        <v>103165840</v>
      </c>
      <c r="BU39" s="77">
        <f t="shared" si="53"/>
        <v>103165840</v>
      </c>
      <c r="BV39" s="77">
        <f t="shared" si="33"/>
        <v>156549.07435508346</v>
      </c>
      <c r="BW39" s="77">
        <f t="shared" si="34"/>
        <v>156549.07435508346</v>
      </c>
      <c r="BY39" s="90">
        <v>33</v>
      </c>
      <c r="BZ39" s="23" t="s">
        <v>38</v>
      </c>
      <c r="CA39" s="133">
        <v>7555</v>
      </c>
      <c r="CB39" s="133">
        <v>595</v>
      </c>
      <c r="CC39" s="133">
        <v>595</v>
      </c>
      <c r="CD39" s="27">
        <v>7.8755790866975511E-2</v>
      </c>
      <c r="CE39" s="27">
        <v>7.8755790866975511E-2</v>
      </c>
      <c r="CF39" s="133">
        <v>95806490</v>
      </c>
      <c r="CG39" s="133">
        <v>95806490</v>
      </c>
      <c r="CH39" s="133">
        <v>161019.31092436975</v>
      </c>
      <c r="CI39" s="133">
        <v>161019.31092436975</v>
      </c>
      <c r="CK39" s="42" t="str">
        <f t="shared" si="35"/>
        <v>藤井寺市</v>
      </c>
      <c r="CL39" s="86">
        <f t="shared" ref="CL39:CL70" si="54">LARGE(BR$7:BR$80,ROW(A33))</f>
        <v>7.7196756577858683E-2</v>
      </c>
      <c r="CM39" s="86">
        <f t="shared" si="37"/>
        <v>7.6999999999999999E-2</v>
      </c>
      <c r="CN39" s="86">
        <f t="shared" si="38"/>
        <v>7.8489858530765302E-2</v>
      </c>
      <c r="CO39" s="86">
        <f t="shared" si="39"/>
        <v>7.8E-2</v>
      </c>
      <c r="CP39" s="136">
        <f t="shared" si="40"/>
        <v>-0.10000000000000009</v>
      </c>
      <c r="CQ39" s="42" t="str">
        <f t="shared" si="41"/>
        <v>藤井寺市</v>
      </c>
      <c r="CR39" s="86">
        <f t="shared" ref="CR39:CR70" si="55">LARGE(BS$7:BS$80,ROW(A33))</f>
        <v>7.7196756577858683E-2</v>
      </c>
      <c r="CS39" s="86">
        <f t="shared" si="42"/>
        <v>7.6999999999999999E-2</v>
      </c>
      <c r="CT39" s="86">
        <f t="shared" si="43"/>
        <v>7.8489858530765302E-2</v>
      </c>
      <c r="CU39" s="86">
        <f t="shared" si="44"/>
        <v>7.8E-2</v>
      </c>
      <c r="CV39" s="136">
        <f t="shared" si="45"/>
        <v>-0.10000000000000009</v>
      </c>
      <c r="CW39" s="43"/>
      <c r="CX39" s="86">
        <f t="shared" si="46"/>
        <v>7.9000000000000001E-2</v>
      </c>
      <c r="CY39" s="86">
        <f t="shared" si="47"/>
        <v>7.6999999999999999E-2</v>
      </c>
      <c r="CZ39" s="136">
        <f t="shared" si="48"/>
        <v>0.20000000000000018</v>
      </c>
      <c r="DA39" s="86">
        <f t="shared" si="49"/>
        <v>7.9000000000000001E-2</v>
      </c>
      <c r="DB39" s="86">
        <f t="shared" si="50"/>
        <v>7.6999999999999999E-2</v>
      </c>
      <c r="DC39" s="136">
        <f t="shared" si="51"/>
        <v>0.20000000000000018</v>
      </c>
      <c r="DD39" s="149">
        <v>0</v>
      </c>
    </row>
    <row r="40" spans="2:108" s="15" customFormat="1" ht="13.5" customHeight="1">
      <c r="B40" s="52">
        <v>34</v>
      </c>
      <c r="C40" s="23" t="s">
        <v>39</v>
      </c>
      <c r="D40" s="133">
        <f>'市区町村別_在宅(医科)'!D40</f>
        <v>96</v>
      </c>
      <c r="E40" s="77">
        <v>9</v>
      </c>
      <c r="F40" s="77">
        <v>9</v>
      </c>
      <c r="G40" s="53">
        <f t="shared" si="1"/>
        <v>9.375E-2</v>
      </c>
      <c r="H40" s="53">
        <f t="shared" si="2"/>
        <v>9.375E-2</v>
      </c>
      <c r="I40" s="77">
        <v>2012700</v>
      </c>
      <c r="J40" s="77">
        <v>2012700</v>
      </c>
      <c r="K40" s="77">
        <f t="shared" si="3"/>
        <v>223633.33333333334</v>
      </c>
      <c r="L40" s="77">
        <f t="shared" si="4"/>
        <v>223633.33333333334</v>
      </c>
      <c r="M40" s="133">
        <f>'市区町村別_在宅(医科)'!M40</f>
        <v>175</v>
      </c>
      <c r="N40" s="77">
        <v>16</v>
      </c>
      <c r="O40" s="77">
        <v>16</v>
      </c>
      <c r="P40" s="53">
        <f t="shared" si="5"/>
        <v>9.1428571428571428E-2</v>
      </c>
      <c r="Q40" s="53">
        <f t="shared" si="6"/>
        <v>9.1428571428571428E-2</v>
      </c>
      <c r="R40" s="77">
        <v>4043540</v>
      </c>
      <c r="S40" s="77">
        <v>4043540</v>
      </c>
      <c r="T40" s="77">
        <f t="shared" si="7"/>
        <v>252721.25</v>
      </c>
      <c r="U40" s="77">
        <f t="shared" si="8"/>
        <v>252721.25</v>
      </c>
      <c r="V40" s="133">
        <f>'市区町村別_在宅(医科)'!V40</f>
        <v>11996</v>
      </c>
      <c r="W40" s="77">
        <v>216</v>
      </c>
      <c r="X40" s="77">
        <v>216</v>
      </c>
      <c r="Y40" s="53">
        <f t="shared" si="9"/>
        <v>1.800600200066689E-2</v>
      </c>
      <c r="Z40" s="53">
        <f t="shared" si="10"/>
        <v>1.800600200066689E-2</v>
      </c>
      <c r="AA40" s="77">
        <v>28007550</v>
      </c>
      <c r="AB40" s="77">
        <v>28007550</v>
      </c>
      <c r="AC40" s="77">
        <f t="shared" si="11"/>
        <v>129664.58333333333</v>
      </c>
      <c r="AD40" s="77">
        <f t="shared" si="12"/>
        <v>129664.58333333333</v>
      </c>
      <c r="AE40" s="77">
        <f>'市区町村別_在宅(医科)'!AE40</f>
        <v>9889</v>
      </c>
      <c r="AF40" s="77">
        <v>461</v>
      </c>
      <c r="AG40" s="77">
        <v>461</v>
      </c>
      <c r="AH40" s="53">
        <f t="shared" si="13"/>
        <v>4.661745373647487E-2</v>
      </c>
      <c r="AI40" s="53">
        <f t="shared" si="14"/>
        <v>4.661745373647487E-2</v>
      </c>
      <c r="AJ40" s="77">
        <v>66258480</v>
      </c>
      <c r="AK40" s="77">
        <v>66258480</v>
      </c>
      <c r="AL40" s="77">
        <f t="shared" si="15"/>
        <v>143727.72234273318</v>
      </c>
      <c r="AM40" s="77">
        <f t="shared" si="16"/>
        <v>143727.72234273318</v>
      </c>
      <c r="AN40" s="77">
        <f>'市区町村別_在宅(医科)'!AN40</f>
        <v>6516</v>
      </c>
      <c r="AO40" s="77">
        <v>597</v>
      </c>
      <c r="AP40" s="77">
        <v>597</v>
      </c>
      <c r="AQ40" s="53">
        <f t="shared" si="17"/>
        <v>9.1620626151012893E-2</v>
      </c>
      <c r="AR40" s="53">
        <f t="shared" si="18"/>
        <v>9.1620626151012893E-2</v>
      </c>
      <c r="AS40" s="77">
        <v>88148490</v>
      </c>
      <c r="AT40" s="77">
        <v>88148490</v>
      </c>
      <c r="AU40" s="77">
        <f t="shared" si="19"/>
        <v>147652.41206030152</v>
      </c>
      <c r="AV40" s="77">
        <f t="shared" si="20"/>
        <v>147652.41206030152</v>
      </c>
      <c r="AW40" s="77">
        <f>'市区町村別_在宅(医科)'!AW40</f>
        <v>3356</v>
      </c>
      <c r="AX40" s="77">
        <v>509</v>
      </c>
      <c r="AY40" s="77">
        <v>508</v>
      </c>
      <c r="AZ40" s="53">
        <f t="shared" si="21"/>
        <v>0.15166865315852204</v>
      </c>
      <c r="BA40" s="53">
        <f t="shared" si="22"/>
        <v>0.15137067938021453</v>
      </c>
      <c r="BB40" s="77">
        <v>68540050</v>
      </c>
      <c r="BC40" s="77">
        <v>68536090</v>
      </c>
      <c r="BD40" s="77">
        <f t="shared" si="23"/>
        <v>134656.28683693518</v>
      </c>
      <c r="BE40" s="77">
        <f t="shared" si="24"/>
        <v>134913.56299212598</v>
      </c>
      <c r="BF40" s="77">
        <f>'市区町村別_在宅(医科)'!BF40</f>
        <v>1404</v>
      </c>
      <c r="BG40" s="77">
        <v>305</v>
      </c>
      <c r="BH40" s="77">
        <v>305</v>
      </c>
      <c r="BI40" s="53">
        <f t="shared" si="25"/>
        <v>0.21723646723646722</v>
      </c>
      <c r="BJ40" s="53">
        <f t="shared" si="26"/>
        <v>0.21723646723646722</v>
      </c>
      <c r="BK40" s="77">
        <v>39249820</v>
      </c>
      <c r="BL40" s="77">
        <v>39249820</v>
      </c>
      <c r="BM40" s="77">
        <f t="shared" si="27"/>
        <v>128687.93442622951</v>
      </c>
      <c r="BN40" s="77">
        <f t="shared" si="28"/>
        <v>128687.93442622951</v>
      </c>
      <c r="BO40" s="77">
        <f>'市区町村別_在宅(医科)'!BO40</f>
        <v>33432</v>
      </c>
      <c r="BP40" s="77">
        <f t="shared" si="52"/>
        <v>2113</v>
      </c>
      <c r="BQ40" s="77">
        <f t="shared" si="52"/>
        <v>2112</v>
      </c>
      <c r="BR40" s="53">
        <f t="shared" si="30"/>
        <v>6.3202919358698248E-2</v>
      </c>
      <c r="BS40" s="53">
        <f t="shared" si="31"/>
        <v>6.3173007896625985E-2</v>
      </c>
      <c r="BT40" s="77">
        <f t="shared" si="53"/>
        <v>296260630</v>
      </c>
      <c r="BU40" s="77">
        <f t="shared" si="53"/>
        <v>296256670</v>
      </c>
      <c r="BV40" s="77">
        <f t="shared" si="33"/>
        <v>140208.5328916233</v>
      </c>
      <c r="BW40" s="77">
        <f t="shared" si="34"/>
        <v>140273.04450757575</v>
      </c>
      <c r="BY40" s="90">
        <v>34</v>
      </c>
      <c r="BZ40" s="23" t="s">
        <v>39</v>
      </c>
      <c r="CA40" s="133">
        <v>32422</v>
      </c>
      <c r="CB40" s="133">
        <v>1923</v>
      </c>
      <c r="CC40" s="133">
        <v>1923</v>
      </c>
      <c r="CD40" s="27">
        <v>5.9311578557769418E-2</v>
      </c>
      <c r="CE40" s="27">
        <v>5.9311578557769418E-2</v>
      </c>
      <c r="CF40" s="133">
        <v>276605260</v>
      </c>
      <c r="CG40" s="133">
        <v>276605260</v>
      </c>
      <c r="CH40" s="133">
        <v>143840.48881955279</v>
      </c>
      <c r="CI40" s="133">
        <v>143840.48881955279</v>
      </c>
      <c r="CK40" s="42" t="str">
        <f t="shared" si="35"/>
        <v>鶴見区</v>
      </c>
      <c r="CL40" s="86">
        <f t="shared" si="54"/>
        <v>7.7055608365019013E-2</v>
      </c>
      <c r="CM40" s="86">
        <f t="shared" si="37"/>
        <v>7.6999999999999999E-2</v>
      </c>
      <c r="CN40" s="86">
        <f t="shared" si="38"/>
        <v>7.4549343110296359E-2</v>
      </c>
      <c r="CO40" s="86">
        <f t="shared" si="39"/>
        <v>7.4999999999999997E-2</v>
      </c>
      <c r="CP40" s="136">
        <f t="shared" si="40"/>
        <v>0.20000000000000018</v>
      </c>
      <c r="CQ40" s="42" t="str">
        <f t="shared" si="41"/>
        <v>鶴見区</v>
      </c>
      <c r="CR40" s="86">
        <f t="shared" si="55"/>
        <v>7.7055608365019013E-2</v>
      </c>
      <c r="CS40" s="86">
        <f t="shared" si="42"/>
        <v>7.6999999999999999E-2</v>
      </c>
      <c r="CT40" s="86">
        <f t="shared" si="43"/>
        <v>7.4549343110296359E-2</v>
      </c>
      <c r="CU40" s="86">
        <f t="shared" si="44"/>
        <v>7.4999999999999997E-2</v>
      </c>
      <c r="CV40" s="136">
        <f t="shared" si="45"/>
        <v>0.20000000000000018</v>
      </c>
      <c r="CW40" s="43"/>
      <c r="CX40" s="86">
        <f t="shared" si="46"/>
        <v>7.9000000000000001E-2</v>
      </c>
      <c r="CY40" s="86">
        <f t="shared" si="47"/>
        <v>7.6999999999999999E-2</v>
      </c>
      <c r="CZ40" s="136">
        <f t="shared" si="48"/>
        <v>0.20000000000000018</v>
      </c>
      <c r="DA40" s="86">
        <f t="shared" si="49"/>
        <v>7.9000000000000001E-2</v>
      </c>
      <c r="DB40" s="86">
        <f t="shared" si="50"/>
        <v>7.6999999999999999E-2</v>
      </c>
      <c r="DC40" s="136">
        <f t="shared" si="51"/>
        <v>0.20000000000000018</v>
      </c>
      <c r="DD40" s="149">
        <v>0</v>
      </c>
    </row>
    <row r="41" spans="2:108" s="15" customFormat="1" ht="13.5" customHeight="1">
      <c r="B41" s="52">
        <v>35</v>
      </c>
      <c r="C41" s="23" t="s">
        <v>2</v>
      </c>
      <c r="D41" s="133">
        <f>'市区町村別_在宅(医科)'!D41</f>
        <v>19</v>
      </c>
      <c r="E41" s="77">
        <v>3</v>
      </c>
      <c r="F41" s="77">
        <v>3</v>
      </c>
      <c r="G41" s="53">
        <f t="shared" si="1"/>
        <v>0.15789473684210525</v>
      </c>
      <c r="H41" s="53">
        <f t="shared" si="2"/>
        <v>0.15789473684210525</v>
      </c>
      <c r="I41" s="77">
        <v>485220</v>
      </c>
      <c r="J41" s="77">
        <v>485220</v>
      </c>
      <c r="K41" s="77">
        <f t="shared" si="3"/>
        <v>161740</v>
      </c>
      <c r="L41" s="77">
        <f t="shared" si="4"/>
        <v>161740</v>
      </c>
      <c r="M41" s="133">
        <f>'市区町村別_在宅(医科)'!M41</f>
        <v>49</v>
      </c>
      <c r="N41" s="77">
        <v>8</v>
      </c>
      <c r="O41" s="77">
        <v>8</v>
      </c>
      <c r="P41" s="53">
        <f t="shared" si="5"/>
        <v>0.16326530612244897</v>
      </c>
      <c r="Q41" s="53">
        <f t="shared" si="6"/>
        <v>0.16326530612244897</v>
      </c>
      <c r="R41" s="77">
        <v>679250</v>
      </c>
      <c r="S41" s="77">
        <v>679250</v>
      </c>
      <c r="T41" s="77">
        <f t="shared" si="7"/>
        <v>84906.25</v>
      </c>
      <c r="U41" s="77">
        <f t="shared" si="8"/>
        <v>84906.25</v>
      </c>
      <c r="V41" s="133">
        <f>'市区町村別_在宅(医科)'!V41</f>
        <v>23779</v>
      </c>
      <c r="W41" s="77">
        <v>479</v>
      </c>
      <c r="X41" s="77">
        <v>479</v>
      </c>
      <c r="Y41" s="53">
        <f t="shared" si="9"/>
        <v>2.0143824382858826E-2</v>
      </c>
      <c r="Z41" s="53">
        <f t="shared" si="10"/>
        <v>2.0143824382858826E-2</v>
      </c>
      <c r="AA41" s="77">
        <v>58232680</v>
      </c>
      <c r="AB41" s="77">
        <v>58232680</v>
      </c>
      <c r="AC41" s="77">
        <f t="shared" si="11"/>
        <v>121571.35699373695</v>
      </c>
      <c r="AD41" s="77">
        <f t="shared" si="12"/>
        <v>121571.35699373695</v>
      </c>
      <c r="AE41" s="77">
        <f>'市区町村別_在宅(医科)'!AE41</f>
        <v>19746</v>
      </c>
      <c r="AF41" s="77">
        <v>980</v>
      </c>
      <c r="AG41" s="77">
        <v>980</v>
      </c>
      <c r="AH41" s="53">
        <f t="shared" si="13"/>
        <v>4.9630304871872782E-2</v>
      </c>
      <c r="AI41" s="53">
        <f t="shared" si="14"/>
        <v>4.9630304871872782E-2</v>
      </c>
      <c r="AJ41" s="77">
        <v>125821470</v>
      </c>
      <c r="AK41" s="77">
        <v>125802240</v>
      </c>
      <c r="AL41" s="77">
        <f t="shared" si="15"/>
        <v>128389.25510204081</v>
      </c>
      <c r="AM41" s="77">
        <f t="shared" si="16"/>
        <v>128369.63265306123</v>
      </c>
      <c r="AN41" s="77">
        <f>'市区町村別_在宅(医科)'!AN41</f>
        <v>14112</v>
      </c>
      <c r="AO41" s="77">
        <v>1581</v>
      </c>
      <c r="AP41" s="77">
        <v>1581</v>
      </c>
      <c r="AQ41" s="53">
        <f t="shared" si="17"/>
        <v>0.11203231292517007</v>
      </c>
      <c r="AR41" s="53">
        <f t="shared" si="18"/>
        <v>0.11203231292517007</v>
      </c>
      <c r="AS41" s="77">
        <v>199399880</v>
      </c>
      <c r="AT41" s="77">
        <v>199360350</v>
      </c>
      <c r="AU41" s="77">
        <f t="shared" si="19"/>
        <v>126122.6312460468</v>
      </c>
      <c r="AV41" s="77">
        <f t="shared" si="20"/>
        <v>126097.62808349147</v>
      </c>
      <c r="AW41" s="77">
        <f>'市区町村別_在宅(医科)'!AW41</f>
        <v>7537</v>
      </c>
      <c r="AX41" s="77">
        <v>1689</v>
      </c>
      <c r="AY41" s="77">
        <v>1689</v>
      </c>
      <c r="AZ41" s="53">
        <f t="shared" si="21"/>
        <v>0.22409446729467958</v>
      </c>
      <c r="BA41" s="53">
        <f t="shared" si="22"/>
        <v>0.22409446729467958</v>
      </c>
      <c r="BB41" s="77">
        <v>202248520</v>
      </c>
      <c r="BC41" s="77">
        <v>202179400</v>
      </c>
      <c r="BD41" s="77">
        <f t="shared" si="23"/>
        <v>119744.53522794553</v>
      </c>
      <c r="BE41" s="77">
        <f t="shared" si="24"/>
        <v>119703.6116044997</v>
      </c>
      <c r="BF41" s="77">
        <f>'市区町村別_在宅(医科)'!BF41</f>
        <v>3129</v>
      </c>
      <c r="BG41" s="77">
        <v>935</v>
      </c>
      <c r="BH41" s="77">
        <v>935</v>
      </c>
      <c r="BI41" s="53">
        <f t="shared" si="25"/>
        <v>0.29881751358261427</v>
      </c>
      <c r="BJ41" s="53">
        <f t="shared" si="26"/>
        <v>0.29881751358261427</v>
      </c>
      <c r="BK41" s="77">
        <v>104827190</v>
      </c>
      <c r="BL41" s="77">
        <v>104816930</v>
      </c>
      <c r="BM41" s="77">
        <f t="shared" si="27"/>
        <v>112114.64171122995</v>
      </c>
      <c r="BN41" s="77">
        <f t="shared" si="28"/>
        <v>112103.66844919787</v>
      </c>
      <c r="BO41" s="77">
        <f>'市区町村別_在宅(医科)'!BO41</f>
        <v>68371</v>
      </c>
      <c r="BP41" s="77">
        <f t="shared" si="52"/>
        <v>5675</v>
      </c>
      <c r="BQ41" s="77">
        <f t="shared" si="52"/>
        <v>5675</v>
      </c>
      <c r="BR41" s="53">
        <f t="shared" si="30"/>
        <v>8.3003027599420812E-2</v>
      </c>
      <c r="BS41" s="53">
        <f t="shared" si="31"/>
        <v>8.3003027599420812E-2</v>
      </c>
      <c r="BT41" s="77">
        <f t="shared" si="53"/>
        <v>691694210</v>
      </c>
      <c r="BU41" s="77">
        <f t="shared" si="53"/>
        <v>691556070</v>
      </c>
      <c r="BV41" s="77">
        <f t="shared" si="33"/>
        <v>121884.44229074889</v>
      </c>
      <c r="BW41" s="77">
        <f t="shared" si="34"/>
        <v>121860.10044052864</v>
      </c>
      <c r="BY41" s="90">
        <v>35</v>
      </c>
      <c r="BZ41" s="23" t="s">
        <v>2</v>
      </c>
      <c r="CA41" s="133">
        <v>66353</v>
      </c>
      <c r="CB41" s="133">
        <v>5368</v>
      </c>
      <c r="CC41" s="133">
        <v>5349</v>
      </c>
      <c r="CD41" s="27">
        <v>8.0900637499434838E-2</v>
      </c>
      <c r="CE41" s="27">
        <v>8.06142902355583E-2</v>
      </c>
      <c r="CF41" s="133">
        <v>649208630</v>
      </c>
      <c r="CG41" s="133">
        <v>648163070</v>
      </c>
      <c r="CH41" s="133">
        <v>120940.50484351713</v>
      </c>
      <c r="CI41" s="133">
        <v>121174.62516358198</v>
      </c>
      <c r="CK41" s="42" t="str">
        <f t="shared" si="35"/>
        <v>堺市</v>
      </c>
      <c r="CL41" s="86">
        <f t="shared" si="54"/>
        <v>7.6774600173323881E-2</v>
      </c>
      <c r="CM41" s="86">
        <f t="shared" si="37"/>
        <v>7.6999999999999999E-2</v>
      </c>
      <c r="CN41" s="86">
        <f t="shared" si="38"/>
        <v>7.5039650395823262E-2</v>
      </c>
      <c r="CO41" s="86">
        <f t="shared" si="39"/>
        <v>7.4999999999999997E-2</v>
      </c>
      <c r="CP41" s="136">
        <f t="shared" si="40"/>
        <v>0.20000000000000018</v>
      </c>
      <c r="CQ41" s="42" t="str">
        <f t="shared" si="41"/>
        <v>堺市</v>
      </c>
      <c r="CR41" s="86">
        <f t="shared" si="55"/>
        <v>7.6623598308779114E-2</v>
      </c>
      <c r="CS41" s="86">
        <f t="shared" si="42"/>
        <v>7.6999999999999999E-2</v>
      </c>
      <c r="CT41" s="86">
        <f t="shared" si="43"/>
        <v>7.4883090893001797E-2</v>
      </c>
      <c r="CU41" s="86">
        <f t="shared" si="44"/>
        <v>7.4999999999999997E-2</v>
      </c>
      <c r="CV41" s="136">
        <f t="shared" si="45"/>
        <v>0.20000000000000018</v>
      </c>
      <c r="CW41" s="43"/>
      <c r="CX41" s="86">
        <f t="shared" si="46"/>
        <v>7.9000000000000001E-2</v>
      </c>
      <c r="CY41" s="86">
        <f t="shared" si="47"/>
        <v>7.6999999999999999E-2</v>
      </c>
      <c r="CZ41" s="136">
        <f t="shared" si="48"/>
        <v>0.20000000000000018</v>
      </c>
      <c r="DA41" s="86">
        <f t="shared" si="49"/>
        <v>7.9000000000000001E-2</v>
      </c>
      <c r="DB41" s="86">
        <f t="shared" si="50"/>
        <v>7.6999999999999999E-2</v>
      </c>
      <c r="DC41" s="136">
        <f t="shared" si="51"/>
        <v>0.20000000000000018</v>
      </c>
      <c r="DD41" s="149">
        <v>0</v>
      </c>
    </row>
    <row r="42" spans="2:108" s="15" customFormat="1" ht="13.5" customHeight="1">
      <c r="B42" s="52">
        <v>36</v>
      </c>
      <c r="C42" s="23" t="s">
        <v>3</v>
      </c>
      <c r="D42" s="133">
        <f>'市区町村別_在宅(医科)'!D42</f>
        <v>31</v>
      </c>
      <c r="E42" s="77">
        <v>3</v>
      </c>
      <c r="F42" s="77">
        <v>3</v>
      </c>
      <c r="G42" s="53">
        <f t="shared" si="1"/>
        <v>9.6774193548387094E-2</v>
      </c>
      <c r="H42" s="53">
        <f t="shared" si="2"/>
        <v>9.6774193548387094E-2</v>
      </c>
      <c r="I42" s="77">
        <v>826910</v>
      </c>
      <c r="J42" s="77">
        <v>826910</v>
      </c>
      <c r="K42" s="77">
        <f t="shared" si="3"/>
        <v>275636.66666666669</v>
      </c>
      <c r="L42" s="77">
        <f t="shared" si="4"/>
        <v>275636.66666666669</v>
      </c>
      <c r="M42" s="133">
        <f>'市区町村別_在宅(医科)'!M42</f>
        <v>56</v>
      </c>
      <c r="N42" s="77">
        <v>3</v>
      </c>
      <c r="O42" s="77">
        <v>3</v>
      </c>
      <c r="P42" s="53">
        <f t="shared" si="5"/>
        <v>5.3571428571428568E-2</v>
      </c>
      <c r="Q42" s="53">
        <f t="shared" si="6"/>
        <v>5.3571428571428568E-2</v>
      </c>
      <c r="R42" s="77">
        <v>227020</v>
      </c>
      <c r="S42" s="77">
        <v>227020</v>
      </c>
      <c r="T42" s="77">
        <f t="shared" si="7"/>
        <v>75673.333333333328</v>
      </c>
      <c r="U42" s="77">
        <f t="shared" si="8"/>
        <v>75673.333333333328</v>
      </c>
      <c r="V42" s="133">
        <f>'市区町村別_在宅(医科)'!V42</f>
        <v>6634</v>
      </c>
      <c r="W42" s="77">
        <v>108</v>
      </c>
      <c r="X42" s="77">
        <v>108</v>
      </c>
      <c r="Y42" s="53">
        <f t="shared" si="9"/>
        <v>1.6279770877298764E-2</v>
      </c>
      <c r="Z42" s="53">
        <f t="shared" si="10"/>
        <v>1.6279770877298764E-2</v>
      </c>
      <c r="AA42" s="77">
        <v>13934370</v>
      </c>
      <c r="AB42" s="77">
        <v>13934370</v>
      </c>
      <c r="AC42" s="77">
        <f t="shared" si="11"/>
        <v>129021.94444444444</v>
      </c>
      <c r="AD42" s="77">
        <f t="shared" si="12"/>
        <v>129021.94444444444</v>
      </c>
      <c r="AE42" s="77">
        <f>'市区町村別_在宅(医科)'!AE42</f>
        <v>5303</v>
      </c>
      <c r="AF42" s="77">
        <v>261</v>
      </c>
      <c r="AG42" s="77">
        <v>261</v>
      </c>
      <c r="AH42" s="53">
        <f t="shared" si="13"/>
        <v>4.9217424099566282E-2</v>
      </c>
      <c r="AI42" s="53">
        <f t="shared" si="14"/>
        <v>4.9217424099566282E-2</v>
      </c>
      <c r="AJ42" s="77">
        <v>35566600</v>
      </c>
      <c r="AK42" s="77">
        <v>35564290</v>
      </c>
      <c r="AL42" s="77">
        <f t="shared" si="15"/>
        <v>136270.49808429118</v>
      </c>
      <c r="AM42" s="77">
        <f t="shared" si="16"/>
        <v>136261.64750957856</v>
      </c>
      <c r="AN42" s="77">
        <f>'市区町村別_在宅(医科)'!AN42</f>
        <v>3837</v>
      </c>
      <c r="AO42" s="77">
        <v>404</v>
      </c>
      <c r="AP42" s="77">
        <v>404</v>
      </c>
      <c r="AQ42" s="53">
        <f t="shared" si="17"/>
        <v>0.1052905916080271</v>
      </c>
      <c r="AR42" s="53">
        <f t="shared" si="18"/>
        <v>0.1052905916080271</v>
      </c>
      <c r="AS42" s="77">
        <v>54718760</v>
      </c>
      <c r="AT42" s="77">
        <v>54718760</v>
      </c>
      <c r="AU42" s="77">
        <f t="shared" si="19"/>
        <v>135442.47524752477</v>
      </c>
      <c r="AV42" s="77">
        <f t="shared" si="20"/>
        <v>135442.47524752477</v>
      </c>
      <c r="AW42" s="77">
        <f>'市区町村別_在宅(医科)'!AW42</f>
        <v>2168</v>
      </c>
      <c r="AX42" s="77">
        <v>421</v>
      </c>
      <c r="AY42" s="77">
        <v>421</v>
      </c>
      <c r="AZ42" s="53">
        <f t="shared" si="21"/>
        <v>0.19418819188191883</v>
      </c>
      <c r="BA42" s="53">
        <f t="shared" si="22"/>
        <v>0.19418819188191883</v>
      </c>
      <c r="BB42" s="77">
        <v>52541240</v>
      </c>
      <c r="BC42" s="77">
        <v>52537690</v>
      </c>
      <c r="BD42" s="77">
        <f t="shared" si="23"/>
        <v>124801.04513064133</v>
      </c>
      <c r="BE42" s="77">
        <f t="shared" si="24"/>
        <v>124792.61282660332</v>
      </c>
      <c r="BF42" s="77">
        <f>'市区町村別_在宅(医科)'!BF42</f>
        <v>979</v>
      </c>
      <c r="BG42" s="77">
        <v>291</v>
      </c>
      <c r="BH42" s="77">
        <v>291</v>
      </c>
      <c r="BI42" s="53">
        <f t="shared" si="25"/>
        <v>0.29724208375893768</v>
      </c>
      <c r="BJ42" s="53">
        <f t="shared" si="26"/>
        <v>0.29724208375893768</v>
      </c>
      <c r="BK42" s="77">
        <v>36417810</v>
      </c>
      <c r="BL42" s="77">
        <v>36417810</v>
      </c>
      <c r="BM42" s="77">
        <f t="shared" si="27"/>
        <v>125147.11340206186</v>
      </c>
      <c r="BN42" s="77">
        <f t="shared" si="28"/>
        <v>125147.11340206186</v>
      </c>
      <c r="BO42" s="77">
        <f>'市区町村別_在宅(医科)'!BO42</f>
        <v>19008</v>
      </c>
      <c r="BP42" s="77">
        <f t="shared" si="52"/>
        <v>1491</v>
      </c>
      <c r="BQ42" s="77">
        <f t="shared" si="52"/>
        <v>1491</v>
      </c>
      <c r="BR42" s="53">
        <f t="shared" si="30"/>
        <v>7.8440656565656561E-2</v>
      </c>
      <c r="BS42" s="53">
        <f t="shared" si="31"/>
        <v>7.8440656565656561E-2</v>
      </c>
      <c r="BT42" s="77">
        <f t="shared" si="53"/>
        <v>194232710</v>
      </c>
      <c r="BU42" s="77">
        <f t="shared" si="53"/>
        <v>194226850</v>
      </c>
      <c r="BV42" s="77">
        <f t="shared" si="33"/>
        <v>130270.09389671362</v>
      </c>
      <c r="BW42" s="77">
        <f t="shared" si="34"/>
        <v>130266.16364855801</v>
      </c>
      <c r="BY42" s="90">
        <v>36</v>
      </c>
      <c r="BZ42" s="23" t="s">
        <v>3</v>
      </c>
      <c r="CA42" s="133">
        <v>18444</v>
      </c>
      <c r="CB42" s="133">
        <v>1476</v>
      </c>
      <c r="CC42" s="133">
        <v>1474</v>
      </c>
      <c r="CD42" s="27">
        <v>8.0026024723487313E-2</v>
      </c>
      <c r="CE42" s="27">
        <v>7.9917588375623502E-2</v>
      </c>
      <c r="CF42" s="133">
        <v>189719150</v>
      </c>
      <c r="CG42" s="133">
        <v>189674540</v>
      </c>
      <c r="CH42" s="133">
        <v>128536.00948509485</v>
      </c>
      <c r="CI42" s="133">
        <v>128680.14925373135</v>
      </c>
      <c r="CK42" s="42" t="str">
        <f t="shared" si="35"/>
        <v>泉大津市</v>
      </c>
      <c r="CL42" s="86">
        <f t="shared" si="54"/>
        <v>7.6391122547442902E-2</v>
      </c>
      <c r="CM42" s="86">
        <f t="shared" si="37"/>
        <v>7.5999999999999998E-2</v>
      </c>
      <c r="CN42" s="86">
        <f t="shared" si="38"/>
        <v>7.5938780630592964E-2</v>
      </c>
      <c r="CO42" s="86">
        <f t="shared" si="39"/>
        <v>7.5999999999999998E-2</v>
      </c>
      <c r="CP42" s="136">
        <f t="shared" si="40"/>
        <v>0</v>
      </c>
      <c r="CQ42" s="42" t="str">
        <f t="shared" si="41"/>
        <v>泉大津市</v>
      </c>
      <c r="CR42" s="86">
        <f t="shared" si="55"/>
        <v>7.6391122547442902E-2</v>
      </c>
      <c r="CS42" s="86">
        <f t="shared" si="42"/>
        <v>7.5999999999999998E-2</v>
      </c>
      <c r="CT42" s="86">
        <f t="shared" si="43"/>
        <v>7.5938780630592964E-2</v>
      </c>
      <c r="CU42" s="86">
        <f t="shared" si="44"/>
        <v>7.5999999999999998E-2</v>
      </c>
      <c r="CV42" s="136">
        <f t="shared" si="45"/>
        <v>0</v>
      </c>
      <c r="CW42" s="43"/>
      <c r="CX42" s="86">
        <f t="shared" si="46"/>
        <v>7.9000000000000001E-2</v>
      </c>
      <c r="CY42" s="86">
        <f t="shared" si="47"/>
        <v>7.6999999999999999E-2</v>
      </c>
      <c r="CZ42" s="136">
        <f t="shared" si="48"/>
        <v>0.20000000000000018</v>
      </c>
      <c r="DA42" s="86">
        <f t="shared" si="49"/>
        <v>7.9000000000000001E-2</v>
      </c>
      <c r="DB42" s="86">
        <f t="shared" si="50"/>
        <v>7.6999999999999999E-2</v>
      </c>
      <c r="DC42" s="136">
        <f t="shared" si="51"/>
        <v>0.20000000000000018</v>
      </c>
      <c r="DD42" s="149">
        <v>0</v>
      </c>
    </row>
    <row r="43" spans="2:108" s="15" customFormat="1" ht="13.5" customHeight="1">
      <c r="B43" s="52">
        <v>37</v>
      </c>
      <c r="C43" s="23" t="s">
        <v>4</v>
      </c>
      <c r="D43" s="133">
        <f>'市区町村別_在宅(医科)'!D43</f>
        <v>28</v>
      </c>
      <c r="E43" s="77">
        <v>1</v>
      </c>
      <c r="F43" s="77">
        <v>1</v>
      </c>
      <c r="G43" s="53">
        <f t="shared" si="1"/>
        <v>3.5714285714285712E-2</v>
      </c>
      <c r="H43" s="53">
        <f t="shared" si="2"/>
        <v>3.5714285714285712E-2</v>
      </c>
      <c r="I43" s="77">
        <v>131360</v>
      </c>
      <c r="J43" s="77">
        <v>131360</v>
      </c>
      <c r="K43" s="77">
        <f t="shared" si="3"/>
        <v>131360</v>
      </c>
      <c r="L43" s="77">
        <f t="shared" si="4"/>
        <v>131360</v>
      </c>
      <c r="M43" s="133">
        <f>'市区町村別_在宅(医科)'!M43</f>
        <v>64</v>
      </c>
      <c r="N43" s="77">
        <v>5</v>
      </c>
      <c r="O43" s="77">
        <v>5</v>
      </c>
      <c r="P43" s="53">
        <f t="shared" si="5"/>
        <v>7.8125E-2</v>
      </c>
      <c r="Q43" s="53">
        <f t="shared" si="6"/>
        <v>7.8125E-2</v>
      </c>
      <c r="R43" s="77">
        <v>250610</v>
      </c>
      <c r="S43" s="77">
        <v>250610</v>
      </c>
      <c r="T43" s="77">
        <f t="shared" si="7"/>
        <v>50122</v>
      </c>
      <c r="U43" s="77">
        <f t="shared" si="8"/>
        <v>50122</v>
      </c>
      <c r="V43" s="133">
        <f>'市区町村別_在宅(医科)'!V43</f>
        <v>21546</v>
      </c>
      <c r="W43" s="77">
        <v>432</v>
      </c>
      <c r="X43" s="77">
        <v>432</v>
      </c>
      <c r="Y43" s="53">
        <f t="shared" si="9"/>
        <v>2.0050125313283207E-2</v>
      </c>
      <c r="Z43" s="53">
        <f t="shared" si="10"/>
        <v>2.0050125313283207E-2</v>
      </c>
      <c r="AA43" s="77">
        <v>60797550</v>
      </c>
      <c r="AB43" s="77">
        <v>60791550</v>
      </c>
      <c r="AC43" s="77">
        <f t="shared" si="11"/>
        <v>140735.06944444444</v>
      </c>
      <c r="AD43" s="77">
        <f t="shared" si="12"/>
        <v>140721.18055555556</v>
      </c>
      <c r="AE43" s="77">
        <f>'市区町村別_在宅(医科)'!AE43</f>
        <v>16886</v>
      </c>
      <c r="AF43" s="77">
        <v>886</v>
      </c>
      <c r="AG43" s="77">
        <v>886</v>
      </c>
      <c r="AH43" s="53">
        <f t="shared" si="13"/>
        <v>5.2469501362075094E-2</v>
      </c>
      <c r="AI43" s="53">
        <f t="shared" si="14"/>
        <v>5.2469501362075094E-2</v>
      </c>
      <c r="AJ43" s="77">
        <v>129479040</v>
      </c>
      <c r="AK43" s="77">
        <v>129473180</v>
      </c>
      <c r="AL43" s="77">
        <f t="shared" si="15"/>
        <v>146138.87133182844</v>
      </c>
      <c r="AM43" s="77">
        <f t="shared" si="16"/>
        <v>146132.25733634311</v>
      </c>
      <c r="AN43" s="77">
        <f>'市区町村別_在宅(医科)'!AN43</f>
        <v>11802</v>
      </c>
      <c r="AO43" s="77">
        <v>1405</v>
      </c>
      <c r="AP43" s="77">
        <v>1405</v>
      </c>
      <c r="AQ43" s="53">
        <f t="shared" si="17"/>
        <v>0.11904761904761904</v>
      </c>
      <c r="AR43" s="53">
        <f t="shared" si="18"/>
        <v>0.11904761904761904</v>
      </c>
      <c r="AS43" s="77">
        <v>197979510</v>
      </c>
      <c r="AT43" s="77">
        <v>197946330</v>
      </c>
      <c r="AU43" s="77">
        <f t="shared" si="19"/>
        <v>140910.68327402134</v>
      </c>
      <c r="AV43" s="77">
        <f t="shared" si="20"/>
        <v>140887.06761565836</v>
      </c>
      <c r="AW43" s="77">
        <f>'市区町村別_在宅(医科)'!AW43</f>
        <v>6462</v>
      </c>
      <c r="AX43" s="77">
        <v>1385</v>
      </c>
      <c r="AY43" s="77">
        <v>1384</v>
      </c>
      <c r="AZ43" s="53">
        <f t="shared" si="21"/>
        <v>0.21432992881460847</v>
      </c>
      <c r="BA43" s="53">
        <f t="shared" si="22"/>
        <v>0.21417517796347879</v>
      </c>
      <c r="BB43" s="77">
        <v>186712870</v>
      </c>
      <c r="BC43" s="77">
        <v>186605970</v>
      </c>
      <c r="BD43" s="77">
        <f t="shared" si="23"/>
        <v>134810.73646209386</v>
      </c>
      <c r="BE43" s="77">
        <f t="shared" si="24"/>
        <v>134830.90317919076</v>
      </c>
      <c r="BF43" s="77">
        <f>'市区町村別_在宅(医科)'!BF43</f>
        <v>2694</v>
      </c>
      <c r="BG43" s="77">
        <v>870</v>
      </c>
      <c r="BH43" s="77">
        <v>870</v>
      </c>
      <c r="BI43" s="53">
        <f t="shared" si="25"/>
        <v>0.32293986636971045</v>
      </c>
      <c r="BJ43" s="53">
        <f t="shared" si="26"/>
        <v>0.32293986636971045</v>
      </c>
      <c r="BK43" s="77">
        <v>123661380</v>
      </c>
      <c r="BL43" s="77">
        <v>123615870</v>
      </c>
      <c r="BM43" s="77">
        <f t="shared" si="27"/>
        <v>142139.5172413793</v>
      </c>
      <c r="BN43" s="77">
        <f t="shared" si="28"/>
        <v>142087.20689655171</v>
      </c>
      <c r="BO43" s="77">
        <f>'市区町村別_在宅(医科)'!BO43</f>
        <v>59482</v>
      </c>
      <c r="BP43" s="77">
        <f t="shared" si="52"/>
        <v>4984</v>
      </c>
      <c r="BQ43" s="77">
        <f t="shared" si="52"/>
        <v>4983</v>
      </c>
      <c r="BR43" s="53">
        <f t="shared" si="30"/>
        <v>8.3790054134023739E-2</v>
      </c>
      <c r="BS43" s="53">
        <f t="shared" si="31"/>
        <v>8.3773242325409364E-2</v>
      </c>
      <c r="BT43" s="77">
        <f t="shared" si="53"/>
        <v>699012320</v>
      </c>
      <c r="BU43" s="77">
        <f t="shared" si="53"/>
        <v>698814870</v>
      </c>
      <c r="BV43" s="77">
        <f t="shared" si="33"/>
        <v>140251.26805778491</v>
      </c>
      <c r="BW43" s="77">
        <f t="shared" si="34"/>
        <v>140239.78928356411</v>
      </c>
      <c r="BY43" s="90">
        <v>37</v>
      </c>
      <c r="BZ43" s="23" t="s">
        <v>4</v>
      </c>
      <c r="CA43" s="133">
        <v>57228</v>
      </c>
      <c r="CB43" s="133">
        <v>4722</v>
      </c>
      <c r="CC43" s="133">
        <v>4691</v>
      </c>
      <c r="CD43" s="27">
        <v>8.2512057035017822E-2</v>
      </c>
      <c r="CE43" s="27">
        <v>8.1970364157405468E-2</v>
      </c>
      <c r="CF43" s="133">
        <v>652669200</v>
      </c>
      <c r="CG43" s="133">
        <v>651520870</v>
      </c>
      <c r="CH43" s="133">
        <v>138218.80559085132</v>
      </c>
      <c r="CI43" s="133">
        <v>138887.41632914092</v>
      </c>
      <c r="CK43" s="42" t="str">
        <f t="shared" si="35"/>
        <v>太子町</v>
      </c>
      <c r="CL43" s="86">
        <f t="shared" si="54"/>
        <v>7.6201641266119571E-2</v>
      </c>
      <c r="CM43" s="86">
        <f t="shared" si="37"/>
        <v>7.5999999999999998E-2</v>
      </c>
      <c r="CN43" s="86">
        <f t="shared" si="38"/>
        <v>7.751312071053694E-2</v>
      </c>
      <c r="CO43" s="86">
        <f t="shared" si="39"/>
        <v>7.8E-2</v>
      </c>
      <c r="CP43" s="136">
        <f t="shared" si="40"/>
        <v>-0.20000000000000018</v>
      </c>
      <c r="CQ43" s="42" t="str">
        <f t="shared" si="41"/>
        <v>太子町</v>
      </c>
      <c r="CR43" s="86">
        <f t="shared" si="55"/>
        <v>7.6201641266119571E-2</v>
      </c>
      <c r="CS43" s="86">
        <f t="shared" si="42"/>
        <v>7.5999999999999998E-2</v>
      </c>
      <c r="CT43" s="86">
        <f t="shared" si="43"/>
        <v>7.7109406540169553E-2</v>
      </c>
      <c r="CU43" s="86">
        <f t="shared" si="44"/>
        <v>7.6999999999999999E-2</v>
      </c>
      <c r="CV43" s="136">
        <f t="shared" si="45"/>
        <v>-0.10000000000000009</v>
      </c>
      <c r="CW43" s="43"/>
      <c r="CX43" s="86">
        <f t="shared" si="46"/>
        <v>7.9000000000000001E-2</v>
      </c>
      <c r="CY43" s="86">
        <f t="shared" si="47"/>
        <v>7.6999999999999999E-2</v>
      </c>
      <c r="CZ43" s="136">
        <f t="shared" si="48"/>
        <v>0.20000000000000018</v>
      </c>
      <c r="DA43" s="86">
        <f t="shared" si="49"/>
        <v>7.9000000000000001E-2</v>
      </c>
      <c r="DB43" s="86">
        <f t="shared" si="50"/>
        <v>7.6999999999999999E-2</v>
      </c>
      <c r="DC43" s="136">
        <f t="shared" si="51"/>
        <v>0.20000000000000018</v>
      </c>
      <c r="DD43" s="149">
        <v>0</v>
      </c>
    </row>
    <row r="44" spans="2:108" s="15" customFormat="1" ht="13.5" customHeight="1">
      <c r="B44" s="52">
        <v>38</v>
      </c>
      <c r="C44" s="169" t="s">
        <v>40</v>
      </c>
      <c r="D44" s="133">
        <f>'市区町村別_在宅(医科)'!D44</f>
        <v>14</v>
      </c>
      <c r="E44" s="77">
        <v>1</v>
      </c>
      <c r="F44" s="77">
        <v>1</v>
      </c>
      <c r="G44" s="53">
        <f t="shared" si="1"/>
        <v>7.1428571428571425E-2</v>
      </c>
      <c r="H44" s="53">
        <f t="shared" si="2"/>
        <v>7.1428571428571425E-2</v>
      </c>
      <c r="I44" s="77">
        <v>161860</v>
      </c>
      <c r="J44" s="77">
        <v>161860</v>
      </c>
      <c r="K44" s="77">
        <f t="shared" si="3"/>
        <v>161860</v>
      </c>
      <c r="L44" s="77">
        <f t="shared" si="4"/>
        <v>161860</v>
      </c>
      <c r="M44" s="133">
        <f>'市区町村別_在宅(医科)'!M44</f>
        <v>31</v>
      </c>
      <c r="N44" s="77">
        <v>1</v>
      </c>
      <c r="O44" s="77">
        <v>1</v>
      </c>
      <c r="P44" s="53">
        <f t="shared" si="5"/>
        <v>3.2258064516129031E-2</v>
      </c>
      <c r="Q44" s="53">
        <f t="shared" si="6"/>
        <v>3.2258064516129031E-2</v>
      </c>
      <c r="R44" s="77">
        <v>206190</v>
      </c>
      <c r="S44" s="77">
        <v>206190</v>
      </c>
      <c r="T44" s="77">
        <f t="shared" si="7"/>
        <v>206190</v>
      </c>
      <c r="U44" s="77">
        <f t="shared" si="8"/>
        <v>206190</v>
      </c>
      <c r="V44" s="133">
        <f>'市区町村別_在宅(医科)'!V44</f>
        <v>4498</v>
      </c>
      <c r="W44" s="77">
        <v>100</v>
      </c>
      <c r="X44" s="77">
        <v>100</v>
      </c>
      <c r="Y44" s="53">
        <f t="shared" si="9"/>
        <v>2.2232103156958647E-2</v>
      </c>
      <c r="Z44" s="53">
        <f t="shared" si="10"/>
        <v>2.2232103156958647E-2</v>
      </c>
      <c r="AA44" s="77">
        <v>14793920</v>
      </c>
      <c r="AB44" s="77">
        <v>14793920</v>
      </c>
      <c r="AC44" s="77">
        <f t="shared" si="11"/>
        <v>147939.20000000001</v>
      </c>
      <c r="AD44" s="77">
        <f t="shared" si="12"/>
        <v>147939.20000000001</v>
      </c>
      <c r="AE44" s="77">
        <f>'市区町村別_在宅(医科)'!AE44</f>
        <v>3574</v>
      </c>
      <c r="AF44" s="77">
        <v>198</v>
      </c>
      <c r="AG44" s="77">
        <v>198</v>
      </c>
      <c r="AH44" s="53">
        <f t="shared" si="13"/>
        <v>5.5400111919418016E-2</v>
      </c>
      <c r="AI44" s="53">
        <f t="shared" si="14"/>
        <v>5.5400111919418016E-2</v>
      </c>
      <c r="AJ44" s="77">
        <v>28624620</v>
      </c>
      <c r="AK44" s="77">
        <v>28624620</v>
      </c>
      <c r="AL44" s="77">
        <f t="shared" si="15"/>
        <v>144568.78787878787</v>
      </c>
      <c r="AM44" s="77">
        <f t="shared" si="16"/>
        <v>144568.78787878787</v>
      </c>
      <c r="AN44" s="77">
        <f>'市区町村別_在宅(医科)'!AN44</f>
        <v>2464</v>
      </c>
      <c r="AO44" s="77">
        <v>265</v>
      </c>
      <c r="AP44" s="77">
        <v>265</v>
      </c>
      <c r="AQ44" s="53">
        <f t="shared" si="17"/>
        <v>0.1075487012987013</v>
      </c>
      <c r="AR44" s="53">
        <f t="shared" si="18"/>
        <v>0.1075487012987013</v>
      </c>
      <c r="AS44" s="77">
        <v>37635270</v>
      </c>
      <c r="AT44" s="77">
        <v>37635270</v>
      </c>
      <c r="AU44" s="77">
        <f t="shared" si="19"/>
        <v>142019.88679245283</v>
      </c>
      <c r="AV44" s="77">
        <f t="shared" si="20"/>
        <v>142019.88679245283</v>
      </c>
      <c r="AW44" s="77">
        <f>'市区町村別_在宅(医科)'!AW44</f>
        <v>1324</v>
      </c>
      <c r="AX44" s="77">
        <v>266</v>
      </c>
      <c r="AY44" s="77">
        <v>266</v>
      </c>
      <c r="AZ44" s="53">
        <f t="shared" si="21"/>
        <v>0.20090634441087613</v>
      </c>
      <c r="BA44" s="53">
        <f t="shared" si="22"/>
        <v>0.20090634441087613</v>
      </c>
      <c r="BB44" s="77">
        <v>38308260</v>
      </c>
      <c r="BC44" s="77">
        <v>38308260</v>
      </c>
      <c r="BD44" s="77">
        <f t="shared" si="23"/>
        <v>144016.01503759398</v>
      </c>
      <c r="BE44" s="77">
        <f t="shared" si="24"/>
        <v>144016.01503759398</v>
      </c>
      <c r="BF44" s="77">
        <f>'市区町村別_在宅(医科)'!BF44</f>
        <v>531</v>
      </c>
      <c r="BG44" s="77">
        <v>119</v>
      </c>
      <c r="BH44" s="77">
        <v>119</v>
      </c>
      <c r="BI44" s="53">
        <f t="shared" si="25"/>
        <v>0.22410546139359699</v>
      </c>
      <c r="BJ44" s="53">
        <f t="shared" si="26"/>
        <v>0.22410546139359699</v>
      </c>
      <c r="BK44" s="77">
        <v>17327560</v>
      </c>
      <c r="BL44" s="77">
        <v>17327560</v>
      </c>
      <c r="BM44" s="77">
        <f t="shared" si="27"/>
        <v>145609.74789915967</v>
      </c>
      <c r="BN44" s="77">
        <f t="shared" si="28"/>
        <v>145609.74789915967</v>
      </c>
      <c r="BO44" s="77">
        <f>'市区町村別_在宅(医科)'!BO44</f>
        <v>12436</v>
      </c>
      <c r="BP44" s="77">
        <f t="shared" si="52"/>
        <v>950</v>
      </c>
      <c r="BQ44" s="77">
        <f t="shared" si="52"/>
        <v>950</v>
      </c>
      <c r="BR44" s="53">
        <f t="shared" si="30"/>
        <v>7.6391122547442902E-2</v>
      </c>
      <c r="BS44" s="53">
        <f t="shared" si="31"/>
        <v>7.6391122547442902E-2</v>
      </c>
      <c r="BT44" s="77">
        <f t="shared" si="53"/>
        <v>137057680</v>
      </c>
      <c r="BU44" s="77">
        <f t="shared" si="53"/>
        <v>137057680</v>
      </c>
      <c r="BV44" s="77">
        <f t="shared" si="33"/>
        <v>144271.24210526317</v>
      </c>
      <c r="BW44" s="77">
        <f t="shared" si="34"/>
        <v>144271.24210526317</v>
      </c>
      <c r="BY44" s="90">
        <v>38</v>
      </c>
      <c r="BZ44" s="169" t="s">
        <v>40</v>
      </c>
      <c r="CA44" s="133">
        <v>11957</v>
      </c>
      <c r="CB44" s="133">
        <v>908</v>
      </c>
      <c r="CC44" s="133">
        <v>908</v>
      </c>
      <c r="CD44" s="27">
        <v>7.5938780630592964E-2</v>
      </c>
      <c r="CE44" s="27">
        <v>7.5938780630592964E-2</v>
      </c>
      <c r="CF44" s="133">
        <v>137198120</v>
      </c>
      <c r="CG44" s="133">
        <v>137198120</v>
      </c>
      <c r="CH44" s="133">
        <v>151099.2511013216</v>
      </c>
      <c r="CI44" s="133">
        <v>151099.2511013216</v>
      </c>
      <c r="CK44" s="42" t="str">
        <f t="shared" si="35"/>
        <v>堺市中区</v>
      </c>
      <c r="CL44" s="86">
        <f t="shared" si="54"/>
        <v>7.6154234102058599E-2</v>
      </c>
      <c r="CM44" s="86">
        <f t="shared" si="37"/>
        <v>7.5999999999999998E-2</v>
      </c>
      <c r="CN44" s="86">
        <f t="shared" si="38"/>
        <v>7.4019421172886513E-2</v>
      </c>
      <c r="CO44" s="86">
        <f t="shared" si="39"/>
        <v>7.3999999999999996E-2</v>
      </c>
      <c r="CP44" s="136">
        <f t="shared" si="40"/>
        <v>0.20000000000000018</v>
      </c>
      <c r="CQ44" s="42" t="str">
        <f t="shared" si="41"/>
        <v>堺市中区</v>
      </c>
      <c r="CR44" s="86">
        <f t="shared" si="55"/>
        <v>7.6154234102058599E-2</v>
      </c>
      <c r="CS44" s="86">
        <f t="shared" si="42"/>
        <v>7.5999999999999998E-2</v>
      </c>
      <c r="CT44" s="86">
        <f t="shared" si="43"/>
        <v>7.4019421172886513E-2</v>
      </c>
      <c r="CU44" s="86">
        <f t="shared" si="44"/>
        <v>7.3999999999999996E-2</v>
      </c>
      <c r="CV44" s="136">
        <f t="shared" si="45"/>
        <v>0.20000000000000018</v>
      </c>
      <c r="CW44" s="43"/>
      <c r="CX44" s="86">
        <f t="shared" si="46"/>
        <v>7.9000000000000001E-2</v>
      </c>
      <c r="CY44" s="86">
        <f t="shared" si="47"/>
        <v>7.6999999999999999E-2</v>
      </c>
      <c r="CZ44" s="136">
        <f t="shared" si="48"/>
        <v>0.20000000000000018</v>
      </c>
      <c r="DA44" s="86">
        <f t="shared" si="49"/>
        <v>7.9000000000000001E-2</v>
      </c>
      <c r="DB44" s="86">
        <f t="shared" si="50"/>
        <v>7.6999999999999999E-2</v>
      </c>
      <c r="DC44" s="136">
        <f t="shared" si="51"/>
        <v>0.20000000000000018</v>
      </c>
      <c r="DD44" s="149">
        <v>0</v>
      </c>
    </row>
    <row r="45" spans="2:108" s="15" customFormat="1" ht="13.5" customHeight="1">
      <c r="B45" s="52">
        <v>39</v>
      </c>
      <c r="C45" s="169" t="s">
        <v>8</v>
      </c>
      <c r="D45" s="133">
        <f>'市区町村別_在宅(医科)'!D45</f>
        <v>31</v>
      </c>
      <c r="E45" s="77">
        <v>4</v>
      </c>
      <c r="F45" s="77">
        <v>4</v>
      </c>
      <c r="G45" s="53">
        <f t="shared" si="1"/>
        <v>0.12903225806451613</v>
      </c>
      <c r="H45" s="53">
        <f t="shared" si="2"/>
        <v>0.12903225806451613</v>
      </c>
      <c r="I45" s="77">
        <v>368760</v>
      </c>
      <c r="J45" s="77">
        <v>368760</v>
      </c>
      <c r="K45" s="77">
        <f t="shared" si="3"/>
        <v>92190</v>
      </c>
      <c r="L45" s="77">
        <f t="shared" si="4"/>
        <v>92190</v>
      </c>
      <c r="M45" s="133">
        <f>'市区町村別_在宅(医科)'!M45</f>
        <v>93</v>
      </c>
      <c r="N45" s="77">
        <v>8</v>
      </c>
      <c r="O45" s="77">
        <v>8</v>
      </c>
      <c r="P45" s="53">
        <f t="shared" si="5"/>
        <v>8.6021505376344093E-2</v>
      </c>
      <c r="Q45" s="53">
        <f t="shared" si="6"/>
        <v>8.6021505376344093E-2</v>
      </c>
      <c r="R45" s="77">
        <v>2327260</v>
      </c>
      <c r="S45" s="77">
        <v>2327260</v>
      </c>
      <c r="T45" s="77">
        <f t="shared" si="7"/>
        <v>290907.5</v>
      </c>
      <c r="U45" s="77">
        <f t="shared" si="8"/>
        <v>290907.5</v>
      </c>
      <c r="V45" s="133">
        <f>'市区町村別_在宅(医科)'!V45</f>
        <v>24226</v>
      </c>
      <c r="W45" s="77">
        <v>467</v>
      </c>
      <c r="X45" s="77">
        <v>467</v>
      </c>
      <c r="Y45" s="53">
        <f t="shared" si="9"/>
        <v>1.9276810038801287E-2</v>
      </c>
      <c r="Z45" s="53">
        <f t="shared" si="10"/>
        <v>1.9276810038801287E-2</v>
      </c>
      <c r="AA45" s="77">
        <v>59476620</v>
      </c>
      <c r="AB45" s="77">
        <v>59476620</v>
      </c>
      <c r="AC45" s="77">
        <f t="shared" si="11"/>
        <v>127358.92933618843</v>
      </c>
      <c r="AD45" s="77">
        <f t="shared" si="12"/>
        <v>127358.92933618843</v>
      </c>
      <c r="AE45" s="77">
        <f>'市区町村別_在宅(医科)'!AE45</f>
        <v>21122</v>
      </c>
      <c r="AF45" s="77">
        <v>926</v>
      </c>
      <c r="AG45" s="77">
        <v>926</v>
      </c>
      <c r="AH45" s="53">
        <f t="shared" si="13"/>
        <v>4.3840545402897453E-2</v>
      </c>
      <c r="AI45" s="53">
        <f t="shared" si="14"/>
        <v>4.3840545402897453E-2</v>
      </c>
      <c r="AJ45" s="77">
        <v>112331750</v>
      </c>
      <c r="AK45" s="77">
        <v>112331750</v>
      </c>
      <c r="AL45" s="77">
        <f t="shared" si="15"/>
        <v>121308.58531317495</v>
      </c>
      <c r="AM45" s="77">
        <f t="shared" si="16"/>
        <v>121308.58531317495</v>
      </c>
      <c r="AN45" s="77">
        <f>'市区町村別_在宅(医科)'!AN45</f>
        <v>13474</v>
      </c>
      <c r="AO45" s="77">
        <v>1466</v>
      </c>
      <c r="AP45" s="77">
        <v>1466</v>
      </c>
      <c r="AQ45" s="53">
        <f t="shared" si="17"/>
        <v>0.10880213744990352</v>
      </c>
      <c r="AR45" s="53">
        <f t="shared" si="18"/>
        <v>0.10880213744990352</v>
      </c>
      <c r="AS45" s="77">
        <v>178714510</v>
      </c>
      <c r="AT45" s="77">
        <v>178709210</v>
      </c>
      <c r="AU45" s="77">
        <f t="shared" si="19"/>
        <v>121906.21418826739</v>
      </c>
      <c r="AV45" s="77">
        <f t="shared" si="20"/>
        <v>121902.59890859481</v>
      </c>
      <c r="AW45" s="77">
        <f>'市区町村別_在宅(医科)'!AW45</f>
        <v>6826</v>
      </c>
      <c r="AX45" s="77">
        <v>1432</v>
      </c>
      <c r="AY45" s="77">
        <v>1432</v>
      </c>
      <c r="AZ45" s="53">
        <f t="shared" si="21"/>
        <v>0.20978611192499266</v>
      </c>
      <c r="BA45" s="53">
        <f t="shared" si="22"/>
        <v>0.20978611192499266</v>
      </c>
      <c r="BB45" s="77">
        <v>169456480</v>
      </c>
      <c r="BC45" s="77">
        <v>169447560</v>
      </c>
      <c r="BD45" s="77">
        <f t="shared" si="23"/>
        <v>118335.53072625698</v>
      </c>
      <c r="BE45" s="77">
        <f t="shared" si="24"/>
        <v>118329.30167597765</v>
      </c>
      <c r="BF45" s="77">
        <f>'市区町村別_在宅(医科)'!BF45</f>
        <v>2742</v>
      </c>
      <c r="BG45" s="77">
        <v>834</v>
      </c>
      <c r="BH45" s="77">
        <v>834</v>
      </c>
      <c r="BI45" s="53">
        <f t="shared" si="25"/>
        <v>0.30415754923413568</v>
      </c>
      <c r="BJ45" s="53">
        <f t="shared" si="26"/>
        <v>0.30415754923413568</v>
      </c>
      <c r="BK45" s="77">
        <v>98686540</v>
      </c>
      <c r="BL45" s="77">
        <v>98671760</v>
      </c>
      <c r="BM45" s="77">
        <f t="shared" si="27"/>
        <v>118329.18465227817</v>
      </c>
      <c r="BN45" s="77">
        <f t="shared" si="28"/>
        <v>118311.46282973621</v>
      </c>
      <c r="BO45" s="77">
        <f>'市区町村別_在宅(医科)'!BO45</f>
        <v>68514</v>
      </c>
      <c r="BP45" s="77">
        <f t="shared" si="52"/>
        <v>5137</v>
      </c>
      <c r="BQ45" s="77">
        <f t="shared" si="52"/>
        <v>5137</v>
      </c>
      <c r="BR45" s="53">
        <f t="shared" si="30"/>
        <v>7.4977376886475752E-2</v>
      </c>
      <c r="BS45" s="53">
        <f t="shared" si="31"/>
        <v>7.4977376886475752E-2</v>
      </c>
      <c r="BT45" s="77">
        <f t="shared" si="53"/>
        <v>621361920</v>
      </c>
      <c r="BU45" s="77">
        <f t="shared" si="53"/>
        <v>621332920</v>
      </c>
      <c r="BV45" s="77">
        <f t="shared" si="33"/>
        <v>120958.13120498345</v>
      </c>
      <c r="BW45" s="77">
        <f t="shared" si="34"/>
        <v>120952.48588670431</v>
      </c>
      <c r="BY45" s="90">
        <v>39</v>
      </c>
      <c r="BZ45" s="169" t="s">
        <v>8</v>
      </c>
      <c r="CA45" s="133">
        <v>66470</v>
      </c>
      <c r="CB45" s="133">
        <v>4733</v>
      </c>
      <c r="CC45" s="133">
        <v>4729</v>
      </c>
      <c r="CD45" s="27">
        <v>7.1205054911990376E-2</v>
      </c>
      <c r="CE45" s="27">
        <v>7.1144877388295474E-2</v>
      </c>
      <c r="CF45" s="133">
        <v>570674300</v>
      </c>
      <c r="CG45" s="133">
        <v>570597500</v>
      </c>
      <c r="CH45" s="133">
        <v>120573.48404817241</v>
      </c>
      <c r="CI45" s="133">
        <v>120659.23028124339</v>
      </c>
      <c r="CK45" s="42" t="str">
        <f t="shared" si="35"/>
        <v>松原市</v>
      </c>
      <c r="CL45" s="86">
        <f t="shared" si="54"/>
        <v>7.5955265610438027E-2</v>
      </c>
      <c r="CM45" s="86">
        <f t="shared" si="37"/>
        <v>7.5999999999999998E-2</v>
      </c>
      <c r="CN45" s="86">
        <f t="shared" si="38"/>
        <v>7.3399703082700204E-2</v>
      </c>
      <c r="CO45" s="86">
        <f t="shared" si="39"/>
        <v>7.2999999999999995E-2</v>
      </c>
      <c r="CP45" s="136">
        <f t="shared" si="40"/>
        <v>0.30000000000000027</v>
      </c>
      <c r="CQ45" s="42" t="str">
        <f t="shared" si="41"/>
        <v>松原市</v>
      </c>
      <c r="CR45" s="86">
        <f t="shared" si="55"/>
        <v>7.5955265610438027E-2</v>
      </c>
      <c r="CS45" s="86">
        <f t="shared" si="42"/>
        <v>7.5999999999999998E-2</v>
      </c>
      <c r="CT45" s="86">
        <f t="shared" si="43"/>
        <v>7.3312374465112212E-2</v>
      </c>
      <c r="CU45" s="86">
        <f t="shared" si="44"/>
        <v>7.2999999999999995E-2</v>
      </c>
      <c r="CV45" s="136">
        <f t="shared" si="45"/>
        <v>0.30000000000000027</v>
      </c>
      <c r="CW45" s="43"/>
      <c r="CX45" s="86">
        <f t="shared" si="46"/>
        <v>7.9000000000000001E-2</v>
      </c>
      <c r="CY45" s="86">
        <f t="shared" si="47"/>
        <v>7.6999999999999999E-2</v>
      </c>
      <c r="CZ45" s="136">
        <f t="shared" si="48"/>
        <v>0.20000000000000018</v>
      </c>
      <c r="DA45" s="86">
        <f t="shared" si="49"/>
        <v>7.9000000000000001E-2</v>
      </c>
      <c r="DB45" s="86">
        <f t="shared" si="50"/>
        <v>7.6999999999999999E-2</v>
      </c>
      <c r="DC45" s="136">
        <f t="shared" si="51"/>
        <v>0.20000000000000018</v>
      </c>
      <c r="DD45" s="149">
        <v>0</v>
      </c>
    </row>
    <row r="46" spans="2:108" s="15" customFormat="1" ht="13.5" customHeight="1">
      <c r="B46" s="52">
        <v>40</v>
      </c>
      <c r="C46" s="169" t="s">
        <v>41</v>
      </c>
      <c r="D46" s="133">
        <f>'市区町村別_在宅(医科)'!D46</f>
        <v>38</v>
      </c>
      <c r="E46" s="77">
        <v>3</v>
      </c>
      <c r="F46" s="77">
        <v>3</v>
      </c>
      <c r="G46" s="53">
        <f t="shared" si="1"/>
        <v>7.8947368421052627E-2</v>
      </c>
      <c r="H46" s="53">
        <f t="shared" si="2"/>
        <v>7.8947368421052627E-2</v>
      </c>
      <c r="I46" s="77">
        <v>551830</v>
      </c>
      <c r="J46" s="77">
        <v>551830</v>
      </c>
      <c r="K46" s="77">
        <f t="shared" si="3"/>
        <v>183943.33333333334</v>
      </c>
      <c r="L46" s="77">
        <f t="shared" si="4"/>
        <v>183943.33333333334</v>
      </c>
      <c r="M46" s="133">
        <f>'市区町村別_在宅(医科)'!M46</f>
        <v>90</v>
      </c>
      <c r="N46" s="77">
        <v>7</v>
      </c>
      <c r="O46" s="77">
        <v>7</v>
      </c>
      <c r="P46" s="53">
        <f t="shared" si="5"/>
        <v>7.7777777777777779E-2</v>
      </c>
      <c r="Q46" s="53">
        <f t="shared" si="6"/>
        <v>7.7777777777777779E-2</v>
      </c>
      <c r="R46" s="77">
        <v>796090</v>
      </c>
      <c r="S46" s="77">
        <v>796090</v>
      </c>
      <c r="T46" s="77">
        <f t="shared" si="7"/>
        <v>113727.14285714286</v>
      </c>
      <c r="U46" s="77">
        <f t="shared" si="8"/>
        <v>113727.14285714286</v>
      </c>
      <c r="V46" s="133">
        <f>'市区町村別_在宅(医科)'!V46</f>
        <v>5119</v>
      </c>
      <c r="W46" s="77">
        <v>80</v>
      </c>
      <c r="X46" s="77">
        <v>80</v>
      </c>
      <c r="Y46" s="53">
        <f t="shared" si="9"/>
        <v>1.5628052353975387E-2</v>
      </c>
      <c r="Z46" s="53">
        <f t="shared" si="10"/>
        <v>1.5628052353975387E-2</v>
      </c>
      <c r="AA46" s="77">
        <v>10776850</v>
      </c>
      <c r="AB46" s="77">
        <v>10776850</v>
      </c>
      <c r="AC46" s="77">
        <f t="shared" si="11"/>
        <v>134710.625</v>
      </c>
      <c r="AD46" s="77">
        <f t="shared" si="12"/>
        <v>134710.625</v>
      </c>
      <c r="AE46" s="77">
        <f>'市区町村別_在宅(医科)'!AE46</f>
        <v>4390</v>
      </c>
      <c r="AF46" s="77">
        <v>187</v>
      </c>
      <c r="AG46" s="77">
        <v>187</v>
      </c>
      <c r="AH46" s="53">
        <f t="shared" si="13"/>
        <v>4.2596810933940778E-2</v>
      </c>
      <c r="AI46" s="53">
        <f t="shared" si="14"/>
        <v>4.2596810933940778E-2</v>
      </c>
      <c r="AJ46" s="77">
        <v>26022910</v>
      </c>
      <c r="AK46" s="77">
        <v>26022910</v>
      </c>
      <c r="AL46" s="77">
        <f t="shared" si="15"/>
        <v>139159.94652406417</v>
      </c>
      <c r="AM46" s="77">
        <f t="shared" si="16"/>
        <v>139159.94652406417</v>
      </c>
      <c r="AN46" s="77">
        <f>'市区町村別_在宅(医科)'!AN46</f>
        <v>2944</v>
      </c>
      <c r="AO46" s="77">
        <v>254</v>
      </c>
      <c r="AP46" s="77">
        <v>254</v>
      </c>
      <c r="AQ46" s="53">
        <f t="shared" si="17"/>
        <v>8.6277173913043473E-2</v>
      </c>
      <c r="AR46" s="53">
        <f t="shared" si="18"/>
        <v>8.6277173913043473E-2</v>
      </c>
      <c r="AS46" s="77">
        <v>32467530</v>
      </c>
      <c r="AT46" s="77">
        <v>32467530</v>
      </c>
      <c r="AU46" s="77">
        <f t="shared" si="19"/>
        <v>127824.92125984252</v>
      </c>
      <c r="AV46" s="77">
        <f t="shared" si="20"/>
        <v>127824.92125984252</v>
      </c>
      <c r="AW46" s="77">
        <f>'市区町村別_在宅(医科)'!AW46</f>
        <v>1590</v>
      </c>
      <c r="AX46" s="77">
        <v>233</v>
      </c>
      <c r="AY46" s="77">
        <v>233</v>
      </c>
      <c r="AZ46" s="53">
        <f t="shared" si="21"/>
        <v>0.14654088050314465</v>
      </c>
      <c r="BA46" s="53">
        <f t="shared" si="22"/>
        <v>0.14654088050314465</v>
      </c>
      <c r="BB46" s="77">
        <v>28854960</v>
      </c>
      <c r="BC46" s="77">
        <v>28854960</v>
      </c>
      <c r="BD46" s="77">
        <f t="shared" si="23"/>
        <v>123841.03004291846</v>
      </c>
      <c r="BE46" s="77">
        <f t="shared" si="24"/>
        <v>123841.03004291846</v>
      </c>
      <c r="BF46" s="77">
        <f>'市区町村別_在宅(医科)'!BF46</f>
        <v>585</v>
      </c>
      <c r="BG46" s="77">
        <v>122</v>
      </c>
      <c r="BH46" s="77">
        <v>122</v>
      </c>
      <c r="BI46" s="53">
        <f t="shared" si="25"/>
        <v>0.20854700854700856</v>
      </c>
      <c r="BJ46" s="53">
        <f t="shared" si="26"/>
        <v>0.20854700854700856</v>
      </c>
      <c r="BK46" s="77">
        <v>16079520</v>
      </c>
      <c r="BL46" s="77">
        <v>16079520</v>
      </c>
      <c r="BM46" s="77">
        <f t="shared" si="27"/>
        <v>131799.34426229508</v>
      </c>
      <c r="BN46" s="77">
        <f t="shared" si="28"/>
        <v>131799.34426229508</v>
      </c>
      <c r="BO46" s="77">
        <f>'市区町村別_在宅(医科)'!BO46</f>
        <v>14756</v>
      </c>
      <c r="BP46" s="77">
        <f t="shared" si="52"/>
        <v>886</v>
      </c>
      <c r="BQ46" s="77">
        <f t="shared" si="52"/>
        <v>886</v>
      </c>
      <c r="BR46" s="53">
        <f t="shared" si="30"/>
        <v>6.0043372187584709E-2</v>
      </c>
      <c r="BS46" s="53">
        <f t="shared" si="31"/>
        <v>6.0043372187584709E-2</v>
      </c>
      <c r="BT46" s="77">
        <f t="shared" si="53"/>
        <v>115549690</v>
      </c>
      <c r="BU46" s="77">
        <f t="shared" si="53"/>
        <v>115549690</v>
      </c>
      <c r="BV46" s="77">
        <f t="shared" si="33"/>
        <v>130417.25733634311</v>
      </c>
      <c r="BW46" s="77">
        <f t="shared" si="34"/>
        <v>130417.25733634311</v>
      </c>
      <c r="BY46" s="90">
        <v>40</v>
      </c>
      <c r="BZ46" s="169" t="s">
        <v>41</v>
      </c>
      <c r="CA46" s="133">
        <v>14344</v>
      </c>
      <c r="CB46" s="133">
        <v>783</v>
      </c>
      <c r="CC46" s="133">
        <v>783</v>
      </c>
      <c r="CD46" s="27">
        <v>5.4587283881762406E-2</v>
      </c>
      <c r="CE46" s="27">
        <v>5.4587283881762406E-2</v>
      </c>
      <c r="CF46" s="133">
        <v>104920390</v>
      </c>
      <c r="CG46" s="133">
        <v>104920390</v>
      </c>
      <c r="CH46" s="133">
        <v>133997.94380587485</v>
      </c>
      <c r="CI46" s="133">
        <v>133997.94380587485</v>
      </c>
      <c r="CK46" s="42" t="str">
        <f t="shared" si="35"/>
        <v>大阪狭山市</v>
      </c>
      <c r="CL46" s="86">
        <f t="shared" si="54"/>
        <v>7.5313807531380755E-2</v>
      </c>
      <c r="CM46" s="86">
        <f t="shared" si="37"/>
        <v>7.4999999999999997E-2</v>
      </c>
      <c r="CN46" s="86">
        <f t="shared" si="38"/>
        <v>6.9992412746585742E-2</v>
      </c>
      <c r="CO46" s="86">
        <f t="shared" si="39"/>
        <v>7.0000000000000007E-2</v>
      </c>
      <c r="CP46" s="136">
        <f t="shared" si="40"/>
        <v>0.49999999999999906</v>
      </c>
      <c r="CQ46" s="42" t="str">
        <f t="shared" si="41"/>
        <v>大阪狭山市</v>
      </c>
      <c r="CR46" s="86">
        <f t="shared" si="55"/>
        <v>7.5313807531380755E-2</v>
      </c>
      <c r="CS46" s="86">
        <f t="shared" si="42"/>
        <v>7.4999999999999997E-2</v>
      </c>
      <c r="CT46" s="86">
        <f t="shared" si="43"/>
        <v>6.9992412746585742E-2</v>
      </c>
      <c r="CU46" s="86">
        <f t="shared" si="44"/>
        <v>7.0000000000000007E-2</v>
      </c>
      <c r="CV46" s="136">
        <f t="shared" si="45"/>
        <v>0.49999999999999906</v>
      </c>
      <c r="CW46" s="43"/>
      <c r="CX46" s="86">
        <f t="shared" si="46"/>
        <v>7.9000000000000001E-2</v>
      </c>
      <c r="CY46" s="86">
        <f t="shared" si="47"/>
        <v>7.6999999999999999E-2</v>
      </c>
      <c r="CZ46" s="136">
        <f t="shared" si="48"/>
        <v>0.20000000000000018</v>
      </c>
      <c r="DA46" s="86">
        <f t="shared" si="49"/>
        <v>7.9000000000000001E-2</v>
      </c>
      <c r="DB46" s="86">
        <f t="shared" si="50"/>
        <v>7.6999999999999999E-2</v>
      </c>
      <c r="DC46" s="136">
        <f t="shared" si="51"/>
        <v>0.20000000000000018</v>
      </c>
      <c r="DD46" s="149">
        <v>0</v>
      </c>
    </row>
    <row r="47" spans="2:108" s="15" customFormat="1" ht="13.5" customHeight="1">
      <c r="B47" s="52">
        <v>41</v>
      </c>
      <c r="C47" s="169" t="s">
        <v>12</v>
      </c>
      <c r="D47" s="133">
        <f>'市区町村別_在宅(医科)'!D47</f>
        <v>14</v>
      </c>
      <c r="E47" s="77">
        <v>2</v>
      </c>
      <c r="F47" s="77">
        <v>2</v>
      </c>
      <c r="G47" s="53">
        <f t="shared" si="1"/>
        <v>0.14285714285714285</v>
      </c>
      <c r="H47" s="53">
        <f t="shared" si="2"/>
        <v>0.14285714285714285</v>
      </c>
      <c r="I47" s="77">
        <v>382150</v>
      </c>
      <c r="J47" s="77">
        <v>382150</v>
      </c>
      <c r="K47" s="77">
        <f t="shared" si="3"/>
        <v>191075</v>
      </c>
      <c r="L47" s="77">
        <f t="shared" si="4"/>
        <v>191075</v>
      </c>
      <c r="M47" s="133">
        <f>'市区町村別_在宅(医科)'!M47</f>
        <v>52</v>
      </c>
      <c r="N47" s="77">
        <v>7</v>
      </c>
      <c r="O47" s="77">
        <v>7</v>
      </c>
      <c r="P47" s="53">
        <f t="shared" si="5"/>
        <v>0.13461538461538461</v>
      </c>
      <c r="Q47" s="53">
        <f t="shared" si="6"/>
        <v>0.13461538461538461</v>
      </c>
      <c r="R47" s="77">
        <v>1480060</v>
      </c>
      <c r="S47" s="77">
        <v>1480060</v>
      </c>
      <c r="T47" s="77">
        <f t="shared" si="7"/>
        <v>211437.14285714287</v>
      </c>
      <c r="U47" s="77">
        <f t="shared" si="8"/>
        <v>211437.14285714287</v>
      </c>
      <c r="V47" s="133">
        <f>'市区町村別_在宅(医科)'!V47</f>
        <v>9030</v>
      </c>
      <c r="W47" s="77">
        <v>159</v>
      </c>
      <c r="X47" s="77">
        <v>159</v>
      </c>
      <c r="Y47" s="53">
        <f t="shared" si="9"/>
        <v>1.7607973421926909E-2</v>
      </c>
      <c r="Z47" s="53">
        <f t="shared" si="10"/>
        <v>1.7607973421926909E-2</v>
      </c>
      <c r="AA47" s="77">
        <v>23859890</v>
      </c>
      <c r="AB47" s="77">
        <v>23851420</v>
      </c>
      <c r="AC47" s="77">
        <f t="shared" si="11"/>
        <v>150062.20125786163</v>
      </c>
      <c r="AD47" s="77">
        <f t="shared" si="12"/>
        <v>150008.93081761006</v>
      </c>
      <c r="AE47" s="77">
        <f>'市区町村別_在宅(医科)'!AE47</f>
        <v>8279</v>
      </c>
      <c r="AF47" s="77">
        <v>410</v>
      </c>
      <c r="AG47" s="77">
        <v>409</v>
      </c>
      <c r="AH47" s="53">
        <f t="shared" si="13"/>
        <v>4.9522889237830658E-2</v>
      </c>
      <c r="AI47" s="53">
        <f t="shared" si="14"/>
        <v>4.9402101703104238E-2</v>
      </c>
      <c r="AJ47" s="77">
        <v>56268840</v>
      </c>
      <c r="AK47" s="77">
        <v>56257420</v>
      </c>
      <c r="AL47" s="77">
        <f t="shared" si="15"/>
        <v>137241.07317073172</v>
      </c>
      <c r="AM47" s="77">
        <f t="shared" si="16"/>
        <v>137548.70415647922</v>
      </c>
      <c r="AN47" s="77">
        <f>'市区町村別_在宅(医科)'!AN47</f>
        <v>5607</v>
      </c>
      <c r="AO47" s="77">
        <v>569</v>
      </c>
      <c r="AP47" s="77">
        <v>569</v>
      </c>
      <c r="AQ47" s="53">
        <f t="shared" si="17"/>
        <v>0.10148029249152844</v>
      </c>
      <c r="AR47" s="53">
        <f t="shared" si="18"/>
        <v>0.10148029249152844</v>
      </c>
      <c r="AS47" s="77">
        <v>81658100</v>
      </c>
      <c r="AT47" s="77">
        <v>81647710</v>
      </c>
      <c r="AU47" s="77">
        <f t="shared" si="19"/>
        <v>143511.59929701229</v>
      </c>
      <c r="AV47" s="77">
        <f t="shared" si="20"/>
        <v>143493.33919156416</v>
      </c>
      <c r="AW47" s="77">
        <f>'市区町村別_在宅(医科)'!AW47</f>
        <v>2729</v>
      </c>
      <c r="AX47" s="77">
        <v>511</v>
      </c>
      <c r="AY47" s="77">
        <v>511</v>
      </c>
      <c r="AZ47" s="53">
        <f t="shared" si="21"/>
        <v>0.18724807621839501</v>
      </c>
      <c r="BA47" s="53">
        <f t="shared" si="22"/>
        <v>0.18724807621839501</v>
      </c>
      <c r="BB47" s="77">
        <v>71136710</v>
      </c>
      <c r="BC47" s="77">
        <v>71098500</v>
      </c>
      <c r="BD47" s="77">
        <f t="shared" si="23"/>
        <v>139210.78277886496</v>
      </c>
      <c r="BE47" s="77">
        <f t="shared" si="24"/>
        <v>139136.00782778865</v>
      </c>
      <c r="BF47" s="77">
        <f>'市区町村別_在宅(医科)'!BF47</f>
        <v>1142</v>
      </c>
      <c r="BG47" s="77">
        <v>268</v>
      </c>
      <c r="BH47" s="77">
        <v>268</v>
      </c>
      <c r="BI47" s="53">
        <f t="shared" si="25"/>
        <v>0.23467600700525393</v>
      </c>
      <c r="BJ47" s="53">
        <f t="shared" si="26"/>
        <v>0.23467600700525393</v>
      </c>
      <c r="BK47" s="77">
        <v>33597560</v>
      </c>
      <c r="BL47" s="77">
        <v>33593520</v>
      </c>
      <c r="BM47" s="77">
        <f t="shared" si="27"/>
        <v>125364.02985074627</v>
      </c>
      <c r="BN47" s="77">
        <f t="shared" si="28"/>
        <v>125348.95522388059</v>
      </c>
      <c r="BO47" s="77">
        <f>'市区町村別_在宅(医科)'!BO47</f>
        <v>26853</v>
      </c>
      <c r="BP47" s="77">
        <f t="shared" si="52"/>
        <v>1926</v>
      </c>
      <c r="BQ47" s="77">
        <f t="shared" si="52"/>
        <v>1925</v>
      </c>
      <c r="BR47" s="53">
        <f t="shared" si="30"/>
        <v>7.1723829739693892E-2</v>
      </c>
      <c r="BS47" s="53">
        <f t="shared" si="31"/>
        <v>7.1686589952705465E-2</v>
      </c>
      <c r="BT47" s="77">
        <f t="shared" si="53"/>
        <v>268383310</v>
      </c>
      <c r="BU47" s="77">
        <f t="shared" si="53"/>
        <v>268310780</v>
      </c>
      <c r="BV47" s="77">
        <f t="shared" si="33"/>
        <v>139347.51298027</v>
      </c>
      <c r="BW47" s="77">
        <f t="shared" si="34"/>
        <v>139382.22337662338</v>
      </c>
      <c r="BY47" s="90">
        <v>41</v>
      </c>
      <c r="BZ47" s="169" t="s">
        <v>12</v>
      </c>
      <c r="CA47" s="133">
        <v>26342</v>
      </c>
      <c r="CB47" s="133">
        <v>1813</v>
      </c>
      <c r="CC47" s="133">
        <v>1796</v>
      </c>
      <c r="CD47" s="27">
        <v>6.8825449851947454E-2</v>
      </c>
      <c r="CE47" s="27">
        <v>6.8180092627742772E-2</v>
      </c>
      <c r="CF47" s="133">
        <v>247503100</v>
      </c>
      <c r="CG47" s="133">
        <v>246987610</v>
      </c>
      <c r="CH47" s="133">
        <v>136515.7749586321</v>
      </c>
      <c r="CI47" s="133">
        <v>137520.94097995546</v>
      </c>
      <c r="CK47" s="42" t="str">
        <f t="shared" si="35"/>
        <v>四條畷市</v>
      </c>
      <c r="CL47" s="86">
        <f t="shared" si="54"/>
        <v>7.5248508946322068E-2</v>
      </c>
      <c r="CM47" s="86">
        <f t="shared" si="37"/>
        <v>7.4999999999999997E-2</v>
      </c>
      <c r="CN47" s="86">
        <f t="shared" si="38"/>
        <v>6.7301782421634912E-2</v>
      </c>
      <c r="CO47" s="86">
        <f t="shared" si="39"/>
        <v>6.7000000000000004E-2</v>
      </c>
      <c r="CP47" s="136">
        <f t="shared" si="40"/>
        <v>0.79999999999999938</v>
      </c>
      <c r="CQ47" s="42" t="str">
        <f t="shared" si="41"/>
        <v>四條畷市</v>
      </c>
      <c r="CR47" s="86">
        <f t="shared" si="55"/>
        <v>7.5248508946322068E-2</v>
      </c>
      <c r="CS47" s="86">
        <f t="shared" si="42"/>
        <v>7.4999999999999997E-2</v>
      </c>
      <c r="CT47" s="86">
        <f t="shared" si="43"/>
        <v>6.7301782421634912E-2</v>
      </c>
      <c r="CU47" s="86">
        <f t="shared" si="44"/>
        <v>6.7000000000000004E-2</v>
      </c>
      <c r="CV47" s="136">
        <f t="shared" si="45"/>
        <v>0.79999999999999938</v>
      </c>
      <c r="CW47" s="43"/>
      <c r="CX47" s="86">
        <f t="shared" si="46"/>
        <v>7.9000000000000001E-2</v>
      </c>
      <c r="CY47" s="86">
        <f t="shared" si="47"/>
        <v>7.6999999999999999E-2</v>
      </c>
      <c r="CZ47" s="136">
        <f t="shared" si="48"/>
        <v>0.20000000000000018</v>
      </c>
      <c r="DA47" s="86">
        <f t="shared" si="49"/>
        <v>7.9000000000000001E-2</v>
      </c>
      <c r="DB47" s="86">
        <f t="shared" si="50"/>
        <v>7.6999999999999999E-2</v>
      </c>
      <c r="DC47" s="136">
        <f t="shared" si="51"/>
        <v>0.20000000000000018</v>
      </c>
      <c r="DD47" s="149">
        <v>0</v>
      </c>
    </row>
    <row r="48" spans="2:108" s="15" customFormat="1" ht="13.5" customHeight="1">
      <c r="B48" s="52">
        <v>42</v>
      </c>
      <c r="C48" s="169" t="s">
        <v>13</v>
      </c>
      <c r="D48" s="133">
        <f>'市区町村別_在宅(医科)'!D48</f>
        <v>65</v>
      </c>
      <c r="E48" s="77">
        <v>8</v>
      </c>
      <c r="F48" s="77">
        <v>8</v>
      </c>
      <c r="G48" s="53">
        <f t="shared" si="1"/>
        <v>0.12307692307692308</v>
      </c>
      <c r="H48" s="53">
        <f t="shared" si="2"/>
        <v>0.12307692307692308</v>
      </c>
      <c r="I48" s="77">
        <v>1189420</v>
      </c>
      <c r="J48" s="77">
        <v>1189420</v>
      </c>
      <c r="K48" s="77">
        <f t="shared" si="3"/>
        <v>148677.5</v>
      </c>
      <c r="L48" s="77">
        <f t="shared" si="4"/>
        <v>148677.5</v>
      </c>
      <c r="M48" s="133">
        <f>'市区町村別_在宅(医科)'!M48</f>
        <v>240</v>
      </c>
      <c r="N48" s="77">
        <v>22</v>
      </c>
      <c r="O48" s="77">
        <v>22</v>
      </c>
      <c r="P48" s="53">
        <f t="shared" si="5"/>
        <v>9.166666666666666E-2</v>
      </c>
      <c r="Q48" s="53">
        <f t="shared" si="6"/>
        <v>9.166666666666666E-2</v>
      </c>
      <c r="R48" s="77">
        <v>3573370</v>
      </c>
      <c r="S48" s="77">
        <v>3573370</v>
      </c>
      <c r="T48" s="77">
        <f t="shared" si="7"/>
        <v>162425.90909090909</v>
      </c>
      <c r="U48" s="77">
        <f t="shared" si="8"/>
        <v>162425.90909090909</v>
      </c>
      <c r="V48" s="133">
        <f>'市区町村別_在宅(医科)'!V48</f>
        <v>27839</v>
      </c>
      <c r="W48" s="77">
        <v>476</v>
      </c>
      <c r="X48" s="77">
        <v>476</v>
      </c>
      <c r="Y48" s="53">
        <f t="shared" si="9"/>
        <v>1.7098315313050037E-2</v>
      </c>
      <c r="Z48" s="53">
        <f t="shared" si="10"/>
        <v>1.7098315313050037E-2</v>
      </c>
      <c r="AA48" s="77">
        <v>59135290</v>
      </c>
      <c r="AB48" s="77">
        <v>59118220</v>
      </c>
      <c r="AC48" s="77">
        <f t="shared" si="11"/>
        <v>124233.8025210084</v>
      </c>
      <c r="AD48" s="77">
        <f t="shared" si="12"/>
        <v>124197.94117647059</v>
      </c>
      <c r="AE48" s="77">
        <f>'市区町村別_在宅(医科)'!AE48</f>
        <v>22259</v>
      </c>
      <c r="AF48" s="77">
        <v>928</v>
      </c>
      <c r="AG48" s="77">
        <v>927</v>
      </c>
      <c r="AH48" s="53">
        <f t="shared" si="13"/>
        <v>4.169100139269509E-2</v>
      </c>
      <c r="AI48" s="53">
        <f t="shared" si="14"/>
        <v>4.1646075744642616E-2</v>
      </c>
      <c r="AJ48" s="77">
        <v>117999640</v>
      </c>
      <c r="AK48" s="77">
        <v>117995600</v>
      </c>
      <c r="AL48" s="77">
        <f t="shared" si="15"/>
        <v>127154.78448275862</v>
      </c>
      <c r="AM48" s="77">
        <f t="shared" si="16"/>
        <v>127287.59439050702</v>
      </c>
      <c r="AN48" s="77">
        <f>'市区町村別_在宅(医科)'!AN48</f>
        <v>13558</v>
      </c>
      <c r="AO48" s="77">
        <v>1461</v>
      </c>
      <c r="AP48" s="77">
        <v>1460</v>
      </c>
      <c r="AQ48" s="53">
        <f t="shared" si="17"/>
        <v>0.10775925652751144</v>
      </c>
      <c r="AR48" s="53">
        <f t="shared" si="18"/>
        <v>0.10768549933618528</v>
      </c>
      <c r="AS48" s="77">
        <v>169477260</v>
      </c>
      <c r="AT48" s="77">
        <v>169472220</v>
      </c>
      <c r="AU48" s="77">
        <f t="shared" si="19"/>
        <v>116000.86242299795</v>
      </c>
      <c r="AV48" s="77">
        <f t="shared" si="20"/>
        <v>116076.86301369863</v>
      </c>
      <c r="AW48" s="77">
        <f>'市区町村別_在宅(医科)'!AW48</f>
        <v>6673</v>
      </c>
      <c r="AX48" s="77">
        <v>1362</v>
      </c>
      <c r="AY48" s="77">
        <v>1361</v>
      </c>
      <c r="AZ48" s="53">
        <f t="shared" si="21"/>
        <v>0.20410609920575454</v>
      </c>
      <c r="BA48" s="53">
        <f t="shared" si="22"/>
        <v>0.20395624157050801</v>
      </c>
      <c r="BB48" s="77">
        <v>158277620</v>
      </c>
      <c r="BC48" s="77">
        <v>158245540</v>
      </c>
      <c r="BD48" s="77">
        <f t="shared" si="23"/>
        <v>116209.70631424375</v>
      </c>
      <c r="BE48" s="77">
        <f t="shared" si="24"/>
        <v>116271.52094048494</v>
      </c>
      <c r="BF48" s="77">
        <f>'市区町村別_在宅(医科)'!BF48</f>
        <v>2713</v>
      </c>
      <c r="BG48" s="77">
        <v>721</v>
      </c>
      <c r="BH48" s="77">
        <v>721</v>
      </c>
      <c r="BI48" s="53">
        <f t="shared" si="25"/>
        <v>0.26575746406192408</v>
      </c>
      <c r="BJ48" s="53">
        <f t="shared" si="26"/>
        <v>0.26575746406192408</v>
      </c>
      <c r="BK48" s="77">
        <v>76577280</v>
      </c>
      <c r="BL48" s="77">
        <v>76548030</v>
      </c>
      <c r="BM48" s="77">
        <f t="shared" si="27"/>
        <v>106209.81969486825</v>
      </c>
      <c r="BN48" s="77">
        <f t="shared" si="28"/>
        <v>106169.25104022192</v>
      </c>
      <c r="BO48" s="77">
        <f>'市区町村別_在宅(医科)'!BO48</f>
        <v>73347</v>
      </c>
      <c r="BP48" s="77">
        <f t="shared" si="52"/>
        <v>4978</v>
      </c>
      <c r="BQ48" s="77">
        <f t="shared" si="52"/>
        <v>4975</v>
      </c>
      <c r="BR48" s="53">
        <f t="shared" si="30"/>
        <v>6.7869169836530463E-2</v>
      </c>
      <c r="BS48" s="53">
        <f t="shared" si="31"/>
        <v>6.7828268368167757E-2</v>
      </c>
      <c r="BT48" s="77">
        <f t="shared" si="53"/>
        <v>586229880</v>
      </c>
      <c r="BU48" s="77">
        <f t="shared" si="53"/>
        <v>586142400</v>
      </c>
      <c r="BV48" s="77">
        <f t="shared" si="33"/>
        <v>117764.13820811571</v>
      </c>
      <c r="BW48" s="77">
        <f t="shared" si="34"/>
        <v>117817.56783919598</v>
      </c>
      <c r="BY48" s="90">
        <v>42</v>
      </c>
      <c r="BZ48" s="169" t="s">
        <v>13</v>
      </c>
      <c r="CA48" s="133">
        <v>70556</v>
      </c>
      <c r="CB48" s="133">
        <v>4648</v>
      </c>
      <c r="CC48" s="133">
        <v>4625</v>
      </c>
      <c r="CD48" s="27">
        <v>6.5876750382674751E-2</v>
      </c>
      <c r="CE48" s="27">
        <v>6.5550768184137423E-2</v>
      </c>
      <c r="CF48" s="133">
        <v>537740670</v>
      </c>
      <c r="CG48" s="133">
        <v>536861550</v>
      </c>
      <c r="CH48" s="133">
        <v>115692.91523235801</v>
      </c>
      <c r="CI48" s="133">
        <v>116078.17297297297</v>
      </c>
      <c r="CK48" s="42" t="str">
        <f t="shared" si="35"/>
        <v>高槻市</v>
      </c>
      <c r="CL48" s="86">
        <f t="shared" si="54"/>
        <v>7.4977376886475752E-2</v>
      </c>
      <c r="CM48" s="86">
        <f t="shared" si="37"/>
        <v>7.4999999999999997E-2</v>
      </c>
      <c r="CN48" s="86">
        <f t="shared" si="38"/>
        <v>7.1205054911990376E-2</v>
      </c>
      <c r="CO48" s="86">
        <f t="shared" si="39"/>
        <v>7.0999999999999994E-2</v>
      </c>
      <c r="CP48" s="136">
        <f t="shared" si="40"/>
        <v>0.40000000000000036</v>
      </c>
      <c r="CQ48" s="42" t="str">
        <f t="shared" si="41"/>
        <v>高槻市</v>
      </c>
      <c r="CR48" s="86">
        <f t="shared" si="55"/>
        <v>7.4977376886475752E-2</v>
      </c>
      <c r="CS48" s="86">
        <f t="shared" si="42"/>
        <v>7.4999999999999997E-2</v>
      </c>
      <c r="CT48" s="86">
        <f t="shared" si="43"/>
        <v>7.1144877388295474E-2</v>
      </c>
      <c r="CU48" s="86">
        <f t="shared" si="44"/>
        <v>7.0999999999999994E-2</v>
      </c>
      <c r="CV48" s="136">
        <f t="shared" si="45"/>
        <v>0.40000000000000036</v>
      </c>
      <c r="CW48" s="43"/>
      <c r="CX48" s="86">
        <f t="shared" si="46"/>
        <v>7.9000000000000001E-2</v>
      </c>
      <c r="CY48" s="86">
        <f t="shared" si="47"/>
        <v>7.6999999999999999E-2</v>
      </c>
      <c r="CZ48" s="136">
        <f t="shared" si="48"/>
        <v>0.20000000000000018</v>
      </c>
      <c r="DA48" s="86">
        <f t="shared" si="49"/>
        <v>7.9000000000000001E-2</v>
      </c>
      <c r="DB48" s="86">
        <f t="shared" si="50"/>
        <v>7.6999999999999999E-2</v>
      </c>
      <c r="DC48" s="136">
        <f t="shared" si="51"/>
        <v>0.20000000000000018</v>
      </c>
      <c r="DD48" s="149">
        <v>0</v>
      </c>
    </row>
    <row r="49" spans="2:108" s="15" customFormat="1" ht="13.5" customHeight="1">
      <c r="B49" s="52">
        <v>43</v>
      </c>
      <c r="C49" s="169" t="s">
        <v>9</v>
      </c>
      <c r="D49" s="133">
        <f>'市区町村別_在宅(医科)'!D49</f>
        <v>40</v>
      </c>
      <c r="E49" s="77">
        <v>12</v>
      </c>
      <c r="F49" s="77">
        <v>12</v>
      </c>
      <c r="G49" s="53">
        <f t="shared" si="1"/>
        <v>0.3</v>
      </c>
      <c r="H49" s="53">
        <f t="shared" si="2"/>
        <v>0.3</v>
      </c>
      <c r="I49" s="77">
        <v>3010520</v>
      </c>
      <c r="J49" s="77">
        <v>3010520</v>
      </c>
      <c r="K49" s="77">
        <f t="shared" si="3"/>
        <v>250876.66666666666</v>
      </c>
      <c r="L49" s="77">
        <f t="shared" si="4"/>
        <v>250876.66666666666</v>
      </c>
      <c r="M49" s="133">
        <f>'市区町村別_在宅(医科)'!M49</f>
        <v>145</v>
      </c>
      <c r="N49" s="77">
        <v>23</v>
      </c>
      <c r="O49" s="77">
        <v>23</v>
      </c>
      <c r="P49" s="53">
        <f t="shared" si="5"/>
        <v>0.15862068965517243</v>
      </c>
      <c r="Q49" s="53">
        <f t="shared" si="6"/>
        <v>0.15862068965517243</v>
      </c>
      <c r="R49" s="77">
        <v>6184590</v>
      </c>
      <c r="S49" s="77">
        <v>6184590</v>
      </c>
      <c r="T49" s="77">
        <f t="shared" si="7"/>
        <v>268895.21739130432</v>
      </c>
      <c r="U49" s="77">
        <f t="shared" si="8"/>
        <v>268895.21739130432</v>
      </c>
      <c r="V49" s="133">
        <f>'市区町村別_在宅(医科)'!V49</f>
        <v>17026</v>
      </c>
      <c r="W49" s="77">
        <v>331</v>
      </c>
      <c r="X49" s="77">
        <v>331</v>
      </c>
      <c r="Y49" s="53">
        <f t="shared" si="9"/>
        <v>1.9440855162692353E-2</v>
      </c>
      <c r="Z49" s="53">
        <f t="shared" si="10"/>
        <v>1.9440855162692353E-2</v>
      </c>
      <c r="AA49" s="77">
        <v>44510410</v>
      </c>
      <c r="AB49" s="77">
        <v>44510410</v>
      </c>
      <c r="AC49" s="77">
        <f t="shared" si="11"/>
        <v>134472.53776435045</v>
      </c>
      <c r="AD49" s="77">
        <f t="shared" si="12"/>
        <v>134472.53776435045</v>
      </c>
      <c r="AE49" s="77">
        <f>'市区町村別_在宅(医科)'!AE49</f>
        <v>13378</v>
      </c>
      <c r="AF49" s="77">
        <v>618</v>
      </c>
      <c r="AG49" s="77">
        <v>618</v>
      </c>
      <c r="AH49" s="53">
        <f t="shared" si="13"/>
        <v>4.6195245926147405E-2</v>
      </c>
      <c r="AI49" s="53">
        <f t="shared" si="14"/>
        <v>4.6195245926147405E-2</v>
      </c>
      <c r="AJ49" s="77">
        <v>83313010</v>
      </c>
      <c r="AK49" s="77">
        <v>83313010</v>
      </c>
      <c r="AL49" s="77">
        <f t="shared" si="15"/>
        <v>134810.69579288026</v>
      </c>
      <c r="AM49" s="77">
        <f t="shared" si="16"/>
        <v>134810.69579288026</v>
      </c>
      <c r="AN49" s="77">
        <f>'市区町村別_在宅(医科)'!AN49</f>
        <v>8537</v>
      </c>
      <c r="AO49" s="77">
        <v>922</v>
      </c>
      <c r="AP49" s="77">
        <v>922</v>
      </c>
      <c r="AQ49" s="53">
        <f t="shared" si="17"/>
        <v>0.10800046854867049</v>
      </c>
      <c r="AR49" s="53">
        <f t="shared" si="18"/>
        <v>0.10800046854867049</v>
      </c>
      <c r="AS49" s="77">
        <v>126121950</v>
      </c>
      <c r="AT49" s="77">
        <v>126121950</v>
      </c>
      <c r="AU49" s="77">
        <f t="shared" si="19"/>
        <v>136791.70281995661</v>
      </c>
      <c r="AV49" s="77">
        <f t="shared" si="20"/>
        <v>136791.70281995661</v>
      </c>
      <c r="AW49" s="77">
        <f>'市区町村別_在宅(医科)'!AW49</f>
        <v>4267</v>
      </c>
      <c r="AX49" s="77">
        <v>888</v>
      </c>
      <c r="AY49" s="77">
        <v>888</v>
      </c>
      <c r="AZ49" s="53">
        <f t="shared" si="21"/>
        <v>0.20810874150456996</v>
      </c>
      <c r="BA49" s="53">
        <f t="shared" si="22"/>
        <v>0.20810874150456996</v>
      </c>
      <c r="BB49" s="77">
        <v>109784350</v>
      </c>
      <c r="BC49" s="77">
        <v>109777820</v>
      </c>
      <c r="BD49" s="77">
        <f t="shared" si="23"/>
        <v>123631.02477477478</v>
      </c>
      <c r="BE49" s="77">
        <f t="shared" si="24"/>
        <v>123623.67117117117</v>
      </c>
      <c r="BF49" s="77">
        <f>'市区町村別_在宅(医科)'!BF49</f>
        <v>1811</v>
      </c>
      <c r="BG49" s="77">
        <v>554</v>
      </c>
      <c r="BH49" s="77">
        <v>554</v>
      </c>
      <c r="BI49" s="53">
        <f t="shared" si="25"/>
        <v>0.30590833793484262</v>
      </c>
      <c r="BJ49" s="53">
        <f t="shared" si="26"/>
        <v>0.30590833793484262</v>
      </c>
      <c r="BK49" s="77">
        <v>68542770</v>
      </c>
      <c r="BL49" s="77">
        <v>68542770</v>
      </c>
      <c r="BM49" s="77">
        <f t="shared" si="27"/>
        <v>123723.41155234657</v>
      </c>
      <c r="BN49" s="77">
        <f t="shared" si="28"/>
        <v>123723.41155234657</v>
      </c>
      <c r="BO49" s="77">
        <f>'市区町村別_在宅(医科)'!BO49</f>
        <v>45204</v>
      </c>
      <c r="BP49" s="77">
        <f t="shared" si="52"/>
        <v>3348</v>
      </c>
      <c r="BQ49" s="77">
        <f t="shared" si="52"/>
        <v>3348</v>
      </c>
      <c r="BR49" s="53">
        <f t="shared" si="30"/>
        <v>7.4064242102468814E-2</v>
      </c>
      <c r="BS49" s="53">
        <f t="shared" si="31"/>
        <v>7.4064242102468814E-2</v>
      </c>
      <c r="BT49" s="77">
        <f t="shared" si="53"/>
        <v>441467600</v>
      </c>
      <c r="BU49" s="77">
        <f t="shared" si="53"/>
        <v>441461070</v>
      </c>
      <c r="BV49" s="77">
        <f t="shared" si="33"/>
        <v>131860.09557945043</v>
      </c>
      <c r="BW49" s="77">
        <f t="shared" si="34"/>
        <v>131858.14516129033</v>
      </c>
      <c r="BY49" s="90">
        <v>43</v>
      </c>
      <c r="BZ49" s="169" t="s">
        <v>9</v>
      </c>
      <c r="CA49" s="133">
        <v>43423</v>
      </c>
      <c r="CB49" s="133">
        <v>3167</v>
      </c>
      <c r="CC49" s="133">
        <v>3165</v>
      </c>
      <c r="CD49" s="27">
        <v>7.293369873108721E-2</v>
      </c>
      <c r="CE49" s="27">
        <v>7.2887640190682362E-2</v>
      </c>
      <c r="CF49" s="133">
        <v>402094470</v>
      </c>
      <c r="CG49" s="133">
        <v>402034110</v>
      </c>
      <c r="CH49" s="133">
        <v>126963.83643826966</v>
      </c>
      <c r="CI49" s="133">
        <v>127024.99526066351</v>
      </c>
      <c r="CK49" s="42" t="str">
        <f t="shared" si="35"/>
        <v>城東区</v>
      </c>
      <c r="CL49" s="86">
        <f t="shared" si="54"/>
        <v>7.4507066829523641E-2</v>
      </c>
      <c r="CM49" s="86">
        <f t="shared" si="37"/>
        <v>7.4999999999999997E-2</v>
      </c>
      <c r="CN49" s="86">
        <f t="shared" si="38"/>
        <v>7.0561538738608945E-2</v>
      </c>
      <c r="CO49" s="86">
        <f t="shared" si="39"/>
        <v>7.0999999999999994E-2</v>
      </c>
      <c r="CP49" s="136">
        <f t="shared" si="40"/>
        <v>0.40000000000000036</v>
      </c>
      <c r="CQ49" s="42" t="str">
        <f t="shared" si="41"/>
        <v>城東区</v>
      </c>
      <c r="CR49" s="86">
        <f t="shared" si="55"/>
        <v>7.4507066829523641E-2</v>
      </c>
      <c r="CS49" s="86">
        <f t="shared" si="42"/>
        <v>7.4999999999999997E-2</v>
      </c>
      <c r="CT49" s="86">
        <f t="shared" si="43"/>
        <v>7.0525519576414647E-2</v>
      </c>
      <c r="CU49" s="86">
        <f t="shared" si="44"/>
        <v>7.0999999999999994E-2</v>
      </c>
      <c r="CV49" s="136">
        <f t="shared" si="45"/>
        <v>0.40000000000000036</v>
      </c>
      <c r="CW49" s="43"/>
      <c r="CX49" s="86">
        <f t="shared" si="46"/>
        <v>7.9000000000000001E-2</v>
      </c>
      <c r="CY49" s="86">
        <f t="shared" si="47"/>
        <v>7.6999999999999999E-2</v>
      </c>
      <c r="CZ49" s="136">
        <f t="shared" si="48"/>
        <v>0.20000000000000018</v>
      </c>
      <c r="DA49" s="86">
        <f t="shared" si="49"/>
        <v>7.9000000000000001E-2</v>
      </c>
      <c r="DB49" s="86">
        <f t="shared" si="50"/>
        <v>7.6999999999999999E-2</v>
      </c>
      <c r="DC49" s="136">
        <f t="shared" si="51"/>
        <v>0.20000000000000018</v>
      </c>
      <c r="DD49" s="149">
        <v>0</v>
      </c>
    </row>
    <row r="50" spans="2:108" s="15" customFormat="1" ht="13.5" customHeight="1">
      <c r="B50" s="52">
        <v>44</v>
      </c>
      <c r="C50" s="169" t="s">
        <v>19</v>
      </c>
      <c r="D50" s="133">
        <f>'市区町村別_在宅(医科)'!D50</f>
        <v>15</v>
      </c>
      <c r="E50" s="77">
        <v>2</v>
      </c>
      <c r="F50" s="77">
        <v>2</v>
      </c>
      <c r="G50" s="53">
        <f t="shared" si="1"/>
        <v>0.13333333333333333</v>
      </c>
      <c r="H50" s="53">
        <f t="shared" si="2"/>
        <v>0.13333333333333333</v>
      </c>
      <c r="I50" s="77">
        <v>44060</v>
      </c>
      <c r="J50" s="77">
        <v>44060</v>
      </c>
      <c r="K50" s="77">
        <f t="shared" si="3"/>
        <v>22030</v>
      </c>
      <c r="L50" s="77">
        <f t="shared" si="4"/>
        <v>22030</v>
      </c>
      <c r="M50" s="133">
        <f>'市区町村別_在宅(医科)'!M50</f>
        <v>61</v>
      </c>
      <c r="N50" s="77">
        <v>8</v>
      </c>
      <c r="O50" s="77">
        <v>8</v>
      </c>
      <c r="P50" s="53">
        <f t="shared" si="5"/>
        <v>0.13114754098360656</v>
      </c>
      <c r="Q50" s="53">
        <f t="shared" si="6"/>
        <v>0.13114754098360656</v>
      </c>
      <c r="R50" s="77">
        <v>1286450</v>
      </c>
      <c r="S50" s="77">
        <v>1286450</v>
      </c>
      <c r="T50" s="77">
        <f t="shared" si="7"/>
        <v>160806.25</v>
      </c>
      <c r="U50" s="77">
        <f t="shared" si="8"/>
        <v>160806.25</v>
      </c>
      <c r="V50" s="133">
        <f>'市区町村別_在宅(医科)'!V50</f>
        <v>17000</v>
      </c>
      <c r="W50" s="77">
        <v>408</v>
      </c>
      <c r="X50" s="77">
        <v>408</v>
      </c>
      <c r="Y50" s="53">
        <f t="shared" si="9"/>
        <v>2.4E-2</v>
      </c>
      <c r="Z50" s="53">
        <f t="shared" si="10"/>
        <v>2.4E-2</v>
      </c>
      <c r="AA50" s="77">
        <v>54223070</v>
      </c>
      <c r="AB50" s="77">
        <v>54223070</v>
      </c>
      <c r="AC50" s="77">
        <f t="shared" si="11"/>
        <v>132899.68137254901</v>
      </c>
      <c r="AD50" s="77">
        <f t="shared" si="12"/>
        <v>132899.68137254901</v>
      </c>
      <c r="AE50" s="77">
        <f>'市区町村別_在宅(医科)'!AE50</f>
        <v>14863</v>
      </c>
      <c r="AF50" s="77">
        <v>825</v>
      </c>
      <c r="AG50" s="77">
        <v>825</v>
      </c>
      <c r="AH50" s="53">
        <f t="shared" si="13"/>
        <v>5.550696360088811E-2</v>
      </c>
      <c r="AI50" s="53">
        <f t="shared" si="14"/>
        <v>5.550696360088811E-2</v>
      </c>
      <c r="AJ50" s="77">
        <v>103061090</v>
      </c>
      <c r="AK50" s="77">
        <v>103061090</v>
      </c>
      <c r="AL50" s="77">
        <f t="shared" si="15"/>
        <v>124922.53333333334</v>
      </c>
      <c r="AM50" s="77">
        <f t="shared" si="16"/>
        <v>124922.53333333334</v>
      </c>
      <c r="AN50" s="77">
        <f>'市区町村別_在宅(医科)'!AN50</f>
        <v>9571</v>
      </c>
      <c r="AO50" s="77">
        <v>1189</v>
      </c>
      <c r="AP50" s="77">
        <v>1189</v>
      </c>
      <c r="AQ50" s="53">
        <f t="shared" si="17"/>
        <v>0.12422944310939296</v>
      </c>
      <c r="AR50" s="53">
        <f t="shared" si="18"/>
        <v>0.12422944310939296</v>
      </c>
      <c r="AS50" s="77">
        <v>157174750</v>
      </c>
      <c r="AT50" s="77">
        <v>157164750</v>
      </c>
      <c r="AU50" s="77">
        <f t="shared" si="19"/>
        <v>132190.70647603029</v>
      </c>
      <c r="AV50" s="77">
        <f t="shared" si="20"/>
        <v>132182.29604709841</v>
      </c>
      <c r="AW50" s="77">
        <f>'市区町村別_在宅(医科)'!AW50</f>
        <v>4740</v>
      </c>
      <c r="AX50" s="77">
        <v>1020</v>
      </c>
      <c r="AY50" s="77">
        <v>1020</v>
      </c>
      <c r="AZ50" s="53">
        <f t="shared" si="21"/>
        <v>0.21518987341772153</v>
      </c>
      <c r="BA50" s="53">
        <f t="shared" si="22"/>
        <v>0.21518987341772153</v>
      </c>
      <c r="BB50" s="77">
        <v>122773010</v>
      </c>
      <c r="BC50" s="77">
        <v>122773010</v>
      </c>
      <c r="BD50" s="77">
        <f t="shared" si="23"/>
        <v>120365.69607843137</v>
      </c>
      <c r="BE50" s="77">
        <f t="shared" si="24"/>
        <v>120365.69607843137</v>
      </c>
      <c r="BF50" s="77">
        <f>'市区町村別_在宅(医科)'!BF50</f>
        <v>1736</v>
      </c>
      <c r="BG50" s="77">
        <v>495</v>
      </c>
      <c r="BH50" s="77">
        <v>495</v>
      </c>
      <c r="BI50" s="53">
        <f t="shared" si="25"/>
        <v>0.28513824884792627</v>
      </c>
      <c r="BJ50" s="53">
        <f t="shared" si="26"/>
        <v>0.28513824884792627</v>
      </c>
      <c r="BK50" s="77">
        <v>57559600</v>
      </c>
      <c r="BL50" s="77">
        <v>57559600</v>
      </c>
      <c r="BM50" s="77">
        <f t="shared" si="27"/>
        <v>116282.0202020202</v>
      </c>
      <c r="BN50" s="77">
        <f t="shared" si="28"/>
        <v>116282.0202020202</v>
      </c>
      <c r="BO50" s="77">
        <f>'市区町村別_在宅(医科)'!BO50</f>
        <v>47986</v>
      </c>
      <c r="BP50" s="77">
        <f t="shared" si="52"/>
        <v>3947</v>
      </c>
      <c r="BQ50" s="77">
        <f t="shared" si="52"/>
        <v>3947</v>
      </c>
      <c r="BR50" s="53">
        <f t="shared" si="30"/>
        <v>8.2253157170841501E-2</v>
      </c>
      <c r="BS50" s="53">
        <f t="shared" si="31"/>
        <v>8.2253157170841501E-2</v>
      </c>
      <c r="BT50" s="77">
        <f t="shared" si="53"/>
        <v>496122030</v>
      </c>
      <c r="BU50" s="77">
        <f t="shared" si="53"/>
        <v>496112030</v>
      </c>
      <c r="BV50" s="77">
        <f t="shared" si="33"/>
        <v>125695.97922472763</v>
      </c>
      <c r="BW50" s="77">
        <f t="shared" si="34"/>
        <v>125693.4456549278</v>
      </c>
      <c r="BY50" s="90">
        <v>44</v>
      </c>
      <c r="BZ50" s="169" t="s">
        <v>19</v>
      </c>
      <c r="CA50" s="133">
        <v>46653</v>
      </c>
      <c r="CB50" s="133">
        <v>3636</v>
      </c>
      <c r="CC50" s="133">
        <v>3636</v>
      </c>
      <c r="CD50" s="27">
        <v>7.7937110153687872E-2</v>
      </c>
      <c r="CE50" s="27">
        <v>7.7937110153687872E-2</v>
      </c>
      <c r="CF50" s="133">
        <v>451424280</v>
      </c>
      <c r="CG50" s="133">
        <v>451424280</v>
      </c>
      <c r="CH50" s="133">
        <v>124154.09240924093</v>
      </c>
      <c r="CI50" s="133">
        <v>124154.09240924093</v>
      </c>
      <c r="CK50" s="42" t="str">
        <f t="shared" si="35"/>
        <v>茨木市</v>
      </c>
      <c r="CL50" s="86">
        <f t="shared" si="54"/>
        <v>7.4064242102468814E-2</v>
      </c>
      <c r="CM50" s="86">
        <f t="shared" si="37"/>
        <v>7.3999999999999996E-2</v>
      </c>
      <c r="CN50" s="86">
        <f t="shared" si="38"/>
        <v>7.293369873108721E-2</v>
      </c>
      <c r="CO50" s="86">
        <f t="shared" si="39"/>
        <v>7.2999999999999995E-2</v>
      </c>
      <c r="CP50" s="136">
        <f t="shared" si="40"/>
        <v>0.10000000000000009</v>
      </c>
      <c r="CQ50" s="42" t="str">
        <f t="shared" si="41"/>
        <v>茨木市</v>
      </c>
      <c r="CR50" s="86">
        <f t="shared" si="55"/>
        <v>7.4064242102468814E-2</v>
      </c>
      <c r="CS50" s="86">
        <f t="shared" si="42"/>
        <v>7.3999999999999996E-2</v>
      </c>
      <c r="CT50" s="86">
        <f t="shared" si="43"/>
        <v>7.2887640190682362E-2</v>
      </c>
      <c r="CU50" s="86">
        <f t="shared" si="44"/>
        <v>7.2999999999999995E-2</v>
      </c>
      <c r="CV50" s="136">
        <f t="shared" si="45"/>
        <v>0.10000000000000009</v>
      </c>
      <c r="CW50" s="43"/>
      <c r="CX50" s="86">
        <f t="shared" si="46"/>
        <v>7.9000000000000001E-2</v>
      </c>
      <c r="CY50" s="86">
        <f t="shared" si="47"/>
        <v>7.6999999999999999E-2</v>
      </c>
      <c r="CZ50" s="136">
        <f t="shared" si="48"/>
        <v>0.20000000000000018</v>
      </c>
      <c r="DA50" s="86">
        <f t="shared" si="49"/>
        <v>7.9000000000000001E-2</v>
      </c>
      <c r="DB50" s="86">
        <f t="shared" si="50"/>
        <v>7.6999999999999999E-2</v>
      </c>
      <c r="DC50" s="136">
        <f t="shared" si="51"/>
        <v>0.20000000000000018</v>
      </c>
      <c r="DD50" s="149">
        <v>0</v>
      </c>
    </row>
    <row r="51" spans="2:108" s="15" customFormat="1" ht="13.5" customHeight="1">
      <c r="B51" s="52">
        <v>45</v>
      </c>
      <c r="C51" s="169" t="s">
        <v>42</v>
      </c>
      <c r="D51" s="133">
        <f>'市区町村別_在宅(医科)'!D51</f>
        <v>70</v>
      </c>
      <c r="E51" s="77">
        <v>6</v>
      </c>
      <c r="F51" s="77">
        <v>6</v>
      </c>
      <c r="G51" s="53">
        <f t="shared" si="1"/>
        <v>8.5714285714285715E-2</v>
      </c>
      <c r="H51" s="53">
        <f t="shared" si="2"/>
        <v>8.5714285714285715E-2</v>
      </c>
      <c r="I51" s="77">
        <v>310340</v>
      </c>
      <c r="J51" s="77">
        <v>310340</v>
      </c>
      <c r="K51" s="77">
        <f t="shared" si="3"/>
        <v>51723.333333333336</v>
      </c>
      <c r="L51" s="77">
        <f t="shared" si="4"/>
        <v>51723.333333333336</v>
      </c>
      <c r="M51" s="133">
        <f>'市区町村別_在宅(医科)'!M51</f>
        <v>114</v>
      </c>
      <c r="N51" s="77">
        <v>15</v>
      </c>
      <c r="O51" s="77">
        <v>15</v>
      </c>
      <c r="P51" s="53">
        <f t="shared" si="5"/>
        <v>0.13157894736842105</v>
      </c>
      <c r="Q51" s="53">
        <f t="shared" si="6"/>
        <v>0.13157894736842105</v>
      </c>
      <c r="R51" s="77">
        <v>2298970</v>
      </c>
      <c r="S51" s="77">
        <v>2298970</v>
      </c>
      <c r="T51" s="77">
        <f t="shared" si="7"/>
        <v>153264.66666666666</v>
      </c>
      <c r="U51" s="77">
        <f t="shared" si="8"/>
        <v>153264.66666666666</v>
      </c>
      <c r="V51" s="133">
        <f>'市区町村別_在宅(医科)'!V51</f>
        <v>5910</v>
      </c>
      <c r="W51" s="77">
        <v>113</v>
      </c>
      <c r="X51" s="77">
        <v>113</v>
      </c>
      <c r="Y51" s="53">
        <f t="shared" si="9"/>
        <v>1.9120135363790185E-2</v>
      </c>
      <c r="Z51" s="53">
        <f t="shared" si="10"/>
        <v>1.9120135363790185E-2</v>
      </c>
      <c r="AA51" s="77">
        <v>12715650</v>
      </c>
      <c r="AB51" s="77">
        <v>12715650</v>
      </c>
      <c r="AC51" s="77">
        <f t="shared" si="11"/>
        <v>112527.87610619469</v>
      </c>
      <c r="AD51" s="77">
        <f t="shared" si="12"/>
        <v>112527.87610619469</v>
      </c>
      <c r="AE51" s="77">
        <f>'市区町村別_在宅(医科)'!AE51</f>
        <v>4923</v>
      </c>
      <c r="AF51" s="77">
        <v>223</v>
      </c>
      <c r="AG51" s="77">
        <v>223</v>
      </c>
      <c r="AH51" s="53">
        <f t="shared" si="13"/>
        <v>4.5297582774730852E-2</v>
      </c>
      <c r="AI51" s="53">
        <f t="shared" si="14"/>
        <v>4.5297582774730852E-2</v>
      </c>
      <c r="AJ51" s="77">
        <v>32616510</v>
      </c>
      <c r="AK51" s="77">
        <v>32616510</v>
      </c>
      <c r="AL51" s="77">
        <f t="shared" si="15"/>
        <v>146262.37668161435</v>
      </c>
      <c r="AM51" s="77">
        <f t="shared" si="16"/>
        <v>146262.37668161435</v>
      </c>
      <c r="AN51" s="77">
        <f>'市区町村別_在宅(医科)'!AN51</f>
        <v>3381</v>
      </c>
      <c r="AO51" s="77">
        <v>336</v>
      </c>
      <c r="AP51" s="77">
        <v>336</v>
      </c>
      <c r="AQ51" s="53">
        <f t="shared" si="17"/>
        <v>9.9378881987577633E-2</v>
      </c>
      <c r="AR51" s="53">
        <f t="shared" si="18"/>
        <v>9.9378881987577633E-2</v>
      </c>
      <c r="AS51" s="77">
        <v>46606260</v>
      </c>
      <c r="AT51" s="77">
        <v>46606260</v>
      </c>
      <c r="AU51" s="77">
        <f t="shared" si="19"/>
        <v>138709.10714285713</v>
      </c>
      <c r="AV51" s="77">
        <f t="shared" si="20"/>
        <v>138709.10714285713</v>
      </c>
      <c r="AW51" s="77">
        <f>'市区町村別_在宅(医科)'!AW51</f>
        <v>1767</v>
      </c>
      <c r="AX51" s="77">
        <v>304</v>
      </c>
      <c r="AY51" s="77">
        <v>304</v>
      </c>
      <c r="AZ51" s="53">
        <f t="shared" si="21"/>
        <v>0.17204301075268819</v>
      </c>
      <c r="BA51" s="53">
        <f t="shared" si="22"/>
        <v>0.17204301075268819</v>
      </c>
      <c r="BB51" s="77">
        <v>45227140</v>
      </c>
      <c r="BC51" s="77">
        <v>45227140</v>
      </c>
      <c r="BD51" s="77">
        <f t="shared" si="23"/>
        <v>148773.48684210525</v>
      </c>
      <c r="BE51" s="77">
        <f t="shared" si="24"/>
        <v>148773.48684210525</v>
      </c>
      <c r="BF51" s="77">
        <f>'市区町村別_在宅(医科)'!BF51</f>
        <v>661</v>
      </c>
      <c r="BG51" s="77">
        <v>143</v>
      </c>
      <c r="BH51" s="77">
        <v>143</v>
      </c>
      <c r="BI51" s="53">
        <f t="shared" si="25"/>
        <v>0.21633888048411498</v>
      </c>
      <c r="BJ51" s="53">
        <f t="shared" si="26"/>
        <v>0.21633888048411498</v>
      </c>
      <c r="BK51" s="77">
        <v>23069320</v>
      </c>
      <c r="BL51" s="77">
        <v>23069320</v>
      </c>
      <c r="BM51" s="77">
        <f t="shared" si="27"/>
        <v>161323.91608391609</v>
      </c>
      <c r="BN51" s="77">
        <f t="shared" si="28"/>
        <v>161323.91608391609</v>
      </c>
      <c r="BO51" s="77">
        <f>'市区町村別_在宅(医科)'!BO51</f>
        <v>16826</v>
      </c>
      <c r="BP51" s="77">
        <f t="shared" si="52"/>
        <v>1140</v>
      </c>
      <c r="BQ51" s="77">
        <f t="shared" si="52"/>
        <v>1140</v>
      </c>
      <c r="BR51" s="53">
        <f t="shared" si="30"/>
        <v>6.7752288125520033E-2</v>
      </c>
      <c r="BS51" s="53">
        <f t="shared" si="31"/>
        <v>6.7752288125520033E-2</v>
      </c>
      <c r="BT51" s="77">
        <f t="shared" si="53"/>
        <v>162844190</v>
      </c>
      <c r="BU51" s="77">
        <f t="shared" si="53"/>
        <v>162844190</v>
      </c>
      <c r="BV51" s="77">
        <f t="shared" si="33"/>
        <v>142845.78070175438</v>
      </c>
      <c r="BW51" s="77">
        <f t="shared" si="34"/>
        <v>142845.78070175438</v>
      </c>
      <c r="BY51" s="90">
        <v>45</v>
      </c>
      <c r="BZ51" s="169" t="s">
        <v>42</v>
      </c>
      <c r="CA51" s="133">
        <v>16304</v>
      </c>
      <c r="CB51" s="133">
        <v>1078</v>
      </c>
      <c r="CC51" s="133">
        <v>1078</v>
      </c>
      <c r="CD51" s="27">
        <v>6.6118743866535823E-2</v>
      </c>
      <c r="CE51" s="27">
        <v>6.6118743866535823E-2</v>
      </c>
      <c r="CF51" s="133">
        <v>157927950</v>
      </c>
      <c r="CG51" s="133">
        <v>157927950</v>
      </c>
      <c r="CH51" s="133">
        <v>146500.88126159555</v>
      </c>
      <c r="CI51" s="133">
        <v>146500.88126159555</v>
      </c>
      <c r="CK51" s="42" t="str">
        <f t="shared" si="35"/>
        <v>忠岡町</v>
      </c>
      <c r="CL51" s="86">
        <f t="shared" si="54"/>
        <v>7.3461891643709823E-2</v>
      </c>
      <c r="CM51" s="86">
        <f t="shared" si="37"/>
        <v>7.2999999999999995E-2</v>
      </c>
      <c r="CN51" s="86">
        <f t="shared" si="38"/>
        <v>6.8454258675078858E-2</v>
      </c>
      <c r="CO51" s="86">
        <f t="shared" si="39"/>
        <v>6.8000000000000005E-2</v>
      </c>
      <c r="CP51" s="136">
        <f t="shared" si="40"/>
        <v>0.49999999999999906</v>
      </c>
      <c r="CQ51" s="42" t="str">
        <f t="shared" si="41"/>
        <v>忠岡町</v>
      </c>
      <c r="CR51" s="86">
        <f t="shared" si="55"/>
        <v>7.3461891643709823E-2</v>
      </c>
      <c r="CS51" s="86">
        <f t="shared" si="42"/>
        <v>7.2999999999999995E-2</v>
      </c>
      <c r="CT51" s="86">
        <f t="shared" si="43"/>
        <v>6.8454258675078858E-2</v>
      </c>
      <c r="CU51" s="86">
        <f t="shared" si="44"/>
        <v>6.8000000000000005E-2</v>
      </c>
      <c r="CV51" s="136">
        <f t="shared" si="45"/>
        <v>0.49999999999999906</v>
      </c>
      <c r="CW51" s="43"/>
      <c r="CX51" s="86">
        <f t="shared" si="46"/>
        <v>7.9000000000000001E-2</v>
      </c>
      <c r="CY51" s="86">
        <f t="shared" si="47"/>
        <v>7.6999999999999999E-2</v>
      </c>
      <c r="CZ51" s="136">
        <f t="shared" si="48"/>
        <v>0.20000000000000018</v>
      </c>
      <c r="DA51" s="86">
        <f t="shared" si="49"/>
        <v>7.9000000000000001E-2</v>
      </c>
      <c r="DB51" s="86">
        <f t="shared" si="50"/>
        <v>7.6999999999999999E-2</v>
      </c>
      <c r="DC51" s="136">
        <f t="shared" si="51"/>
        <v>0.20000000000000018</v>
      </c>
      <c r="DD51" s="149">
        <v>0</v>
      </c>
    </row>
    <row r="52" spans="2:108" s="15" customFormat="1" ht="13.5" customHeight="1">
      <c r="B52" s="52">
        <v>46</v>
      </c>
      <c r="C52" s="169" t="s">
        <v>22</v>
      </c>
      <c r="D52" s="133">
        <f>'市区町村別_在宅(医科)'!D52</f>
        <v>18</v>
      </c>
      <c r="E52" s="77">
        <v>0</v>
      </c>
      <c r="F52" s="77">
        <v>0</v>
      </c>
      <c r="G52" s="53">
        <f t="shared" si="1"/>
        <v>0</v>
      </c>
      <c r="H52" s="53">
        <f t="shared" si="2"/>
        <v>0</v>
      </c>
      <c r="I52" s="77">
        <v>0</v>
      </c>
      <c r="J52" s="77">
        <v>0</v>
      </c>
      <c r="K52" s="77" t="str">
        <f t="shared" si="3"/>
        <v>-</v>
      </c>
      <c r="L52" s="77" t="str">
        <f t="shared" si="4"/>
        <v>-</v>
      </c>
      <c r="M52" s="133">
        <f>'市区町村別_在宅(医科)'!M52</f>
        <v>112</v>
      </c>
      <c r="N52" s="77">
        <v>19</v>
      </c>
      <c r="O52" s="77">
        <v>19</v>
      </c>
      <c r="P52" s="53">
        <f t="shared" si="5"/>
        <v>0.16964285714285715</v>
      </c>
      <c r="Q52" s="53">
        <f t="shared" si="6"/>
        <v>0.16964285714285715</v>
      </c>
      <c r="R52" s="77">
        <v>3109970</v>
      </c>
      <c r="S52" s="77">
        <v>3109970</v>
      </c>
      <c r="T52" s="77">
        <f t="shared" si="7"/>
        <v>163682.63157894736</v>
      </c>
      <c r="U52" s="77">
        <f t="shared" si="8"/>
        <v>163682.63157894736</v>
      </c>
      <c r="V52" s="133">
        <f>'市区町村別_在宅(医科)'!V52</f>
        <v>7951</v>
      </c>
      <c r="W52" s="77">
        <v>152</v>
      </c>
      <c r="X52" s="77">
        <v>152</v>
      </c>
      <c r="Y52" s="53">
        <f t="shared" si="9"/>
        <v>1.9117092189661677E-2</v>
      </c>
      <c r="Z52" s="53">
        <f t="shared" si="10"/>
        <v>1.9117092189661677E-2</v>
      </c>
      <c r="AA52" s="77">
        <v>20962330</v>
      </c>
      <c r="AB52" s="77">
        <v>20962330</v>
      </c>
      <c r="AC52" s="77">
        <f t="shared" si="11"/>
        <v>137910.06578947368</v>
      </c>
      <c r="AD52" s="77">
        <f t="shared" si="12"/>
        <v>137910.06578947368</v>
      </c>
      <c r="AE52" s="77">
        <f>'市区町村別_在宅(医科)'!AE52</f>
        <v>6296</v>
      </c>
      <c r="AF52" s="77">
        <v>298</v>
      </c>
      <c r="AG52" s="77">
        <v>298</v>
      </c>
      <c r="AH52" s="53">
        <f t="shared" si="13"/>
        <v>4.7331639135959336E-2</v>
      </c>
      <c r="AI52" s="53">
        <f t="shared" si="14"/>
        <v>4.7331639135959336E-2</v>
      </c>
      <c r="AJ52" s="77">
        <v>45828520</v>
      </c>
      <c r="AK52" s="77">
        <v>45816960</v>
      </c>
      <c r="AL52" s="77">
        <f t="shared" si="15"/>
        <v>153786.97986577181</v>
      </c>
      <c r="AM52" s="77">
        <f t="shared" si="16"/>
        <v>153748.18791946309</v>
      </c>
      <c r="AN52" s="77">
        <f>'市区町村別_在宅(医科)'!AN52</f>
        <v>4273</v>
      </c>
      <c r="AO52" s="77">
        <v>414</v>
      </c>
      <c r="AP52" s="77">
        <v>414</v>
      </c>
      <c r="AQ52" s="53">
        <f t="shared" si="17"/>
        <v>9.6887432717060615E-2</v>
      </c>
      <c r="AR52" s="53">
        <f t="shared" si="18"/>
        <v>9.6887432717060615E-2</v>
      </c>
      <c r="AS52" s="77">
        <v>60351840</v>
      </c>
      <c r="AT52" s="77">
        <v>60351840</v>
      </c>
      <c r="AU52" s="77">
        <f t="shared" si="19"/>
        <v>145777.39130434784</v>
      </c>
      <c r="AV52" s="77">
        <f t="shared" si="20"/>
        <v>145777.39130434784</v>
      </c>
      <c r="AW52" s="77">
        <f>'市区町村別_在宅(医科)'!AW52</f>
        <v>2310</v>
      </c>
      <c r="AX52" s="77">
        <v>427</v>
      </c>
      <c r="AY52" s="77">
        <v>427</v>
      </c>
      <c r="AZ52" s="53">
        <f t="shared" si="21"/>
        <v>0.18484848484848485</v>
      </c>
      <c r="BA52" s="53">
        <f t="shared" si="22"/>
        <v>0.18484848484848485</v>
      </c>
      <c r="BB52" s="77">
        <v>57117140</v>
      </c>
      <c r="BC52" s="77">
        <v>57117140</v>
      </c>
      <c r="BD52" s="77">
        <f t="shared" si="23"/>
        <v>133763.79391100703</v>
      </c>
      <c r="BE52" s="77">
        <f t="shared" si="24"/>
        <v>133763.79391100703</v>
      </c>
      <c r="BF52" s="77">
        <f>'市区町村別_在宅(医科)'!BF52</f>
        <v>972</v>
      </c>
      <c r="BG52" s="77">
        <v>239</v>
      </c>
      <c r="BH52" s="77">
        <v>239</v>
      </c>
      <c r="BI52" s="53">
        <f t="shared" si="25"/>
        <v>0.24588477366255143</v>
      </c>
      <c r="BJ52" s="53">
        <f t="shared" si="26"/>
        <v>0.24588477366255143</v>
      </c>
      <c r="BK52" s="77">
        <v>32518330</v>
      </c>
      <c r="BL52" s="77">
        <v>32518330</v>
      </c>
      <c r="BM52" s="77">
        <f t="shared" si="27"/>
        <v>136059.95815899581</v>
      </c>
      <c r="BN52" s="77">
        <f t="shared" si="28"/>
        <v>136059.95815899581</v>
      </c>
      <c r="BO52" s="77">
        <f>'市区町村別_在宅(医科)'!BO52</f>
        <v>21932</v>
      </c>
      <c r="BP52" s="77">
        <f t="shared" si="52"/>
        <v>1549</v>
      </c>
      <c r="BQ52" s="77">
        <f t="shared" si="52"/>
        <v>1549</v>
      </c>
      <c r="BR52" s="53">
        <f t="shared" si="30"/>
        <v>7.0627393762538751E-2</v>
      </c>
      <c r="BS52" s="53">
        <f t="shared" si="31"/>
        <v>7.0627393762538751E-2</v>
      </c>
      <c r="BT52" s="77">
        <f t="shared" si="53"/>
        <v>219888130</v>
      </c>
      <c r="BU52" s="77">
        <f t="shared" si="53"/>
        <v>219876570</v>
      </c>
      <c r="BV52" s="77">
        <f t="shared" si="33"/>
        <v>141954.89347966429</v>
      </c>
      <c r="BW52" s="77">
        <f t="shared" si="34"/>
        <v>141947.43060038734</v>
      </c>
      <c r="BY52" s="90">
        <v>46</v>
      </c>
      <c r="BZ52" s="169" t="s">
        <v>22</v>
      </c>
      <c r="CA52" s="133">
        <v>21150</v>
      </c>
      <c r="CB52" s="133">
        <v>1457</v>
      </c>
      <c r="CC52" s="133">
        <v>1457</v>
      </c>
      <c r="CD52" s="27">
        <v>6.8888888888888888E-2</v>
      </c>
      <c r="CE52" s="27">
        <v>6.8888888888888888E-2</v>
      </c>
      <c r="CF52" s="133">
        <v>219052340</v>
      </c>
      <c r="CG52" s="133">
        <v>218997940</v>
      </c>
      <c r="CH52" s="133">
        <v>150344.77693891557</v>
      </c>
      <c r="CI52" s="133">
        <v>150307.43994509266</v>
      </c>
      <c r="CK52" s="42" t="str">
        <f t="shared" si="35"/>
        <v>交野市</v>
      </c>
      <c r="CL52" s="86">
        <f t="shared" si="54"/>
        <v>7.3425870046268354E-2</v>
      </c>
      <c r="CM52" s="86">
        <f t="shared" si="37"/>
        <v>7.2999999999999995E-2</v>
      </c>
      <c r="CN52" s="86">
        <f t="shared" si="38"/>
        <v>6.754130223517979E-2</v>
      </c>
      <c r="CO52" s="86">
        <f t="shared" si="39"/>
        <v>6.8000000000000005E-2</v>
      </c>
      <c r="CP52" s="136">
        <f t="shared" si="40"/>
        <v>0.49999999999999906</v>
      </c>
      <c r="CQ52" s="42" t="str">
        <f t="shared" si="41"/>
        <v>交野市</v>
      </c>
      <c r="CR52" s="86">
        <f t="shared" si="55"/>
        <v>7.3425870046268354E-2</v>
      </c>
      <c r="CS52" s="86">
        <f t="shared" si="42"/>
        <v>7.2999999999999995E-2</v>
      </c>
      <c r="CT52" s="86">
        <f t="shared" si="43"/>
        <v>6.7402471192558655E-2</v>
      </c>
      <c r="CU52" s="86">
        <f t="shared" si="44"/>
        <v>6.7000000000000004E-2</v>
      </c>
      <c r="CV52" s="136">
        <f t="shared" si="45"/>
        <v>0.5999999999999992</v>
      </c>
      <c r="CW52" s="43"/>
      <c r="CX52" s="86">
        <f t="shared" si="46"/>
        <v>7.9000000000000001E-2</v>
      </c>
      <c r="CY52" s="86">
        <f t="shared" si="47"/>
        <v>7.6999999999999999E-2</v>
      </c>
      <c r="CZ52" s="136">
        <f t="shared" si="48"/>
        <v>0.20000000000000018</v>
      </c>
      <c r="DA52" s="86">
        <f t="shared" si="49"/>
        <v>7.9000000000000001E-2</v>
      </c>
      <c r="DB52" s="86">
        <f t="shared" si="50"/>
        <v>7.6999999999999999E-2</v>
      </c>
      <c r="DC52" s="136">
        <f t="shared" si="51"/>
        <v>0.20000000000000018</v>
      </c>
      <c r="DD52" s="149">
        <v>0</v>
      </c>
    </row>
    <row r="53" spans="2:108" s="15" customFormat="1" ht="13.5" customHeight="1">
      <c r="B53" s="52">
        <v>47</v>
      </c>
      <c r="C53" s="169" t="s">
        <v>14</v>
      </c>
      <c r="D53" s="133">
        <f>'市区町村別_在宅(医科)'!D53</f>
        <v>18</v>
      </c>
      <c r="E53" s="77">
        <v>3</v>
      </c>
      <c r="F53" s="77">
        <v>3</v>
      </c>
      <c r="G53" s="53">
        <f t="shared" si="1"/>
        <v>0.16666666666666666</v>
      </c>
      <c r="H53" s="53">
        <f t="shared" si="2"/>
        <v>0.16666666666666666</v>
      </c>
      <c r="I53" s="77">
        <v>1206110</v>
      </c>
      <c r="J53" s="77">
        <v>1206110</v>
      </c>
      <c r="K53" s="77">
        <f t="shared" si="3"/>
        <v>402036.66666666669</v>
      </c>
      <c r="L53" s="77">
        <f t="shared" si="4"/>
        <v>402036.66666666669</v>
      </c>
      <c r="M53" s="133">
        <f>'市区町村別_在宅(医科)'!M53</f>
        <v>107</v>
      </c>
      <c r="N53" s="77">
        <v>11</v>
      </c>
      <c r="O53" s="77">
        <v>11</v>
      </c>
      <c r="P53" s="53">
        <f t="shared" si="5"/>
        <v>0.10280373831775701</v>
      </c>
      <c r="Q53" s="53">
        <f t="shared" si="6"/>
        <v>0.10280373831775701</v>
      </c>
      <c r="R53" s="77">
        <v>1751110</v>
      </c>
      <c r="S53" s="77">
        <v>1751110</v>
      </c>
      <c r="T53" s="77">
        <f t="shared" si="7"/>
        <v>159191.81818181818</v>
      </c>
      <c r="U53" s="77">
        <f t="shared" si="8"/>
        <v>159191.81818181818</v>
      </c>
      <c r="V53" s="133">
        <f>'市区町村別_在宅(医科)'!V53</f>
        <v>16333</v>
      </c>
      <c r="W53" s="77">
        <v>313</v>
      </c>
      <c r="X53" s="77">
        <v>313</v>
      </c>
      <c r="Y53" s="53">
        <f t="shared" si="9"/>
        <v>1.9163656401151044E-2</v>
      </c>
      <c r="Z53" s="53">
        <f t="shared" si="10"/>
        <v>1.9163656401151044E-2</v>
      </c>
      <c r="AA53" s="77">
        <v>41899140</v>
      </c>
      <c r="AB53" s="77">
        <v>41892520</v>
      </c>
      <c r="AC53" s="77">
        <f t="shared" si="11"/>
        <v>133863.06709265176</v>
      </c>
      <c r="AD53" s="77">
        <f t="shared" si="12"/>
        <v>133841.91693290733</v>
      </c>
      <c r="AE53" s="77">
        <f>'市区町村別_在宅(医科)'!AE53</f>
        <v>13985</v>
      </c>
      <c r="AF53" s="77">
        <v>634</v>
      </c>
      <c r="AG53" s="77">
        <v>634</v>
      </c>
      <c r="AH53" s="53">
        <f t="shared" si="13"/>
        <v>4.5334286735788341E-2</v>
      </c>
      <c r="AI53" s="53">
        <f t="shared" si="14"/>
        <v>4.5334286735788341E-2</v>
      </c>
      <c r="AJ53" s="77">
        <v>79622160</v>
      </c>
      <c r="AK53" s="77">
        <v>79610670</v>
      </c>
      <c r="AL53" s="77">
        <f t="shared" si="15"/>
        <v>125587.00315457414</v>
      </c>
      <c r="AM53" s="77">
        <f t="shared" si="16"/>
        <v>125568.88012618296</v>
      </c>
      <c r="AN53" s="77">
        <f>'市区町村別_在宅(医科)'!AN53</f>
        <v>8555</v>
      </c>
      <c r="AO53" s="77">
        <v>889</v>
      </c>
      <c r="AP53" s="77">
        <v>889</v>
      </c>
      <c r="AQ53" s="53">
        <f t="shared" si="17"/>
        <v>0.10391583869082407</v>
      </c>
      <c r="AR53" s="53">
        <f t="shared" si="18"/>
        <v>0.10391583869082407</v>
      </c>
      <c r="AS53" s="77">
        <v>103285280</v>
      </c>
      <c r="AT53" s="77">
        <v>103273680</v>
      </c>
      <c r="AU53" s="77">
        <f t="shared" si="19"/>
        <v>116181.41732283465</v>
      </c>
      <c r="AV53" s="77">
        <f t="shared" si="20"/>
        <v>116168.36895388077</v>
      </c>
      <c r="AW53" s="77">
        <f>'市区町村別_在宅(医科)'!AW53</f>
        <v>4008</v>
      </c>
      <c r="AX53" s="77">
        <v>708</v>
      </c>
      <c r="AY53" s="77">
        <v>708</v>
      </c>
      <c r="AZ53" s="53">
        <f t="shared" si="21"/>
        <v>0.17664670658682635</v>
      </c>
      <c r="BA53" s="53">
        <f t="shared" si="22"/>
        <v>0.17664670658682635</v>
      </c>
      <c r="BB53" s="77">
        <v>84611350</v>
      </c>
      <c r="BC53" s="77">
        <v>84611350</v>
      </c>
      <c r="BD53" s="77">
        <f t="shared" si="23"/>
        <v>119507.55649717514</v>
      </c>
      <c r="BE53" s="77">
        <f t="shared" si="24"/>
        <v>119507.55649717514</v>
      </c>
      <c r="BF53" s="77">
        <f>'市区町村別_在宅(医科)'!BF53</f>
        <v>1404</v>
      </c>
      <c r="BG53" s="77">
        <v>334</v>
      </c>
      <c r="BH53" s="77">
        <v>334</v>
      </c>
      <c r="BI53" s="53">
        <f t="shared" si="25"/>
        <v>0.2378917378917379</v>
      </c>
      <c r="BJ53" s="53">
        <f t="shared" si="26"/>
        <v>0.2378917378917379</v>
      </c>
      <c r="BK53" s="77">
        <v>38818010</v>
      </c>
      <c r="BL53" s="77">
        <v>38818010</v>
      </c>
      <c r="BM53" s="77">
        <f t="shared" si="27"/>
        <v>116221.58682634731</v>
      </c>
      <c r="BN53" s="77">
        <f t="shared" si="28"/>
        <v>116221.58682634731</v>
      </c>
      <c r="BO53" s="77">
        <f>'市区町村別_在宅(医科)'!BO53</f>
        <v>44410</v>
      </c>
      <c r="BP53" s="77">
        <f t="shared" si="52"/>
        <v>2892</v>
      </c>
      <c r="BQ53" s="77">
        <f t="shared" si="52"/>
        <v>2892</v>
      </c>
      <c r="BR53" s="53">
        <f t="shared" si="30"/>
        <v>6.5120468362981312E-2</v>
      </c>
      <c r="BS53" s="53">
        <f t="shared" si="31"/>
        <v>6.5120468362981312E-2</v>
      </c>
      <c r="BT53" s="77">
        <f t="shared" si="53"/>
        <v>351193160</v>
      </c>
      <c r="BU53" s="77">
        <f t="shared" si="53"/>
        <v>351163450</v>
      </c>
      <c r="BV53" s="77">
        <f t="shared" si="33"/>
        <v>121436.08575380359</v>
      </c>
      <c r="BW53" s="77">
        <f t="shared" si="34"/>
        <v>121425.81258644536</v>
      </c>
      <c r="BY53" s="90">
        <v>47</v>
      </c>
      <c r="BZ53" s="169" t="s">
        <v>14</v>
      </c>
      <c r="CA53" s="133">
        <v>43039</v>
      </c>
      <c r="CB53" s="133">
        <v>2659</v>
      </c>
      <c r="CC53" s="133">
        <v>2657</v>
      </c>
      <c r="CD53" s="27">
        <v>6.1781175213178746E-2</v>
      </c>
      <c r="CE53" s="27">
        <v>6.1734705732010502E-2</v>
      </c>
      <c r="CF53" s="133">
        <v>310083460</v>
      </c>
      <c r="CG53" s="133">
        <v>309976010</v>
      </c>
      <c r="CH53" s="133">
        <v>116616.57013915006</v>
      </c>
      <c r="CI53" s="133">
        <v>116663.91042529169</v>
      </c>
      <c r="CK53" s="42" t="str">
        <f t="shared" si="35"/>
        <v>和泉市</v>
      </c>
      <c r="CL53" s="86">
        <f t="shared" si="54"/>
        <v>7.2812291249164995E-2</v>
      </c>
      <c r="CM53" s="86">
        <f t="shared" si="37"/>
        <v>7.2999999999999995E-2</v>
      </c>
      <c r="CN53" s="86">
        <f t="shared" si="38"/>
        <v>7.1071490998077261E-2</v>
      </c>
      <c r="CO53" s="86">
        <f t="shared" si="39"/>
        <v>7.0999999999999994E-2</v>
      </c>
      <c r="CP53" s="136">
        <f t="shared" si="40"/>
        <v>0.20000000000000018</v>
      </c>
      <c r="CQ53" s="42" t="str">
        <f t="shared" si="41"/>
        <v>和泉市</v>
      </c>
      <c r="CR53" s="86">
        <f t="shared" si="55"/>
        <v>7.2812291249164995E-2</v>
      </c>
      <c r="CS53" s="86">
        <f t="shared" si="42"/>
        <v>7.2999999999999995E-2</v>
      </c>
      <c r="CT53" s="86">
        <f t="shared" si="43"/>
        <v>7.10365320748121E-2</v>
      </c>
      <c r="CU53" s="86">
        <f t="shared" si="44"/>
        <v>7.0999999999999994E-2</v>
      </c>
      <c r="CV53" s="136">
        <f t="shared" si="45"/>
        <v>0.20000000000000018</v>
      </c>
      <c r="CW53" s="43"/>
      <c r="CX53" s="86">
        <f t="shared" si="46"/>
        <v>7.9000000000000001E-2</v>
      </c>
      <c r="CY53" s="86">
        <f t="shared" si="47"/>
        <v>7.6999999999999999E-2</v>
      </c>
      <c r="CZ53" s="136">
        <f t="shared" si="48"/>
        <v>0.20000000000000018</v>
      </c>
      <c r="DA53" s="86">
        <f t="shared" si="49"/>
        <v>7.9000000000000001E-2</v>
      </c>
      <c r="DB53" s="86">
        <f t="shared" si="50"/>
        <v>7.6999999999999999E-2</v>
      </c>
      <c r="DC53" s="136">
        <f t="shared" si="51"/>
        <v>0.20000000000000018</v>
      </c>
      <c r="DD53" s="149">
        <v>0</v>
      </c>
    </row>
    <row r="54" spans="2:108" s="15" customFormat="1" ht="13.5" customHeight="1">
      <c r="B54" s="52">
        <v>48</v>
      </c>
      <c r="C54" s="169" t="s">
        <v>23</v>
      </c>
      <c r="D54" s="133">
        <f>'市区町村別_在宅(医科)'!D54</f>
        <v>15</v>
      </c>
      <c r="E54" s="77">
        <v>2</v>
      </c>
      <c r="F54" s="77">
        <v>1</v>
      </c>
      <c r="G54" s="53">
        <f t="shared" si="1"/>
        <v>0.13333333333333333</v>
      </c>
      <c r="H54" s="53">
        <f t="shared" si="2"/>
        <v>6.6666666666666666E-2</v>
      </c>
      <c r="I54" s="77">
        <v>272950</v>
      </c>
      <c r="J54" s="77">
        <v>236220</v>
      </c>
      <c r="K54" s="77">
        <f t="shared" si="3"/>
        <v>136475</v>
      </c>
      <c r="L54" s="77">
        <f t="shared" si="4"/>
        <v>236220</v>
      </c>
      <c r="M54" s="133">
        <f>'市区町村別_在宅(医科)'!M54</f>
        <v>43</v>
      </c>
      <c r="N54" s="77">
        <v>4</v>
      </c>
      <c r="O54" s="77">
        <v>4</v>
      </c>
      <c r="P54" s="53">
        <f t="shared" si="5"/>
        <v>9.3023255813953487E-2</v>
      </c>
      <c r="Q54" s="53">
        <f t="shared" si="6"/>
        <v>9.3023255813953487E-2</v>
      </c>
      <c r="R54" s="77">
        <v>1115660</v>
      </c>
      <c r="S54" s="77">
        <v>1115660</v>
      </c>
      <c r="T54" s="77">
        <f t="shared" si="7"/>
        <v>278915</v>
      </c>
      <c r="U54" s="77">
        <f t="shared" si="8"/>
        <v>278915</v>
      </c>
      <c r="V54" s="133">
        <f>'市区町村別_在宅(医科)'!V54</f>
        <v>8764</v>
      </c>
      <c r="W54" s="77">
        <v>134</v>
      </c>
      <c r="X54" s="77">
        <v>134</v>
      </c>
      <c r="Y54" s="53">
        <f t="shared" si="9"/>
        <v>1.5289821999087174E-2</v>
      </c>
      <c r="Z54" s="53">
        <f t="shared" si="10"/>
        <v>1.5289821999087174E-2</v>
      </c>
      <c r="AA54" s="77">
        <v>18035320</v>
      </c>
      <c r="AB54" s="77">
        <v>18035320</v>
      </c>
      <c r="AC54" s="77">
        <f t="shared" si="11"/>
        <v>134591.94029850746</v>
      </c>
      <c r="AD54" s="77">
        <f t="shared" si="12"/>
        <v>134591.94029850746</v>
      </c>
      <c r="AE54" s="77">
        <f>'市区町村別_在宅(医科)'!AE54</f>
        <v>7173</v>
      </c>
      <c r="AF54" s="77">
        <v>292</v>
      </c>
      <c r="AG54" s="77">
        <v>292</v>
      </c>
      <c r="AH54" s="53">
        <f t="shared" si="13"/>
        <v>4.0708211348110972E-2</v>
      </c>
      <c r="AI54" s="53">
        <f t="shared" si="14"/>
        <v>4.0708211348110972E-2</v>
      </c>
      <c r="AJ54" s="77">
        <v>40379890</v>
      </c>
      <c r="AK54" s="77">
        <v>40379890</v>
      </c>
      <c r="AL54" s="77">
        <f t="shared" si="15"/>
        <v>138287.29452054793</v>
      </c>
      <c r="AM54" s="77">
        <f t="shared" si="16"/>
        <v>138287.29452054793</v>
      </c>
      <c r="AN54" s="77">
        <f>'市区町村別_在宅(医科)'!AN54</f>
        <v>4540</v>
      </c>
      <c r="AO54" s="77">
        <v>445</v>
      </c>
      <c r="AP54" s="77">
        <v>445</v>
      </c>
      <c r="AQ54" s="53">
        <f t="shared" si="17"/>
        <v>9.8017621145374448E-2</v>
      </c>
      <c r="AR54" s="53">
        <f t="shared" si="18"/>
        <v>9.8017621145374448E-2</v>
      </c>
      <c r="AS54" s="77">
        <v>63411070</v>
      </c>
      <c r="AT54" s="77">
        <v>63396490</v>
      </c>
      <c r="AU54" s="77">
        <f t="shared" si="19"/>
        <v>142496.78651685393</v>
      </c>
      <c r="AV54" s="77">
        <f t="shared" si="20"/>
        <v>142464.02247191011</v>
      </c>
      <c r="AW54" s="77">
        <f>'市区町村別_在宅(医科)'!AW54</f>
        <v>2309</v>
      </c>
      <c r="AX54" s="77">
        <v>507</v>
      </c>
      <c r="AY54" s="77">
        <v>507</v>
      </c>
      <c r="AZ54" s="53">
        <f t="shared" si="21"/>
        <v>0.21957557384148982</v>
      </c>
      <c r="BA54" s="53">
        <f t="shared" si="22"/>
        <v>0.21957557384148982</v>
      </c>
      <c r="BB54" s="77">
        <v>74318800</v>
      </c>
      <c r="BC54" s="77">
        <v>74318800</v>
      </c>
      <c r="BD54" s="77">
        <f t="shared" si="23"/>
        <v>146585.4043392505</v>
      </c>
      <c r="BE54" s="77">
        <f t="shared" si="24"/>
        <v>146585.4043392505</v>
      </c>
      <c r="BF54" s="77">
        <f>'市区町村別_在宅(医科)'!BF54</f>
        <v>1042</v>
      </c>
      <c r="BG54" s="77">
        <v>324</v>
      </c>
      <c r="BH54" s="77">
        <v>324</v>
      </c>
      <c r="BI54" s="53">
        <f t="shared" si="25"/>
        <v>0.31094049904030713</v>
      </c>
      <c r="BJ54" s="53">
        <f t="shared" si="26"/>
        <v>0.31094049904030713</v>
      </c>
      <c r="BK54" s="77">
        <v>46216580</v>
      </c>
      <c r="BL54" s="77">
        <v>46216580</v>
      </c>
      <c r="BM54" s="77">
        <f t="shared" si="27"/>
        <v>142643.76543209876</v>
      </c>
      <c r="BN54" s="77">
        <f t="shared" si="28"/>
        <v>142643.76543209876</v>
      </c>
      <c r="BO54" s="77">
        <f>'市区町村別_在宅(医科)'!BO54</f>
        <v>23886</v>
      </c>
      <c r="BP54" s="77">
        <f t="shared" si="52"/>
        <v>1708</v>
      </c>
      <c r="BQ54" s="77">
        <f t="shared" si="52"/>
        <v>1707</v>
      </c>
      <c r="BR54" s="53">
        <f t="shared" si="30"/>
        <v>7.1506321694716574E-2</v>
      </c>
      <c r="BS54" s="53">
        <f t="shared" si="31"/>
        <v>7.146445616679227E-2</v>
      </c>
      <c r="BT54" s="77">
        <f t="shared" si="53"/>
        <v>243750270</v>
      </c>
      <c r="BU54" s="77">
        <f t="shared" si="53"/>
        <v>243698960</v>
      </c>
      <c r="BV54" s="77">
        <f t="shared" si="33"/>
        <v>142710.93091334894</v>
      </c>
      <c r="BW54" s="77">
        <f t="shared" si="34"/>
        <v>142764.47568834212</v>
      </c>
      <c r="BY54" s="90">
        <v>48</v>
      </c>
      <c r="BZ54" s="169" t="s">
        <v>23</v>
      </c>
      <c r="CA54" s="133">
        <v>23103</v>
      </c>
      <c r="CB54" s="133">
        <v>1609</v>
      </c>
      <c r="CC54" s="133">
        <v>1608</v>
      </c>
      <c r="CD54" s="27">
        <v>6.9644634895900961E-2</v>
      </c>
      <c r="CE54" s="27">
        <v>6.9601350473964416E-2</v>
      </c>
      <c r="CF54" s="133">
        <v>225566770</v>
      </c>
      <c r="CG54" s="133">
        <v>225464510</v>
      </c>
      <c r="CH54" s="133">
        <v>140190.65879428215</v>
      </c>
      <c r="CI54" s="133">
        <v>140214.24751243781</v>
      </c>
      <c r="CK54" s="42" t="str">
        <f t="shared" si="35"/>
        <v>大正区</v>
      </c>
      <c r="CL54" s="86">
        <f t="shared" si="54"/>
        <v>7.2637058727834714E-2</v>
      </c>
      <c r="CM54" s="86">
        <f t="shared" si="37"/>
        <v>7.2999999999999995E-2</v>
      </c>
      <c r="CN54" s="86">
        <f t="shared" si="38"/>
        <v>7.1785892946473237E-2</v>
      </c>
      <c r="CO54" s="86">
        <f t="shared" si="39"/>
        <v>7.1999999999999995E-2</v>
      </c>
      <c r="CP54" s="136">
        <f t="shared" si="40"/>
        <v>0.10000000000000009</v>
      </c>
      <c r="CQ54" s="42" t="str">
        <f t="shared" si="41"/>
        <v>大正区</v>
      </c>
      <c r="CR54" s="86">
        <f t="shared" si="55"/>
        <v>7.2555718236538155E-2</v>
      </c>
      <c r="CS54" s="86">
        <f t="shared" si="42"/>
        <v>7.2999999999999995E-2</v>
      </c>
      <c r="CT54" s="86">
        <f t="shared" si="43"/>
        <v>7.1702517925629483E-2</v>
      </c>
      <c r="CU54" s="86">
        <f t="shared" si="44"/>
        <v>7.1999999999999995E-2</v>
      </c>
      <c r="CV54" s="136">
        <f t="shared" si="45"/>
        <v>0.10000000000000009</v>
      </c>
      <c r="CW54" s="43"/>
      <c r="CX54" s="86">
        <f t="shared" si="46"/>
        <v>7.9000000000000001E-2</v>
      </c>
      <c r="CY54" s="86">
        <f t="shared" si="47"/>
        <v>7.6999999999999999E-2</v>
      </c>
      <c r="CZ54" s="136">
        <f t="shared" si="48"/>
        <v>0.20000000000000018</v>
      </c>
      <c r="DA54" s="86">
        <f t="shared" si="49"/>
        <v>7.9000000000000001E-2</v>
      </c>
      <c r="DB54" s="86">
        <f t="shared" si="50"/>
        <v>7.6999999999999999E-2</v>
      </c>
      <c r="DC54" s="136">
        <f t="shared" si="51"/>
        <v>0.20000000000000018</v>
      </c>
      <c r="DD54" s="149">
        <v>0</v>
      </c>
    </row>
    <row r="55" spans="2:108" s="15" customFormat="1" ht="13.5" customHeight="1">
      <c r="B55" s="52">
        <v>49</v>
      </c>
      <c r="C55" s="169" t="s">
        <v>24</v>
      </c>
      <c r="D55" s="133">
        <f>'市区町村別_在宅(医科)'!D55</f>
        <v>9</v>
      </c>
      <c r="E55" s="77">
        <v>1</v>
      </c>
      <c r="F55" s="77">
        <v>1</v>
      </c>
      <c r="G55" s="53">
        <f t="shared" si="1"/>
        <v>0.1111111111111111</v>
      </c>
      <c r="H55" s="53">
        <f t="shared" si="2"/>
        <v>0.1111111111111111</v>
      </c>
      <c r="I55" s="77">
        <v>8710</v>
      </c>
      <c r="J55" s="77">
        <v>8710</v>
      </c>
      <c r="K55" s="77">
        <f t="shared" si="3"/>
        <v>8710</v>
      </c>
      <c r="L55" s="77">
        <f t="shared" si="4"/>
        <v>8710</v>
      </c>
      <c r="M55" s="133">
        <f>'市区町村別_在宅(医科)'!M55</f>
        <v>35</v>
      </c>
      <c r="N55" s="77">
        <v>7</v>
      </c>
      <c r="O55" s="77">
        <v>7</v>
      </c>
      <c r="P55" s="53">
        <f t="shared" si="5"/>
        <v>0.2</v>
      </c>
      <c r="Q55" s="53">
        <f t="shared" si="6"/>
        <v>0.2</v>
      </c>
      <c r="R55" s="77">
        <v>1057790</v>
      </c>
      <c r="S55" s="77">
        <v>1057790</v>
      </c>
      <c r="T55" s="77">
        <f t="shared" si="7"/>
        <v>151112.85714285713</v>
      </c>
      <c r="U55" s="77">
        <f t="shared" si="8"/>
        <v>151112.85714285713</v>
      </c>
      <c r="V55" s="133">
        <f>'市区町村別_在宅(医科)'!V55</f>
        <v>8157</v>
      </c>
      <c r="W55" s="77">
        <v>208</v>
      </c>
      <c r="X55" s="77">
        <v>208</v>
      </c>
      <c r="Y55" s="53">
        <f t="shared" si="9"/>
        <v>2.5499570920681624E-2</v>
      </c>
      <c r="Z55" s="53">
        <f t="shared" si="10"/>
        <v>2.5499570920681624E-2</v>
      </c>
      <c r="AA55" s="77">
        <v>25425210</v>
      </c>
      <c r="AB55" s="77">
        <v>25425210</v>
      </c>
      <c r="AC55" s="77">
        <f t="shared" si="11"/>
        <v>122236.58653846153</v>
      </c>
      <c r="AD55" s="77">
        <f t="shared" si="12"/>
        <v>122236.58653846153</v>
      </c>
      <c r="AE55" s="77">
        <f>'市区町村別_在宅(医科)'!AE55</f>
        <v>7493</v>
      </c>
      <c r="AF55" s="77">
        <v>426</v>
      </c>
      <c r="AG55" s="77">
        <v>426</v>
      </c>
      <c r="AH55" s="53">
        <f t="shared" si="13"/>
        <v>5.6853062858668091E-2</v>
      </c>
      <c r="AI55" s="53">
        <f t="shared" si="14"/>
        <v>5.6853062858668091E-2</v>
      </c>
      <c r="AJ55" s="77">
        <v>55796740</v>
      </c>
      <c r="AK55" s="77">
        <v>55796740</v>
      </c>
      <c r="AL55" s="77">
        <f t="shared" si="15"/>
        <v>130978.26291079812</v>
      </c>
      <c r="AM55" s="77">
        <f t="shared" si="16"/>
        <v>130978.26291079812</v>
      </c>
      <c r="AN55" s="77">
        <f>'市区町村別_在宅(医科)'!AN55</f>
        <v>4829</v>
      </c>
      <c r="AO55" s="77">
        <v>532</v>
      </c>
      <c r="AP55" s="77">
        <v>532</v>
      </c>
      <c r="AQ55" s="53">
        <f t="shared" si="17"/>
        <v>0.1101677365914268</v>
      </c>
      <c r="AR55" s="53">
        <f t="shared" si="18"/>
        <v>0.1101677365914268</v>
      </c>
      <c r="AS55" s="77">
        <v>68588770</v>
      </c>
      <c r="AT55" s="77">
        <v>68564500</v>
      </c>
      <c r="AU55" s="77">
        <f t="shared" si="19"/>
        <v>128926.25939849624</v>
      </c>
      <c r="AV55" s="77">
        <f t="shared" si="20"/>
        <v>128880.63909774437</v>
      </c>
      <c r="AW55" s="77">
        <f>'市区町村別_在宅(医科)'!AW55</f>
        <v>2220</v>
      </c>
      <c r="AX55" s="77">
        <v>413</v>
      </c>
      <c r="AY55" s="77">
        <v>413</v>
      </c>
      <c r="AZ55" s="53">
        <f t="shared" si="21"/>
        <v>0.18603603603603602</v>
      </c>
      <c r="BA55" s="53">
        <f t="shared" si="22"/>
        <v>0.18603603603603602</v>
      </c>
      <c r="BB55" s="77">
        <v>54625570</v>
      </c>
      <c r="BC55" s="77">
        <v>54625570</v>
      </c>
      <c r="BD55" s="77">
        <f t="shared" si="23"/>
        <v>132265.30266343825</v>
      </c>
      <c r="BE55" s="77">
        <f t="shared" si="24"/>
        <v>132265.30266343825</v>
      </c>
      <c r="BF55" s="77">
        <f>'市区町村別_在宅(医科)'!BF55</f>
        <v>863</v>
      </c>
      <c r="BG55" s="77">
        <v>206</v>
      </c>
      <c r="BH55" s="77">
        <v>206</v>
      </c>
      <c r="BI55" s="53">
        <f t="shared" si="25"/>
        <v>0.23870220162224798</v>
      </c>
      <c r="BJ55" s="53">
        <f t="shared" si="26"/>
        <v>0.23870220162224798</v>
      </c>
      <c r="BK55" s="77">
        <v>24025690</v>
      </c>
      <c r="BL55" s="77">
        <v>24025690</v>
      </c>
      <c r="BM55" s="77">
        <f t="shared" si="27"/>
        <v>116629.56310679612</v>
      </c>
      <c r="BN55" s="77">
        <f t="shared" si="28"/>
        <v>116629.56310679612</v>
      </c>
      <c r="BO55" s="77">
        <f>'市区町村別_在宅(医科)'!BO55</f>
        <v>23606</v>
      </c>
      <c r="BP55" s="77">
        <f t="shared" si="52"/>
        <v>1793</v>
      </c>
      <c r="BQ55" s="77">
        <f t="shared" si="52"/>
        <v>1793</v>
      </c>
      <c r="BR55" s="53">
        <f t="shared" si="30"/>
        <v>7.5955265610438027E-2</v>
      </c>
      <c r="BS55" s="53">
        <f t="shared" si="31"/>
        <v>7.5955265610438027E-2</v>
      </c>
      <c r="BT55" s="77">
        <f t="shared" si="53"/>
        <v>229528480</v>
      </c>
      <c r="BU55" s="77">
        <f t="shared" si="53"/>
        <v>229504210</v>
      </c>
      <c r="BV55" s="77">
        <f t="shared" si="33"/>
        <v>128013.65309537089</v>
      </c>
      <c r="BW55" s="77">
        <f t="shared" si="34"/>
        <v>128000.11712214166</v>
      </c>
      <c r="BY55" s="90">
        <v>49</v>
      </c>
      <c r="BZ55" s="169" t="s">
        <v>24</v>
      </c>
      <c r="CA55" s="133">
        <v>22902</v>
      </c>
      <c r="CB55" s="133">
        <v>1681</v>
      </c>
      <c r="CC55" s="133">
        <v>1679</v>
      </c>
      <c r="CD55" s="27">
        <v>7.3399703082700204E-2</v>
      </c>
      <c r="CE55" s="27">
        <v>7.3312374465112212E-2</v>
      </c>
      <c r="CF55" s="133">
        <v>214189940</v>
      </c>
      <c r="CG55" s="133">
        <v>214161210</v>
      </c>
      <c r="CH55" s="133">
        <v>127418.16775728733</v>
      </c>
      <c r="CI55" s="133">
        <v>127552.83502084574</v>
      </c>
      <c r="CK55" s="42" t="str">
        <f t="shared" si="35"/>
        <v>福島区</v>
      </c>
      <c r="CL55" s="86">
        <f t="shared" si="54"/>
        <v>7.191951389580635E-2</v>
      </c>
      <c r="CM55" s="86">
        <f t="shared" si="37"/>
        <v>7.1999999999999995E-2</v>
      </c>
      <c r="CN55" s="86">
        <f t="shared" si="38"/>
        <v>7.3080481036077699E-2</v>
      </c>
      <c r="CO55" s="86">
        <f t="shared" si="39"/>
        <v>7.2999999999999995E-2</v>
      </c>
      <c r="CP55" s="136">
        <f t="shared" si="40"/>
        <v>-0.10000000000000009</v>
      </c>
      <c r="CQ55" s="42" t="str">
        <f t="shared" si="41"/>
        <v>福島区</v>
      </c>
      <c r="CR55" s="86">
        <f t="shared" si="55"/>
        <v>7.191951389580635E-2</v>
      </c>
      <c r="CS55" s="86">
        <f t="shared" si="42"/>
        <v>7.1999999999999995E-2</v>
      </c>
      <c r="CT55" s="86">
        <f t="shared" si="43"/>
        <v>7.3080481036077699E-2</v>
      </c>
      <c r="CU55" s="86">
        <f t="shared" si="44"/>
        <v>7.2999999999999995E-2</v>
      </c>
      <c r="CV55" s="136">
        <f t="shared" si="45"/>
        <v>-0.10000000000000009</v>
      </c>
      <c r="CW55" s="43"/>
      <c r="CX55" s="86">
        <f t="shared" si="46"/>
        <v>7.9000000000000001E-2</v>
      </c>
      <c r="CY55" s="86">
        <f t="shared" si="47"/>
        <v>7.6999999999999999E-2</v>
      </c>
      <c r="CZ55" s="136">
        <f t="shared" si="48"/>
        <v>0.20000000000000018</v>
      </c>
      <c r="DA55" s="86">
        <f t="shared" si="49"/>
        <v>7.9000000000000001E-2</v>
      </c>
      <c r="DB55" s="86">
        <f t="shared" si="50"/>
        <v>7.6999999999999999E-2</v>
      </c>
      <c r="DC55" s="136">
        <f t="shared" si="51"/>
        <v>0.20000000000000018</v>
      </c>
      <c r="DD55" s="149">
        <v>0</v>
      </c>
    </row>
    <row r="56" spans="2:108" s="15" customFormat="1" ht="13.5" customHeight="1">
      <c r="B56" s="52">
        <v>50</v>
      </c>
      <c r="C56" s="169" t="s">
        <v>15</v>
      </c>
      <c r="D56" s="133">
        <f>'市区町村別_在宅(医科)'!D56</f>
        <v>7</v>
      </c>
      <c r="E56" s="77">
        <v>0</v>
      </c>
      <c r="F56" s="77">
        <v>0</v>
      </c>
      <c r="G56" s="53">
        <f t="shared" si="1"/>
        <v>0</v>
      </c>
      <c r="H56" s="53">
        <f t="shared" si="2"/>
        <v>0</v>
      </c>
      <c r="I56" s="77">
        <v>0</v>
      </c>
      <c r="J56" s="77">
        <v>0</v>
      </c>
      <c r="K56" s="77" t="str">
        <f t="shared" si="3"/>
        <v>-</v>
      </c>
      <c r="L56" s="77" t="str">
        <f t="shared" si="4"/>
        <v>-</v>
      </c>
      <c r="M56" s="133">
        <f>'市区町村別_在宅(医科)'!M56</f>
        <v>58</v>
      </c>
      <c r="N56" s="77">
        <v>14</v>
      </c>
      <c r="O56" s="77">
        <v>14</v>
      </c>
      <c r="P56" s="53">
        <f t="shared" si="5"/>
        <v>0.2413793103448276</v>
      </c>
      <c r="Q56" s="53">
        <f t="shared" si="6"/>
        <v>0.2413793103448276</v>
      </c>
      <c r="R56" s="77">
        <v>1991020</v>
      </c>
      <c r="S56" s="77">
        <v>1991020</v>
      </c>
      <c r="T56" s="77">
        <f t="shared" si="7"/>
        <v>142215.71428571429</v>
      </c>
      <c r="U56" s="77">
        <f t="shared" si="8"/>
        <v>142215.71428571429</v>
      </c>
      <c r="V56" s="133">
        <f>'市区町村別_在宅(医科)'!V56</f>
        <v>7934</v>
      </c>
      <c r="W56" s="77">
        <v>159</v>
      </c>
      <c r="X56" s="77">
        <v>159</v>
      </c>
      <c r="Y56" s="53">
        <f t="shared" si="9"/>
        <v>2.0040332745147466E-2</v>
      </c>
      <c r="Z56" s="53">
        <f t="shared" si="10"/>
        <v>2.0040332745147466E-2</v>
      </c>
      <c r="AA56" s="77">
        <v>21185000</v>
      </c>
      <c r="AB56" s="77">
        <v>21177060</v>
      </c>
      <c r="AC56" s="77">
        <f t="shared" si="11"/>
        <v>133238.99371069184</v>
      </c>
      <c r="AD56" s="77">
        <f t="shared" si="12"/>
        <v>133189.05660377358</v>
      </c>
      <c r="AE56" s="77">
        <f>'市区町村別_在宅(医科)'!AE56</f>
        <v>6818</v>
      </c>
      <c r="AF56" s="77">
        <v>346</v>
      </c>
      <c r="AG56" s="77">
        <v>346</v>
      </c>
      <c r="AH56" s="53">
        <f t="shared" si="13"/>
        <v>5.0748019947198589E-2</v>
      </c>
      <c r="AI56" s="53">
        <f t="shared" si="14"/>
        <v>5.0748019947198589E-2</v>
      </c>
      <c r="AJ56" s="77">
        <v>49018170</v>
      </c>
      <c r="AK56" s="77">
        <v>49018170</v>
      </c>
      <c r="AL56" s="77">
        <f t="shared" si="15"/>
        <v>141671.01156069365</v>
      </c>
      <c r="AM56" s="77">
        <f t="shared" si="16"/>
        <v>141671.01156069365</v>
      </c>
      <c r="AN56" s="77">
        <f>'市区町村別_在宅(医科)'!AN56</f>
        <v>4199</v>
      </c>
      <c r="AO56" s="77">
        <v>449</v>
      </c>
      <c r="AP56" s="77">
        <v>449</v>
      </c>
      <c r="AQ56" s="53">
        <f t="shared" si="17"/>
        <v>0.10693022148130507</v>
      </c>
      <c r="AR56" s="53">
        <f t="shared" si="18"/>
        <v>0.10693022148130507</v>
      </c>
      <c r="AS56" s="77">
        <v>63901960</v>
      </c>
      <c r="AT56" s="77">
        <v>63901960</v>
      </c>
      <c r="AU56" s="77">
        <f t="shared" si="19"/>
        <v>142320.62360801781</v>
      </c>
      <c r="AV56" s="77">
        <f t="shared" si="20"/>
        <v>142320.62360801781</v>
      </c>
      <c r="AW56" s="77">
        <f>'市区町村別_在宅(医科)'!AW56</f>
        <v>1869</v>
      </c>
      <c r="AX56" s="77">
        <v>357</v>
      </c>
      <c r="AY56" s="77">
        <v>357</v>
      </c>
      <c r="AZ56" s="53">
        <f t="shared" si="21"/>
        <v>0.19101123595505617</v>
      </c>
      <c r="BA56" s="53">
        <f t="shared" si="22"/>
        <v>0.19101123595505617</v>
      </c>
      <c r="BB56" s="77">
        <v>56482840</v>
      </c>
      <c r="BC56" s="77">
        <v>56482840</v>
      </c>
      <c r="BD56" s="77">
        <f t="shared" si="23"/>
        <v>158215.23809523811</v>
      </c>
      <c r="BE56" s="77">
        <f t="shared" si="24"/>
        <v>158215.23809523811</v>
      </c>
      <c r="BF56" s="77">
        <f>'市区町村別_在宅(医科)'!BF56</f>
        <v>721</v>
      </c>
      <c r="BG56" s="77">
        <v>165</v>
      </c>
      <c r="BH56" s="77">
        <v>165</v>
      </c>
      <c r="BI56" s="53">
        <f t="shared" si="25"/>
        <v>0.2288488210818308</v>
      </c>
      <c r="BJ56" s="53">
        <f t="shared" si="26"/>
        <v>0.2288488210818308</v>
      </c>
      <c r="BK56" s="77">
        <v>22168990</v>
      </c>
      <c r="BL56" s="77">
        <v>22168990</v>
      </c>
      <c r="BM56" s="77">
        <f t="shared" si="27"/>
        <v>134357.51515151514</v>
      </c>
      <c r="BN56" s="77">
        <f t="shared" si="28"/>
        <v>134357.51515151514</v>
      </c>
      <c r="BO56" s="77">
        <f>'市区町村別_在宅(医科)'!BO56</f>
        <v>21606</v>
      </c>
      <c r="BP56" s="77">
        <f t="shared" si="52"/>
        <v>1490</v>
      </c>
      <c r="BQ56" s="77">
        <f t="shared" si="52"/>
        <v>1490</v>
      </c>
      <c r="BR56" s="53">
        <f t="shared" si="30"/>
        <v>6.8962325280014808E-2</v>
      </c>
      <c r="BS56" s="53">
        <f t="shared" si="31"/>
        <v>6.8962325280014808E-2</v>
      </c>
      <c r="BT56" s="77">
        <f t="shared" si="53"/>
        <v>214747980</v>
      </c>
      <c r="BU56" s="77">
        <f t="shared" si="53"/>
        <v>214740040</v>
      </c>
      <c r="BV56" s="77">
        <f t="shared" si="33"/>
        <v>144126.1610738255</v>
      </c>
      <c r="BW56" s="77">
        <f t="shared" si="34"/>
        <v>144120.83221476511</v>
      </c>
      <c r="BY56" s="90">
        <v>50</v>
      </c>
      <c r="BZ56" s="169" t="s">
        <v>15</v>
      </c>
      <c r="CA56" s="133">
        <v>20903</v>
      </c>
      <c r="CB56" s="133">
        <v>1336</v>
      </c>
      <c r="CC56" s="133">
        <v>1336</v>
      </c>
      <c r="CD56" s="27">
        <v>6.391427067884993E-2</v>
      </c>
      <c r="CE56" s="27">
        <v>6.391427067884993E-2</v>
      </c>
      <c r="CF56" s="133">
        <v>202317790</v>
      </c>
      <c r="CG56" s="133">
        <v>202317790</v>
      </c>
      <c r="CH56" s="133">
        <v>151435.47155688622</v>
      </c>
      <c r="CI56" s="133">
        <v>151435.47155688622</v>
      </c>
      <c r="CK56" s="42" t="str">
        <f t="shared" si="35"/>
        <v>守口市</v>
      </c>
      <c r="CL56" s="86">
        <f t="shared" si="54"/>
        <v>7.1723829739693892E-2</v>
      </c>
      <c r="CM56" s="86">
        <f t="shared" si="37"/>
        <v>7.1999999999999995E-2</v>
      </c>
      <c r="CN56" s="86">
        <f t="shared" si="38"/>
        <v>6.8825449851947454E-2</v>
      </c>
      <c r="CO56" s="86">
        <f t="shared" si="39"/>
        <v>6.9000000000000006E-2</v>
      </c>
      <c r="CP56" s="136">
        <f t="shared" si="40"/>
        <v>0.29999999999999888</v>
      </c>
      <c r="CQ56" s="42" t="str">
        <f t="shared" si="41"/>
        <v>守口市</v>
      </c>
      <c r="CR56" s="86">
        <f t="shared" si="55"/>
        <v>7.1686589952705465E-2</v>
      </c>
      <c r="CS56" s="86">
        <f t="shared" si="42"/>
        <v>7.1999999999999995E-2</v>
      </c>
      <c r="CT56" s="86">
        <f t="shared" si="43"/>
        <v>6.8180092627742772E-2</v>
      </c>
      <c r="CU56" s="86">
        <f t="shared" si="44"/>
        <v>6.8000000000000005E-2</v>
      </c>
      <c r="CV56" s="136">
        <f t="shared" si="45"/>
        <v>0.39999999999999897</v>
      </c>
      <c r="CW56" s="43"/>
      <c r="CX56" s="86">
        <f t="shared" si="46"/>
        <v>7.9000000000000001E-2</v>
      </c>
      <c r="CY56" s="86">
        <f t="shared" si="47"/>
        <v>7.6999999999999999E-2</v>
      </c>
      <c r="CZ56" s="136">
        <f t="shared" si="48"/>
        <v>0.20000000000000018</v>
      </c>
      <c r="DA56" s="86">
        <f t="shared" si="49"/>
        <v>7.9000000000000001E-2</v>
      </c>
      <c r="DB56" s="86">
        <f t="shared" si="50"/>
        <v>7.6999999999999999E-2</v>
      </c>
      <c r="DC56" s="136">
        <f t="shared" si="51"/>
        <v>0.20000000000000018</v>
      </c>
      <c r="DD56" s="149">
        <v>0</v>
      </c>
    </row>
    <row r="57" spans="2:108" s="15" customFormat="1" ht="13.5" customHeight="1">
      <c r="B57" s="52">
        <v>51</v>
      </c>
      <c r="C57" s="169" t="s">
        <v>43</v>
      </c>
      <c r="D57" s="133">
        <f>'市区町村別_在宅(医科)'!D57</f>
        <v>55</v>
      </c>
      <c r="E57" s="77">
        <v>4</v>
      </c>
      <c r="F57" s="77">
        <v>4</v>
      </c>
      <c r="G57" s="53">
        <f t="shared" si="1"/>
        <v>7.2727272727272724E-2</v>
      </c>
      <c r="H57" s="53">
        <f t="shared" si="2"/>
        <v>7.2727272727272724E-2</v>
      </c>
      <c r="I57" s="77">
        <v>387570</v>
      </c>
      <c r="J57" s="77">
        <v>387570</v>
      </c>
      <c r="K57" s="77">
        <f t="shared" si="3"/>
        <v>96892.5</v>
      </c>
      <c r="L57" s="77">
        <f t="shared" si="4"/>
        <v>96892.5</v>
      </c>
      <c r="M57" s="133">
        <f>'市区町村別_在宅(医科)'!M57</f>
        <v>135</v>
      </c>
      <c r="N57" s="77">
        <v>16</v>
      </c>
      <c r="O57" s="77">
        <v>16</v>
      </c>
      <c r="P57" s="53">
        <f t="shared" si="5"/>
        <v>0.11851851851851852</v>
      </c>
      <c r="Q57" s="53">
        <f t="shared" si="6"/>
        <v>0.11851851851851852</v>
      </c>
      <c r="R57" s="77">
        <v>3299300</v>
      </c>
      <c r="S57" s="77">
        <v>3299300</v>
      </c>
      <c r="T57" s="77">
        <f t="shared" si="7"/>
        <v>206206.25</v>
      </c>
      <c r="U57" s="77">
        <f t="shared" si="8"/>
        <v>206206.25</v>
      </c>
      <c r="V57" s="133">
        <f>'市区町村別_在宅(医科)'!V57</f>
        <v>11409</v>
      </c>
      <c r="W57" s="77">
        <v>238</v>
      </c>
      <c r="X57" s="77">
        <v>238</v>
      </c>
      <c r="Y57" s="53">
        <f t="shared" si="9"/>
        <v>2.0860723989832589E-2</v>
      </c>
      <c r="Z57" s="53">
        <f t="shared" si="10"/>
        <v>2.0860723989832589E-2</v>
      </c>
      <c r="AA57" s="77">
        <v>32744650</v>
      </c>
      <c r="AB57" s="77">
        <v>32744650</v>
      </c>
      <c r="AC57" s="77">
        <f t="shared" si="11"/>
        <v>137582.56302521008</v>
      </c>
      <c r="AD57" s="77">
        <f t="shared" si="12"/>
        <v>137582.56302521008</v>
      </c>
      <c r="AE57" s="77">
        <f>'市区町村別_在宅(医科)'!AE57</f>
        <v>8825</v>
      </c>
      <c r="AF57" s="77">
        <v>423</v>
      </c>
      <c r="AG57" s="77">
        <v>423</v>
      </c>
      <c r="AH57" s="53">
        <f t="shared" si="13"/>
        <v>4.7932011331444757E-2</v>
      </c>
      <c r="AI57" s="53">
        <f t="shared" si="14"/>
        <v>4.7932011331444757E-2</v>
      </c>
      <c r="AJ57" s="77">
        <v>62977460</v>
      </c>
      <c r="AK57" s="77">
        <v>62977460</v>
      </c>
      <c r="AL57" s="77">
        <f t="shared" si="15"/>
        <v>148882.88416075651</v>
      </c>
      <c r="AM57" s="77">
        <f t="shared" si="16"/>
        <v>148882.88416075651</v>
      </c>
      <c r="AN57" s="77">
        <f>'市区町村別_在宅(医科)'!AN57</f>
        <v>5532</v>
      </c>
      <c r="AO57" s="77">
        <v>634</v>
      </c>
      <c r="AP57" s="77">
        <v>634</v>
      </c>
      <c r="AQ57" s="53">
        <f t="shared" si="17"/>
        <v>0.1146059291395517</v>
      </c>
      <c r="AR57" s="53">
        <f t="shared" si="18"/>
        <v>0.1146059291395517</v>
      </c>
      <c r="AS57" s="77">
        <v>96921210</v>
      </c>
      <c r="AT57" s="77">
        <v>96921210</v>
      </c>
      <c r="AU57" s="77">
        <f t="shared" si="19"/>
        <v>152872.57097791799</v>
      </c>
      <c r="AV57" s="77">
        <f t="shared" si="20"/>
        <v>152872.57097791799</v>
      </c>
      <c r="AW57" s="77">
        <f>'市区町村別_在宅(医科)'!AW57</f>
        <v>2800</v>
      </c>
      <c r="AX57" s="77">
        <v>574</v>
      </c>
      <c r="AY57" s="77">
        <v>574</v>
      </c>
      <c r="AZ57" s="53">
        <f t="shared" si="21"/>
        <v>0.20499999999999999</v>
      </c>
      <c r="BA57" s="53">
        <f t="shared" si="22"/>
        <v>0.20499999999999999</v>
      </c>
      <c r="BB57" s="77">
        <v>84999600</v>
      </c>
      <c r="BC57" s="77">
        <v>84999600</v>
      </c>
      <c r="BD57" s="77">
        <f t="shared" si="23"/>
        <v>148082.92682926828</v>
      </c>
      <c r="BE57" s="77">
        <f t="shared" si="24"/>
        <v>148082.92682926828</v>
      </c>
      <c r="BF57" s="77">
        <f>'市区町村別_在宅(医科)'!BF57</f>
        <v>1184</v>
      </c>
      <c r="BG57" s="77">
        <v>291</v>
      </c>
      <c r="BH57" s="77">
        <v>291</v>
      </c>
      <c r="BI57" s="53">
        <f t="shared" si="25"/>
        <v>0.24577702702702703</v>
      </c>
      <c r="BJ57" s="53">
        <f t="shared" si="26"/>
        <v>0.24577702702702703</v>
      </c>
      <c r="BK57" s="77">
        <v>43242190</v>
      </c>
      <c r="BL57" s="77">
        <v>43242190</v>
      </c>
      <c r="BM57" s="77">
        <f t="shared" si="27"/>
        <v>148598.5910652921</v>
      </c>
      <c r="BN57" s="77">
        <f t="shared" si="28"/>
        <v>148598.5910652921</v>
      </c>
      <c r="BO57" s="77">
        <f>'市区町村別_在宅(医科)'!BO57</f>
        <v>29940</v>
      </c>
      <c r="BP57" s="77">
        <f t="shared" si="52"/>
        <v>2180</v>
      </c>
      <c r="BQ57" s="77">
        <f t="shared" si="52"/>
        <v>2180</v>
      </c>
      <c r="BR57" s="53">
        <f t="shared" si="30"/>
        <v>7.2812291249164995E-2</v>
      </c>
      <c r="BS57" s="53">
        <f t="shared" si="31"/>
        <v>7.2812291249164995E-2</v>
      </c>
      <c r="BT57" s="77">
        <f t="shared" si="53"/>
        <v>324571980</v>
      </c>
      <c r="BU57" s="77">
        <f t="shared" si="53"/>
        <v>324571980</v>
      </c>
      <c r="BV57" s="77">
        <f t="shared" si="33"/>
        <v>148886.22935779818</v>
      </c>
      <c r="BW57" s="77">
        <f t="shared" si="34"/>
        <v>148886.22935779818</v>
      </c>
      <c r="BY57" s="90">
        <v>51</v>
      </c>
      <c r="BZ57" s="169" t="s">
        <v>43</v>
      </c>
      <c r="CA57" s="133">
        <v>28605</v>
      </c>
      <c r="CB57" s="133">
        <v>2033</v>
      </c>
      <c r="CC57" s="133">
        <v>2032</v>
      </c>
      <c r="CD57" s="27">
        <v>7.1071490998077261E-2</v>
      </c>
      <c r="CE57" s="27">
        <v>7.10365320748121E-2</v>
      </c>
      <c r="CF57" s="133">
        <v>302064280</v>
      </c>
      <c r="CG57" s="133">
        <v>302057530</v>
      </c>
      <c r="CH57" s="133">
        <v>148580.56074766355</v>
      </c>
      <c r="CI57" s="133">
        <v>148650.3592519685</v>
      </c>
      <c r="CK57" s="42" t="str">
        <f t="shared" si="35"/>
        <v>河内長野市</v>
      </c>
      <c r="CL57" s="86">
        <f t="shared" si="54"/>
        <v>7.1506321694716574E-2</v>
      </c>
      <c r="CM57" s="86">
        <f t="shared" si="37"/>
        <v>7.1999999999999995E-2</v>
      </c>
      <c r="CN57" s="86">
        <f t="shared" si="38"/>
        <v>6.9644634895900961E-2</v>
      </c>
      <c r="CO57" s="86">
        <f t="shared" si="39"/>
        <v>7.0000000000000007E-2</v>
      </c>
      <c r="CP57" s="136">
        <f t="shared" si="40"/>
        <v>0.19999999999999879</v>
      </c>
      <c r="CQ57" s="42" t="str">
        <f t="shared" si="41"/>
        <v>河内長野市</v>
      </c>
      <c r="CR57" s="86">
        <f t="shared" si="55"/>
        <v>7.146445616679227E-2</v>
      </c>
      <c r="CS57" s="86">
        <f t="shared" si="42"/>
        <v>7.0999999999999994E-2</v>
      </c>
      <c r="CT57" s="86">
        <f t="shared" si="43"/>
        <v>6.9601350473964416E-2</v>
      </c>
      <c r="CU57" s="86">
        <f t="shared" si="44"/>
        <v>7.0000000000000007E-2</v>
      </c>
      <c r="CV57" s="136">
        <f t="shared" si="45"/>
        <v>9.9999999999998701E-2</v>
      </c>
      <c r="CW57" s="43"/>
      <c r="CX57" s="86">
        <f t="shared" si="46"/>
        <v>7.9000000000000001E-2</v>
      </c>
      <c r="CY57" s="86">
        <f t="shared" si="47"/>
        <v>7.6999999999999999E-2</v>
      </c>
      <c r="CZ57" s="136">
        <f t="shared" si="48"/>
        <v>0.20000000000000018</v>
      </c>
      <c r="DA57" s="86">
        <f t="shared" si="49"/>
        <v>7.9000000000000001E-2</v>
      </c>
      <c r="DB57" s="86">
        <f t="shared" si="50"/>
        <v>7.6999999999999999E-2</v>
      </c>
      <c r="DC57" s="136">
        <f t="shared" si="51"/>
        <v>0.20000000000000018</v>
      </c>
      <c r="DD57" s="149">
        <v>0</v>
      </c>
    </row>
    <row r="58" spans="2:108" s="15" customFormat="1" ht="13.5" customHeight="1">
      <c r="B58" s="52">
        <v>52</v>
      </c>
      <c r="C58" s="169" t="s">
        <v>5</v>
      </c>
      <c r="D58" s="133">
        <f>'市区町村別_在宅(医科)'!D58</f>
        <v>7</v>
      </c>
      <c r="E58" s="77">
        <v>1</v>
      </c>
      <c r="F58" s="77">
        <v>1</v>
      </c>
      <c r="G58" s="53">
        <f t="shared" si="1"/>
        <v>0.14285714285714285</v>
      </c>
      <c r="H58" s="53">
        <f t="shared" si="2"/>
        <v>0.14285714285714285</v>
      </c>
      <c r="I58" s="77">
        <v>115180</v>
      </c>
      <c r="J58" s="77">
        <v>115180</v>
      </c>
      <c r="K58" s="77">
        <f t="shared" si="3"/>
        <v>115180</v>
      </c>
      <c r="L58" s="77">
        <f t="shared" si="4"/>
        <v>115180</v>
      </c>
      <c r="M58" s="133">
        <f>'市区町村別_在宅(医科)'!M58</f>
        <v>13</v>
      </c>
      <c r="N58" s="77">
        <v>5</v>
      </c>
      <c r="O58" s="77">
        <v>5</v>
      </c>
      <c r="P58" s="53">
        <f t="shared" si="5"/>
        <v>0.38461538461538464</v>
      </c>
      <c r="Q58" s="53">
        <f t="shared" si="6"/>
        <v>0.38461538461538464</v>
      </c>
      <c r="R58" s="77">
        <v>726290</v>
      </c>
      <c r="S58" s="77">
        <v>726290</v>
      </c>
      <c r="T58" s="77">
        <f t="shared" si="7"/>
        <v>145258</v>
      </c>
      <c r="U58" s="77">
        <f t="shared" si="8"/>
        <v>145258</v>
      </c>
      <c r="V58" s="133">
        <f>'市区町村別_在宅(医科)'!V58</f>
        <v>8649</v>
      </c>
      <c r="W58" s="77">
        <v>162</v>
      </c>
      <c r="X58" s="77">
        <v>162</v>
      </c>
      <c r="Y58" s="53">
        <f t="shared" si="9"/>
        <v>1.8730489073881373E-2</v>
      </c>
      <c r="Z58" s="53">
        <f t="shared" si="10"/>
        <v>1.8730489073881373E-2</v>
      </c>
      <c r="AA58" s="77">
        <v>19793230</v>
      </c>
      <c r="AB58" s="77">
        <v>19793230</v>
      </c>
      <c r="AC58" s="77">
        <f t="shared" si="11"/>
        <v>122180.43209876544</v>
      </c>
      <c r="AD58" s="77">
        <f t="shared" si="12"/>
        <v>122180.43209876544</v>
      </c>
      <c r="AE58" s="77">
        <f>'市区町村別_在宅(医科)'!AE58</f>
        <v>7150</v>
      </c>
      <c r="AF58" s="77">
        <v>312</v>
      </c>
      <c r="AG58" s="77">
        <v>312</v>
      </c>
      <c r="AH58" s="53">
        <f t="shared" si="13"/>
        <v>4.363636363636364E-2</v>
      </c>
      <c r="AI58" s="53">
        <f t="shared" si="14"/>
        <v>4.363636363636364E-2</v>
      </c>
      <c r="AJ58" s="77">
        <v>35803100</v>
      </c>
      <c r="AK58" s="77">
        <v>35784510</v>
      </c>
      <c r="AL58" s="77">
        <f t="shared" si="15"/>
        <v>114753.52564102564</v>
      </c>
      <c r="AM58" s="77">
        <f t="shared" si="16"/>
        <v>114693.94230769231</v>
      </c>
      <c r="AN58" s="77">
        <f>'市区町村別_在宅(医科)'!AN58</f>
        <v>4555</v>
      </c>
      <c r="AO58" s="77">
        <v>531</v>
      </c>
      <c r="AP58" s="77">
        <v>531</v>
      </c>
      <c r="AQ58" s="53">
        <f t="shared" si="17"/>
        <v>0.11657519209659714</v>
      </c>
      <c r="AR58" s="53">
        <f t="shared" si="18"/>
        <v>0.11657519209659714</v>
      </c>
      <c r="AS58" s="77">
        <v>60820900</v>
      </c>
      <c r="AT58" s="77">
        <v>60684600</v>
      </c>
      <c r="AU58" s="77">
        <f t="shared" si="19"/>
        <v>114540.30131826742</v>
      </c>
      <c r="AV58" s="77">
        <f t="shared" si="20"/>
        <v>114283.61581920904</v>
      </c>
      <c r="AW58" s="77">
        <f>'市区町村別_在宅(医科)'!AW58</f>
        <v>2396</v>
      </c>
      <c r="AX58" s="77">
        <v>532</v>
      </c>
      <c r="AY58" s="77">
        <v>531</v>
      </c>
      <c r="AZ58" s="53">
        <f t="shared" si="21"/>
        <v>0.22203672787979967</v>
      </c>
      <c r="BA58" s="53">
        <f t="shared" si="22"/>
        <v>0.22161936560934892</v>
      </c>
      <c r="BB58" s="77">
        <v>57416510</v>
      </c>
      <c r="BC58" s="77">
        <v>57318760</v>
      </c>
      <c r="BD58" s="77">
        <f t="shared" si="23"/>
        <v>107925.77067669173</v>
      </c>
      <c r="BE58" s="77">
        <f t="shared" si="24"/>
        <v>107944.934086629</v>
      </c>
      <c r="BF58" s="77">
        <f>'市区町村別_在宅(医科)'!BF58</f>
        <v>1126</v>
      </c>
      <c r="BG58" s="77">
        <v>340</v>
      </c>
      <c r="BH58" s="77">
        <v>339</v>
      </c>
      <c r="BI58" s="53">
        <f t="shared" si="25"/>
        <v>0.30195381882770872</v>
      </c>
      <c r="BJ58" s="53">
        <f t="shared" si="26"/>
        <v>0.30106571936056836</v>
      </c>
      <c r="BK58" s="77">
        <v>36046950</v>
      </c>
      <c r="BL58" s="77">
        <v>35981270</v>
      </c>
      <c r="BM58" s="77">
        <f t="shared" si="27"/>
        <v>106020.44117647059</v>
      </c>
      <c r="BN58" s="77">
        <f t="shared" si="28"/>
        <v>106139.43952802361</v>
      </c>
      <c r="BO58" s="77">
        <f>'市区町村別_在宅(医科)'!BO58</f>
        <v>23896</v>
      </c>
      <c r="BP58" s="77">
        <f t="shared" si="52"/>
        <v>1883</v>
      </c>
      <c r="BQ58" s="77">
        <f t="shared" si="52"/>
        <v>1881</v>
      </c>
      <c r="BR58" s="53">
        <f t="shared" si="30"/>
        <v>7.8799799129561435E-2</v>
      </c>
      <c r="BS58" s="53">
        <f t="shared" si="31"/>
        <v>7.8716103113491795E-2</v>
      </c>
      <c r="BT58" s="77">
        <f t="shared" si="53"/>
        <v>210722160</v>
      </c>
      <c r="BU58" s="77">
        <f t="shared" si="53"/>
        <v>210403840</v>
      </c>
      <c r="BV58" s="77">
        <f t="shared" si="33"/>
        <v>111907.67923526288</v>
      </c>
      <c r="BW58" s="77">
        <f t="shared" si="34"/>
        <v>111857.43753322701</v>
      </c>
      <c r="BY58" s="90">
        <v>52</v>
      </c>
      <c r="BZ58" s="169" t="s">
        <v>5</v>
      </c>
      <c r="CA58" s="133">
        <v>22912</v>
      </c>
      <c r="CB58" s="133">
        <v>1689</v>
      </c>
      <c r="CC58" s="133">
        <v>1648</v>
      </c>
      <c r="CD58" s="27">
        <v>7.371682960893855E-2</v>
      </c>
      <c r="CE58" s="27">
        <v>7.1927374301675978E-2</v>
      </c>
      <c r="CF58" s="133">
        <v>192531240</v>
      </c>
      <c r="CG58" s="133">
        <v>190326390</v>
      </c>
      <c r="CH58" s="133">
        <v>113991.26110124333</v>
      </c>
      <c r="CI58" s="133">
        <v>115489.31432038835</v>
      </c>
      <c r="CK58" s="42" t="str">
        <f t="shared" si="35"/>
        <v>浪速区</v>
      </c>
      <c r="CL58" s="86">
        <f t="shared" si="54"/>
        <v>7.1229255397268321E-2</v>
      </c>
      <c r="CM58" s="86">
        <f t="shared" si="37"/>
        <v>7.0999999999999994E-2</v>
      </c>
      <c r="CN58" s="86">
        <f t="shared" si="38"/>
        <v>7.3428178063331809E-2</v>
      </c>
      <c r="CO58" s="86">
        <f t="shared" si="39"/>
        <v>7.2999999999999995E-2</v>
      </c>
      <c r="CP58" s="136">
        <f t="shared" si="40"/>
        <v>-0.20000000000000018</v>
      </c>
      <c r="CQ58" s="42" t="str">
        <f t="shared" si="41"/>
        <v>港区</v>
      </c>
      <c r="CR58" s="86">
        <f t="shared" si="55"/>
        <v>7.1114046675473358E-2</v>
      </c>
      <c r="CS58" s="86">
        <f t="shared" si="42"/>
        <v>7.0999999999999994E-2</v>
      </c>
      <c r="CT58" s="86">
        <f t="shared" si="43"/>
        <v>7.1444703756681466E-2</v>
      </c>
      <c r="CU58" s="86">
        <f t="shared" si="44"/>
        <v>7.0999999999999994E-2</v>
      </c>
      <c r="CV58" s="136">
        <f t="shared" si="45"/>
        <v>0</v>
      </c>
      <c r="CW58" s="43"/>
      <c r="CX58" s="86">
        <f t="shared" si="46"/>
        <v>7.9000000000000001E-2</v>
      </c>
      <c r="CY58" s="86">
        <f t="shared" si="47"/>
        <v>7.6999999999999999E-2</v>
      </c>
      <c r="CZ58" s="136">
        <f t="shared" si="48"/>
        <v>0.20000000000000018</v>
      </c>
      <c r="DA58" s="86">
        <f t="shared" si="49"/>
        <v>7.9000000000000001E-2</v>
      </c>
      <c r="DB58" s="86">
        <f t="shared" si="50"/>
        <v>7.6999999999999999E-2</v>
      </c>
      <c r="DC58" s="136">
        <f t="shared" si="51"/>
        <v>0.20000000000000018</v>
      </c>
      <c r="DD58" s="149">
        <v>0</v>
      </c>
    </row>
    <row r="59" spans="2:108" s="15" customFormat="1" ht="13.5" customHeight="1">
      <c r="B59" s="52">
        <v>53</v>
      </c>
      <c r="C59" s="169" t="s">
        <v>20</v>
      </c>
      <c r="D59" s="133">
        <f>'市区町村別_在宅(医科)'!D59</f>
        <v>13</v>
      </c>
      <c r="E59" s="77">
        <v>1</v>
      </c>
      <c r="F59" s="77">
        <v>1</v>
      </c>
      <c r="G59" s="53">
        <f t="shared" si="1"/>
        <v>7.6923076923076927E-2</v>
      </c>
      <c r="H59" s="53">
        <f t="shared" si="2"/>
        <v>7.6923076923076927E-2</v>
      </c>
      <c r="I59" s="77">
        <v>36950</v>
      </c>
      <c r="J59" s="77">
        <v>36950</v>
      </c>
      <c r="K59" s="77">
        <f t="shared" si="3"/>
        <v>36950</v>
      </c>
      <c r="L59" s="77">
        <f t="shared" si="4"/>
        <v>36950</v>
      </c>
      <c r="M59" s="133">
        <f>'市区町村別_在宅(医科)'!M59</f>
        <v>49</v>
      </c>
      <c r="N59" s="77">
        <v>6</v>
      </c>
      <c r="O59" s="77">
        <v>6</v>
      </c>
      <c r="P59" s="53">
        <f t="shared" si="5"/>
        <v>0.12244897959183673</v>
      </c>
      <c r="Q59" s="53">
        <f t="shared" si="6"/>
        <v>0.12244897959183673</v>
      </c>
      <c r="R59" s="77">
        <v>799140</v>
      </c>
      <c r="S59" s="77">
        <v>799140</v>
      </c>
      <c r="T59" s="77">
        <f t="shared" si="7"/>
        <v>133190</v>
      </c>
      <c r="U59" s="77">
        <f t="shared" si="8"/>
        <v>133190</v>
      </c>
      <c r="V59" s="133">
        <f>'市区町村別_在宅(医科)'!V59</f>
        <v>4966</v>
      </c>
      <c r="W59" s="77">
        <v>71</v>
      </c>
      <c r="X59" s="77">
        <v>71</v>
      </c>
      <c r="Y59" s="53">
        <f t="shared" si="9"/>
        <v>1.4297221103503826E-2</v>
      </c>
      <c r="Z59" s="53">
        <f t="shared" si="10"/>
        <v>1.4297221103503826E-2</v>
      </c>
      <c r="AA59" s="77">
        <v>7963830</v>
      </c>
      <c r="AB59" s="77">
        <v>7963830</v>
      </c>
      <c r="AC59" s="77">
        <f t="shared" si="11"/>
        <v>112166.61971830986</v>
      </c>
      <c r="AD59" s="77">
        <f t="shared" si="12"/>
        <v>112166.61971830986</v>
      </c>
      <c r="AE59" s="77">
        <f>'市区町村別_在宅(医科)'!AE59</f>
        <v>3950</v>
      </c>
      <c r="AF59" s="77">
        <v>188</v>
      </c>
      <c r="AG59" s="77">
        <v>188</v>
      </c>
      <c r="AH59" s="53">
        <f t="shared" si="13"/>
        <v>4.7594936708860759E-2</v>
      </c>
      <c r="AI59" s="53">
        <f t="shared" si="14"/>
        <v>4.7594936708860759E-2</v>
      </c>
      <c r="AJ59" s="77">
        <v>22728620</v>
      </c>
      <c r="AK59" s="77">
        <v>22728620</v>
      </c>
      <c r="AL59" s="77">
        <f t="shared" si="15"/>
        <v>120896.91489361702</v>
      </c>
      <c r="AM59" s="77">
        <f t="shared" si="16"/>
        <v>120896.91489361702</v>
      </c>
      <c r="AN59" s="77">
        <f>'市区町村別_在宅(医科)'!AN59</f>
        <v>2540</v>
      </c>
      <c r="AO59" s="77">
        <v>267</v>
      </c>
      <c r="AP59" s="77">
        <v>267</v>
      </c>
      <c r="AQ59" s="53">
        <f t="shared" si="17"/>
        <v>0.10511811023622047</v>
      </c>
      <c r="AR59" s="53">
        <f t="shared" si="18"/>
        <v>0.10511811023622047</v>
      </c>
      <c r="AS59" s="77">
        <v>30123540</v>
      </c>
      <c r="AT59" s="77">
        <v>30123540</v>
      </c>
      <c r="AU59" s="77">
        <f t="shared" si="19"/>
        <v>112822.24719101124</v>
      </c>
      <c r="AV59" s="77">
        <f t="shared" si="20"/>
        <v>112822.24719101124</v>
      </c>
      <c r="AW59" s="77">
        <f>'市区町村別_在宅(医科)'!AW59</f>
        <v>1255</v>
      </c>
      <c r="AX59" s="77">
        <v>231</v>
      </c>
      <c r="AY59" s="77">
        <v>231</v>
      </c>
      <c r="AZ59" s="53">
        <f t="shared" si="21"/>
        <v>0.18406374501992032</v>
      </c>
      <c r="BA59" s="53">
        <f t="shared" si="22"/>
        <v>0.18406374501992032</v>
      </c>
      <c r="BB59" s="77">
        <v>25273680</v>
      </c>
      <c r="BC59" s="77">
        <v>25273680</v>
      </c>
      <c r="BD59" s="77">
        <f t="shared" si="23"/>
        <v>109409.87012987013</v>
      </c>
      <c r="BE59" s="77">
        <f t="shared" si="24"/>
        <v>109409.87012987013</v>
      </c>
      <c r="BF59" s="77">
        <f>'市区町村別_在宅(医科)'!BF59</f>
        <v>516</v>
      </c>
      <c r="BG59" s="77">
        <v>110</v>
      </c>
      <c r="BH59" s="77">
        <v>110</v>
      </c>
      <c r="BI59" s="53">
        <f t="shared" si="25"/>
        <v>0.2131782945736434</v>
      </c>
      <c r="BJ59" s="53">
        <f t="shared" si="26"/>
        <v>0.2131782945736434</v>
      </c>
      <c r="BK59" s="77">
        <v>13959380</v>
      </c>
      <c r="BL59" s="77">
        <v>13959380</v>
      </c>
      <c r="BM59" s="77">
        <f t="shared" si="27"/>
        <v>126903.45454545454</v>
      </c>
      <c r="BN59" s="77">
        <f t="shared" si="28"/>
        <v>126903.45454545454</v>
      </c>
      <c r="BO59" s="77">
        <f>'市区町村別_在宅(医科)'!BO59</f>
        <v>13289</v>
      </c>
      <c r="BP59" s="77">
        <f t="shared" si="52"/>
        <v>874</v>
      </c>
      <c r="BQ59" s="77">
        <f t="shared" si="52"/>
        <v>874</v>
      </c>
      <c r="BR59" s="53">
        <f t="shared" si="30"/>
        <v>6.5768680863872372E-2</v>
      </c>
      <c r="BS59" s="53">
        <f t="shared" si="31"/>
        <v>6.5768680863872372E-2</v>
      </c>
      <c r="BT59" s="77">
        <f t="shared" si="53"/>
        <v>100885140</v>
      </c>
      <c r="BU59" s="77">
        <f t="shared" si="53"/>
        <v>100885140</v>
      </c>
      <c r="BV59" s="77">
        <f t="shared" si="33"/>
        <v>115429.22196796339</v>
      </c>
      <c r="BW59" s="77">
        <f t="shared" si="34"/>
        <v>115429.22196796339</v>
      </c>
      <c r="BY59" s="90">
        <v>53</v>
      </c>
      <c r="BZ59" s="169" t="s">
        <v>20</v>
      </c>
      <c r="CA59" s="133">
        <v>12794</v>
      </c>
      <c r="CB59" s="133">
        <v>821</v>
      </c>
      <c r="CC59" s="133">
        <v>821</v>
      </c>
      <c r="CD59" s="27">
        <v>6.417070501797717E-2</v>
      </c>
      <c r="CE59" s="27">
        <v>6.417070501797717E-2</v>
      </c>
      <c r="CF59" s="133">
        <v>105583390</v>
      </c>
      <c r="CG59" s="133">
        <v>105583390</v>
      </c>
      <c r="CH59" s="133">
        <v>128603.39829476249</v>
      </c>
      <c r="CI59" s="133">
        <v>128603.39829476249</v>
      </c>
      <c r="CK59" s="42" t="str">
        <f t="shared" si="35"/>
        <v>港区</v>
      </c>
      <c r="CL59" s="86">
        <f t="shared" si="54"/>
        <v>7.1114046675473358E-2</v>
      </c>
      <c r="CM59" s="86">
        <f t="shared" si="37"/>
        <v>7.0999999999999994E-2</v>
      </c>
      <c r="CN59" s="86">
        <f t="shared" si="38"/>
        <v>7.1444703756681466E-2</v>
      </c>
      <c r="CO59" s="86">
        <f t="shared" si="39"/>
        <v>7.0999999999999994E-2</v>
      </c>
      <c r="CP59" s="136">
        <f t="shared" si="40"/>
        <v>0</v>
      </c>
      <c r="CQ59" s="42" t="str">
        <f t="shared" si="41"/>
        <v>浪速区</v>
      </c>
      <c r="CR59" s="86">
        <f t="shared" si="55"/>
        <v>7.1082390953150248E-2</v>
      </c>
      <c r="CS59" s="86">
        <f t="shared" si="42"/>
        <v>7.0999999999999994E-2</v>
      </c>
      <c r="CT59" s="86">
        <f t="shared" si="43"/>
        <v>7.3428178063331809E-2</v>
      </c>
      <c r="CU59" s="86">
        <f t="shared" si="44"/>
        <v>7.2999999999999995E-2</v>
      </c>
      <c r="CV59" s="136">
        <f t="shared" si="45"/>
        <v>-0.20000000000000018</v>
      </c>
      <c r="CW59" s="43"/>
      <c r="CX59" s="86">
        <f t="shared" si="46"/>
        <v>7.9000000000000001E-2</v>
      </c>
      <c r="CY59" s="86">
        <f t="shared" si="47"/>
        <v>7.6999999999999999E-2</v>
      </c>
      <c r="CZ59" s="136">
        <f t="shared" si="48"/>
        <v>0.20000000000000018</v>
      </c>
      <c r="DA59" s="86">
        <f t="shared" si="49"/>
        <v>7.9000000000000001E-2</v>
      </c>
      <c r="DB59" s="86">
        <f t="shared" si="50"/>
        <v>7.6999999999999999E-2</v>
      </c>
      <c r="DC59" s="136">
        <f t="shared" si="51"/>
        <v>0.20000000000000018</v>
      </c>
      <c r="DD59" s="149">
        <v>0</v>
      </c>
    </row>
    <row r="60" spans="2:108" s="15" customFormat="1" ht="13.5" customHeight="1">
      <c r="B60" s="52">
        <v>54</v>
      </c>
      <c r="C60" s="169" t="s">
        <v>25</v>
      </c>
      <c r="D60" s="133">
        <f>'市区町村別_在宅(医科)'!D60</f>
        <v>11</v>
      </c>
      <c r="E60" s="77">
        <v>2</v>
      </c>
      <c r="F60" s="77">
        <v>2</v>
      </c>
      <c r="G60" s="53">
        <f t="shared" si="1"/>
        <v>0.18181818181818182</v>
      </c>
      <c r="H60" s="53">
        <f t="shared" si="2"/>
        <v>0.18181818181818182</v>
      </c>
      <c r="I60" s="77">
        <v>331350</v>
      </c>
      <c r="J60" s="77">
        <v>331350</v>
      </c>
      <c r="K60" s="77">
        <f t="shared" si="3"/>
        <v>165675</v>
      </c>
      <c r="L60" s="77">
        <f t="shared" si="4"/>
        <v>165675</v>
      </c>
      <c r="M60" s="133">
        <f>'市区町村別_在宅(医科)'!M60</f>
        <v>82</v>
      </c>
      <c r="N60" s="77">
        <v>15</v>
      </c>
      <c r="O60" s="77">
        <v>15</v>
      </c>
      <c r="P60" s="53">
        <f t="shared" si="5"/>
        <v>0.18292682926829268</v>
      </c>
      <c r="Q60" s="53">
        <f t="shared" si="6"/>
        <v>0.18292682926829268</v>
      </c>
      <c r="R60" s="77">
        <v>2681960</v>
      </c>
      <c r="S60" s="77">
        <v>2681960</v>
      </c>
      <c r="T60" s="77">
        <f t="shared" si="7"/>
        <v>178797.33333333334</v>
      </c>
      <c r="U60" s="77">
        <f t="shared" si="8"/>
        <v>178797.33333333334</v>
      </c>
      <c r="V60" s="133">
        <f>'市区町村別_在宅(医科)'!V60</f>
        <v>7840</v>
      </c>
      <c r="W60" s="77">
        <v>166</v>
      </c>
      <c r="X60" s="77">
        <v>166</v>
      </c>
      <c r="Y60" s="53">
        <f t="shared" si="9"/>
        <v>2.1173469387755103E-2</v>
      </c>
      <c r="Z60" s="53">
        <f t="shared" si="10"/>
        <v>2.1173469387755103E-2</v>
      </c>
      <c r="AA60" s="77">
        <v>22374240</v>
      </c>
      <c r="AB60" s="77">
        <v>22374240</v>
      </c>
      <c r="AC60" s="77">
        <f t="shared" si="11"/>
        <v>134784.57831325301</v>
      </c>
      <c r="AD60" s="77">
        <f t="shared" si="12"/>
        <v>134784.57831325301</v>
      </c>
      <c r="AE60" s="77">
        <f>'市区町村別_在宅(医科)'!AE60</f>
        <v>6551</v>
      </c>
      <c r="AF60" s="77">
        <v>366</v>
      </c>
      <c r="AG60" s="77">
        <v>366</v>
      </c>
      <c r="AH60" s="53">
        <f t="shared" si="13"/>
        <v>5.5869332926270797E-2</v>
      </c>
      <c r="AI60" s="53">
        <f t="shared" si="14"/>
        <v>5.5869332926270797E-2</v>
      </c>
      <c r="AJ60" s="77">
        <v>51163870</v>
      </c>
      <c r="AK60" s="77">
        <v>51149630</v>
      </c>
      <c r="AL60" s="77">
        <f t="shared" si="15"/>
        <v>139791.99453551913</v>
      </c>
      <c r="AM60" s="77">
        <f t="shared" si="16"/>
        <v>139753.087431694</v>
      </c>
      <c r="AN60" s="77">
        <f>'市区町村別_在宅(医科)'!AN60</f>
        <v>4253</v>
      </c>
      <c r="AO60" s="77">
        <v>501</v>
      </c>
      <c r="AP60" s="77">
        <v>501</v>
      </c>
      <c r="AQ60" s="53">
        <f t="shared" si="17"/>
        <v>0.11779920056430755</v>
      </c>
      <c r="AR60" s="53">
        <f t="shared" si="18"/>
        <v>0.11779920056430755</v>
      </c>
      <c r="AS60" s="77">
        <v>63622910</v>
      </c>
      <c r="AT60" s="77">
        <v>63622910</v>
      </c>
      <c r="AU60" s="77">
        <f t="shared" si="19"/>
        <v>126991.83632734531</v>
      </c>
      <c r="AV60" s="77">
        <f t="shared" si="20"/>
        <v>126991.83632734531</v>
      </c>
      <c r="AW60" s="77">
        <f>'市区町村別_在宅(医科)'!AW60</f>
        <v>2206</v>
      </c>
      <c r="AX60" s="77">
        <v>504</v>
      </c>
      <c r="AY60" s="77">
        <v>504</v>
      </c>
      <c r="AZ60" s="53">
        <f t="shared" si="21"/>
        <v>0.22846781504986402</v>
      </c>
      <c r="BA60" s="53">
        <f t="shared" si="22"/>
        <v>0.22846781504986402</v>
      </c>
      <c r="BB60" s="77">
        <v>62870590</v>
      </c>
      <c r="BC60" s="77">
        <v>62870590</v>
      </c>
      <c r="BD60" s="77">
        <f t="shared" si="23"/>
        <v>124743.23412698413</v>
      </c>
      <c r="BE60" s="77">
        <f t="shared" si="24"/>
        <v>124743.23412698413</v>
      </c>
      <c r="BF60" s="77">
        <f>'市区町村別_在宅(医科)'!BF60</f>
        <v>950</v>
      </c>
      <c r="BG60" s="77">
        <v>258</v>
      </c>
      <c r="BH60" s="77">
        <v>258</v>
      </c>
      <c r="BI60" s="53">
        <f t="shared" si="25"/>
        <v>0.27157894736842103</v>
      </c>
      <c r="BJ60" s="53">
        <f t="shared" si="26"/>
        <v>0.27157894736842103</v>
      </c>
      <c r="BK60" s="77">
        <v>31410530</v>
      </c>
      <c r="BL60" s="77">
        <v>31410530</v>
      </c>
      <c r="BM60" s="77">
        <f t="shared" si="27"/>
        <v>121746.24031007753</v>
      </c>
      <c r="BN60" s="77">
        <f t="shared" si="28"/>
        <v>121746.24031007753</v>
      </c>
      <c r="BO60" s="77">
        <f>'市区町村別_在宅(医科)'!BO60</f>
        <v>21893</v>
      </c>
      <c r="BP60" s="77">
        <f t="shared" si="52"/>
        <v>1812</v>
      </c>
      <c r="BQ60" s="77">
        <f t="shared" si="52"/>
        <v>1812</v>
      </c>
      <c r="BR60" s="53">
        <f t="shared" si="30"/>
        <v>8.276618097108665E-2</v>
      </c>
      <c r="BS60" s="53">
        <f t="shared" si="31"/>
        <v>8.276618097108665E-2</v>
      </c>
      <c r="BT60" s="77">
        <f t="shared" si="53"/>
        <v>234455450</v>
      </c>
      <c r="BU60" s="77">
        <f t="shared" si="53"/>
        <v>234441210</v>
      </c>
      <c r="BV60" s="77">
        <f t="shared" si="33"/>
        <v>129390.42494481236</v>
      </c>
      <c r="BW60" s="77">
        <f t="shared" si="34"/>
        <v>129382.56622516556</v>
      </c>
      <c r="BY60" s="90">
        <v>54</v>
      </c>
      <c r="BZ60" s="169" t="s">
        <v>25</v>
      </c>
      <c r="CA60" s="133">
        <v>21237</v>
      </c>
      <c r="CB60" s="133">
        <v>1765</v>
      </c>
      <c r="CC60" s="133">
        <v>1765</v>
      </c>
      <c r="CD60" s="27">
        <v>8.3109667090455336E-2</v>
      </c>
      <c r="CE60" s="27">
        <v>8.3109667090455336E-2</v>
      </c>
      <c r="CF60" s="133">
        <v>224590670</v>
      </c>
      <c r="CG60" s="133">
        <v>224590670</v>
      </c>
      <c r="CH60" s="133">
        <v>127246.83852691218</v>
      </c>
      <c r="CI60" s="133">
        <v>127246.83852691218</v>
      </c>
      <c r="CK60" s="42" t="str">
        <f t="shared" si="35"/>
        <v>富田林市</v>
      </c>
      <c r="CL60" s="86">
        <f t="shared" si="54"/>
        <v>7.0627393762538751E-2</v>
      </c>
      <c r="CM60" s="86">
        <f t="shared" si="37"/>
        <v>7.0999999999999994E-2</v>
      </c>
      <c r="CN60" s="86">
        <f t="shared" si="38"/>
        <v>6.8888888888888888E-2</v>
      </c>
      <c r="CO60" s="86">
        <f t="shared" si="39"/>
        <v>6.9000000000000006E-2</v>
      </c>
      <c r="CP60" s="136">
        <f t="shared" si="40"/>
        <v>0.19999999999999879</v>
      </c>
      <c r="CQ60" s="42" t="str">
        <f t="shared" si="41"/>
        <v>富田林市</v>
      </c>
      <c r="CR60" s="86">
        <f t="shared" si="55"/>
        <v>7.0627393762538751E-2</v>
      </c>
      <c r="CS60" s="86">
        <f t="shared" si="42"/>
        <v>7.0999999999999994E-2</v>
      </c>
      <c r="CT60" s="86">
        <f t="shared" si="43"/>
        <v>6.8888888888888888E-2</v>
      </c>
      <c r="CU60" s="86">
        <f t="shared" si="44"/>
        <v>6.9000000000000006E-2</v>
      </c>
      <c r="CV60" s="136">
        <f t="shared" si="45"/>
        <v>0.19999999999999879</v>
      </c>
      <c r="CW60" s="43"/>
      <c r="CX60" s="86">
        <f t="shared" si="46"/>
        <v>7.9000000000000001E-2</v>
      </c>
      <c r="CY60" s="86">
        <f t="shared" si="47"/>
        <v>7.6999999999999999E-2</v>
      </c>
      <c r="CZ60" s="136">
        <f t="shared" si="48"/>
        <v>0.20000000000000018</v>
      </c>
      <c r="DA60" s="86">
        <f t="shared" si="49"/>
        <v>7.9000000000000001E-2</v>
      </c>
      <c r="DB60" s="86">
        <f t="shared" si="50"/>
        <v>7.6999999999999999E-2</v>
      </c>
      <c r="DC60" s="136">
        <f t="shared" si="51"/>
        <v>0.20000000000000018</v>
      </c>
      <c r="DD60" s="149">
        <v>0</v>
      </c>
    </row>
    <row r="61" spans="2:108" s="15" customFormat="1" ht="13.5" customHeight="1">
      <c r="B61" s="52">
        <v>55</v>
      </c>
      <c r="C61" s="169" t="s">
        <v>16</v>
      </c>
      <c r="D61" s="133">
        <f>'市区町村別_在宅(医科)'!D61</f>
        <v>28</v>
      </c>
      <c r="E61" s="77">
        <v>0</v>
      </c>
      <c r="F61" s="77">
        <v>0</v>
      </c>
      <c r="G61" s="53">
        <f t="shared" si="1"/>
        <v>0</v>
      </c>
      <c r="H61" s="53">
        <f t="shared" si="2"/>
        <v>0</v>
      </c>
      <c r="I61" s="77">
        <v>0</v>
      </c>
      <c r="J61" s="77">
        <v>0</v>
      </c>
      <c r="K61" s="77" t="str">
        <f t="shared" si="3"/>
        <v>-</v>
      </c>
      <c r="L61" s="77" t="str">
        <f t="shared" si="4"/>
        <v>-</v>
      </c>
      <c r="M61" s="133">
        <f>'市区町村別_在宅(医科)'!M61</f>
        <v>71</v>
      </c>
      <c r="N61" s="77">
        <v>6</v>
      </c>
      <c r="O61" s="77">
        <v>6</v>
      </c>
      <c r="P61" s="53">
        <f t="shared" si="5"/>
        <v>8.4507042253521125E-2</v>
      </c>
      <c r="Q61" s="53">
        <f t="shared" si="6"/>
        <v>8.4507042253521125E-2</v>
      </c>
      <c r="R61" s="77">
        <v>1829240</v>
      </c>
      <c r="S61" s="77">
        <v>1829240</v>
      </c>
      <c r="T61" s="77">
        <f t="shared" si="7"/>
        <v>304873.33333333331</v>
      </c>
      <c r="U61" s="77">
        <f t="shared" si="8"/>
        <v>304873.33333333331</v>
      </c>
      <c r="V61" s="133">
        <f>'市区町村別_在宅(医科)'!V61</f>
        <v>7838</v>
      </c>
      <c r="W61" s="77">
        <v>165</v>
      </c>
      <c r="X61" s="77">
        <v>165</v>
      </c>
      <c r="Y61" s="53">
        <f t="shared" si="9"/>
        <v>2.1051288594029088E-2</v>
      </c>
      <c r="Z61" s="53">
        <f t="shared" si="10"/>
        <v>2.1051288594029088E-2</v>
      </c>
      <c r="AA61" s="77">
        <v>23891260</v>
      </c>
      <c r="AB61" s="77">
        <v>23891260</v>
      </c>
      <c r="AC61" s="77">
        <f t="shared" si="11"/>
        <v>144795.51515151514</v>
      </c>
      <c r="AD61" s="77">
        <f t="shared" si="12"/>
        <v>144795.51515151514</v>
      </c>
      <c r="AE61" s="77">
        <f>'市区町村別_在宅(医科)'!AE61</f>
        <v>7213</v>
      </c>
      <c r="AF61" s="77">
        <v>359</v>
      </c>
      <c r="AG61" s="77">
        <v>359</v>
      </c>
      <c r="AH61" s="53">
        <f t="shared" si="13"/>
        <v>4.9771246360737556E-2</v>
      </c>
      <c r="AI61" s="53">
        <f t="shared" si="14"/>
        <v>4.9771246360737556E-2</v>
      </c>
      <c r="AJ61" s="77">
        <v>51790490</v>
      </c>
      <c r="AK61" s="77">
        <v>51790490</v>
      </c>
      <c r="AL61" s="77">
        <f t="shared" si="15"/>
        <v>144263.20334261839</v>
      </c>
      <c r="AM61" s="77">
        <f t="shared" si="16"/>
        <v>144263.20334261839</v>
      </c>
      <c r="AN61" s="77">
        <f>'市区町村別_在宅(医科)'!AN61</f>
        <v>4651</v>
      </c>
      <c r="AO61" s="77">
        <v>446</v>
      </c>
      <c r="AP61" s="77">
        <v>446</v>
      </c>
      <c r="AQ61" s="53">
        <f t="shared" si="17"/>
        <v>9.5893356267469365E-2</v>
      </c>
      <c r="AR61" s="53">
        <f t="shared" si="18"/>
        <v>9.5893356267469365E-2</v>
      </c>
      <c r="AS61" s="77">
        <v>59899400</v>
      </c>
      <c r="AT61" s="77">
        <v>59899400</v>
      </c>
      <c r="AU61" s="77">
        <f t="shared" si="19"/>
        <v>134303.58744394619</v>
      </c>
      <c r="AV61" s="77">
        <f t="shared" si="20"/>
        <v>134303.58744394619</v>
      </c>
      <c r="AW61" s="77">
        <f>'市区町村別_在宅(医科)'!AW61</f>
        <v>2123</v>
      </c>
      <c r="AX61" s="77">
        <v>365</v>
      </c>
      <c r="AY61" s="77">
        <v>365</v>
      </c>
      <c r="AZ61" s="53">
        <f t="shared" si="21"/>
        <v>0.17192651907677814</v>
      </c>
      <c r="BA61" s="53">
        <f t="shared" si="22"/>
        <v>0.17192651907677814</v>
      </c>
      <c r="BB61" s="77">
        <v>50238330</v>
      </c>
      <c r="BC61" s="77">
        <v>50231650</v>
      </c>
      <c r="BD61" s="77">
        <f t="shared" si="23"/>
        <v>137639.26027397261</v>
      </c>
      <c r="BE61" s="77">
        <f t="shared" si="24"/>
        <v>137620.95890410958</v>
      </c>
      <c r="BF61" s="77">
        <f>'市区町村別_在宅(医科)'!BF61</f>
        <v>712</v>
      </c>
      <c r="BG61" s="77">
        <v>147</v>
      </c>
      <c r="BH61" s="77">
        <v>147</v>
      </c>
      <c r="BI61" s="53">
        <f t="shared" si="25"/>
        <v>0.20646067415730338</v>
      </c>
      <c r="BJ61" s="53">
        <f t="shared" si="26"/>
        <v>0.20646067415730338</v>
      </c>
      <c r="BK61" s="77">
        <v>19561370</v>
      </c>
      <c r="BL61" s="77">
        <v>19547730</v>
      </c>
      <c r="BM61" s="77">
        <f t="shared" si="27"/>
        <v>133070.54421768707</v>
      </c>
      <c r="BN61" s="77">
        <f t="shared" si="28"/>
        <v>132977.75510204083</v>
      </c>
      <c r="BO61" s="77">
        <f>'市区町村別_在宅(医科)'!BO61</f>
        <v>22636</v>
      </c>
      <c r="BP61" s="77">
        <f t="shared" si="52"/>
        <v>1488</v>
      </c>
      <c r="BQ61" s="77">
        <f t="shared" si="52"/>
        <v>1488</v>
      </c>
      <c r="BR61" s="53">
        <f t="shared" si="30"/>
        <v>6.5735995758968019E-2</v>
      </c>
      <c r="BS61" s="53">
        <f t="shared" si="31"/>
        <v>6.5735995758968019E-2</v>
      </c>
      <c r="BT61" s="77">
        <f t="shared" si="53"/>
        <v>207210090</v>
      </c>
      <c r="BU61" s="77">
        <f t="shared" si="53"/>
        <v>207189770</v>
      </c>
      <c r="BV61" s="77">
        <f t="shared" si="33"/>
        <v>139254.09274193548</v>
      </c>
      <c r="BW61" s="77">
        <f t="shared" si="34"/>
        <v>139240.43682795699</v>
      </c>
      <c r="BY61" s="90">
        <v>55</v>
      </c>
      <c r="BZ61" s="169" t="s">
        <v>16</v>
      </c>
      <c r="CA61" s="133">
        <v>21975</v>
      </c>
      <c r="CB61" s="133">
        <v>1380</v>
      </c>
      <c r="CC61" s="133">
        <v>1379</v>
      </c>
      <c r="CD61" s="27">
        <v>6.2798634812286688E-2</v>
      </c>
      <c r="CE61" s="27">
        <v>6.2753128555176341E-2</v>
      </c>
      <c r="CF61" s="133">
        <v>190569960</v>
      </c>
      <c r="CG61" s="133">
        <v>190502870</v>
      </c>
      <c r="CH61" s="133">
        <v>138094.17391304349</v>
      </c>
      <c r="CI61" s="133">
        <v>138145.66352429296</v>
      </c>
      <c r="CK61" s="42" t="str">
        <f t="shared" si="35"/>
        <v>此花区</v>
      </c>
      <c r="CL61" s="86">
        <f t="shared" si="54"/>
        <v>7.0318084345961401E-2</v>
      </c>
      <c r="CM61" s="86">
        <f t="shared" si="37"/>
        <v>7.0000000000000007E-2</v>
      </c>
      <c r="CN61" s="86">
        <f t="shared" si="38"/>
        <v>6.819022945965951E-2</v>
      </c>
      <c r="CO61" s="86">
        <f t="shared" si="39"/>
        <v>6.8000000000000005E-2</v>
      </c>
      <c r="CP61" s="136">
        <f t="shared" si="40"/>
        <v>0.20000000000000018</v>
      </c>
      <c r="CQ61" s="42" t="str">
        <f t="shared" si="41"/>
        <v>此花区</v>
      </c>
      <c r="CR61" s="86">
        <f t="shared" si="55"/>
        <v>7.0318084345961401E-2</v>
      </c>
      <c r="CS61" s="86">
        <f t="shared" si="42"/>
        <v>7.0000000000000007E-2</v>
      </c>
      <c r="CT61" s="86">
        <f t="shared" si="43"/>
        <v>6.819022945965951E-2</v>
      </c>
      <c r="CU61" s="86">
        <f t="shared" si="44"/>
        <v>6.8000000000000005E-2</v>
      </c>
      <c r="CV61" s="136">
        <f t="shared" si="45"/>
        <v>0.20000000000000018</v>
      </c>
      <c r="CW61" s="43"/>
      <c r="CX61" s="86">
        <f t="shared" si="46"/>
        <v>7.9000000000000001E-2</v>
      </c>
      <c r="CY61" s="86">
        <f t="shared" si="47"/>
        <v>7.6999999999999999E-2</v>
      </c>
      <c r="CZ61" s="136">
        <f t="shared" si="48"/>
        <v>0.20000000000000018</v>
      </c>
      <c r="DA61" s="86">
        <f t="shared" si="49"/>
        <v>7.9000000000000001E-2</v>
      </c>
      <c r="DB61" s="86">
        <f t="shared" si="50"/>
        <v>7.6999999999999999E-2</v>
      </c>
      <c r="DC61" s="136">
        <f t="shared" si="51"/>
        <v>0.20000000000000018</v>
      </c>
      <c r="DD61" s="149">
        <v>0</v>
      </c>
    </row>
    <row r="62" spans="2:108" s="15" customFormat="1" ht="13.5" customHeight="1">
      <c r="B62" s="52">
        <v>56</v>
      </c>
      <c r="C62" s="169" t="s">
        <v>10</v>
      </c>
      <c r="D62" s="133">
        <f>'市区町村別_在宅(医科)'!D62</f>
        <v>6</v>
      </c>
      <c r="E62" s="77">
        <v>0</v>
      </c>
      <c r="F62" s="77">
        <v>0</v>
      </c>
      <c r="G62" s="53">
        <f t="shared" si="1"/>
        <v>0</v>
      </c>
      <c r="H62" s="53">
        <f t="shared" si="2"/>
        <v>0</v>
      </c>
      <c r="I62" s="77">
        <v>0</v>
      </c>
      <c r="J62" s="77">
        <v>0</v>
      </c>
      <c r="K62" s="77" t="str">
        <f t="shared" si="3"/>
        <v>-</v>
      </c>
      <c r="L62" s="77" t="str">
        <f t="shared" si="4"/>
        <v>-</v>
      </c>
      <c r="M62" s="133">
        <f>'市区町村別_在宅(医科)'!M62</f>
        <v>33</v>
      </c>
      <c r="N62" s="77">
        <v>8</v>
      </c>
      <c r="O62" s="77">
        <v>8</v>
      </c>
      <c r="P62" s="53">
        <f t="shared" si="5"/>
        <v>0.24242424242424243</v>
      </c>
      <c r="Q62" s="53">
        <f t="shared" si="6"/>
        <v>0.24242424242424243</v>
      </c>
      <c r="R62" s="77">
        <v>2126620</v>
      </c>
      <c r="S62" s="77">
        <v>2126620</v>
      </c>
      <c r="T62" s="77">
        <f t="shared" si="7"/>
        <v>265827.5</v>
      </c>
      <c r="U62" s="77">
        <f t="shared" si="8"/>
        <v>265827.5</v>
      </c>
      <c r="V62" s="133">
        <f>'市区町村別_在宅(医科)'!V62</f>
        <v>5520</v>
      </c>
      <c r="W62" s="77">
        <v>120</v>
      </c>
      <c r="X62" s="77">
        <v>120</v>
      </c>
      <c r="Y62" s="53">
        <f t="shared" si="9"/>
        <v>2.1739130434782608E-2</v>
      </c>
      <c r="Z62" s="53">
        <f t="shared" si="10"/>
        <v>2.1739130434782608E-2</v>
      </c>
      <c r="AA62" s="77">
        <v>17492220</v>
      </c>
      <c r="AB62" s="77">
        <v>17492220</v>
      </c>
      <c r="AC62" s="77">
        <f t="shared" si="11"/>
        <v>145768.5</v>
      </c>
      <c r="AD62" s="77">
        <f t="shared" si="12"/>
        <v>145768.5</v>
      </c>
      <c r="AE62" s="77">
        <f>'市区町村別_在宅(医科)'!AE62</f>
        <v>4724</v>
      </c>
      <c r="AF62" s="77">
        <v>247</v>
      </c>
      <c r="AG62" s="77">
        <v>247</v>
      </c>
      <c r="AH62" s="53">
        <f t="shared" si="13"/>
        <v>5.2286198137171891E-2</v>
      </c>
      <c r="AI62" s="53">
        <f t="shared" si="14"/>
        <v>5.2286198137171891E-2</v>
      </c>
      <c r="AJ62" s="77">
        <v>34077870</v>
      </c>
      <c r="AK62" s="77">
        <v>34077870</v>
      </c>
      <c r="AL62" s="77">
        <f t="shared" si="15"/>
        <v>137967.08502024293</v>
      </c>
      <c r="AM62" s="77">
        <f t="shared" si="16"/>
        <v>137967.08502024293</v>
      </c>
      <c r="AN62" s="77">
        <f>'市区町村別_在宅(医科)'!AN62</f>
        <v>2751</v>
      </c>
      <c r="AO62" s="77">
        <v>286</v>
      </c>
      <c r="AP62" s="77">
        <v>286</v>
      </c>
      <c r="AQ62" s="53">
        <f t="shared" si="17"/>
        <v>0.10396219556524899</v>
      </c>
      <c r="AR62" s="53">
        <f t="shared" si="18"/>
        <v>0.10396219556524899</v>
      </c>
      <c r="AS62" s="77">
        <v>40176940</v>
      </c>
      <c r="AT62" s="77">
        <v>40176940</v>
      </c>
      <c r="AU62" s="77">
        <f t="shared" si="19"/>
        <v>140478.81118881117</v>
      </c>
      <c r="AV62" s="77">
        <f t="shared" si="20"/>
        <v>140478.81118881117</v>
      </c>
      <c r="AW62" s="77">
        <f>'市区町村別_在宅(医科)'!AW62</f>
        <v>1236</v>
      </c>
      <c r="AX62" s="77">
        <v>228</v>
      </c>
      <c r="AY62" s="77">
        <v>228</v>
      </c>
      <c r="AZ62" s="53">
        <f t="shared" si="21"/>
        <v>0.18446601941747573</v>
      </c>
      <c r="BA62" s="53">
        <f t="shared" si="22"/>
        <v>0.18446601941747573</v>
      </c>
      <c r="BB62" s="77">
        <v>31342320</v>
      </c>
      <c r="BC62" s="77">
        <v>31342320</v>
      </c>
      <c r="BD62" s="77">
        <f t="shared" si="23"/>
        <v>137466.31578947368</v>
      </c>
      <c r="BE62" s="77">
        <f t="shared" si="24"/>
        <v>137466.31578947368</v>
      </c>
      <c r="BF62" s="77">
        <f>'市区町村別_在宅(医科)'!BF62</f>
        <v>504</v>
      </c>
      <c r="BG62" s="77">
        <v>130</v>
      </c>
      <c r="BH62" s="77">
        <v>130</v>
      </c>
      <c r="BI62" s="53">
        <f t="shared" si="25"/>
        <v>0.25793650793650796</v>
      </c>
      <c r="BJ62" s="53">
        <f t="shared" si="26"/>
        <v>0.25793650793650796</v>
      </c>
      <c r="BK62" s="77">
        <v>17211050</v>
      </c>
      <c r="BL62" s="77">
        <v>17211050</v>
      </c>
      <c r="BM62" s="77">
        <f t="shared" si="27"/>
        <v>132392.69230769231</v>
      </c>
      <c r="BN62" s="77">
        <f t="shared" si="28"/>
        <v>132392.69230769231</v>
      </c>
      <c r="BO62" s="77">
        <f>'市区町村別_在宅(医科)'!BO62</f>
        <v>14774</v>
      </c>
      <c r="BP62" s="77">
        <f t="shared" si="52"/>
        <v>1019</v>
      </c>
      <c r="BQ62" s="77">
        <f t="shared" si="52"/>
        <v>1019</v>
      </c>
      <c r="BR62" s="53">
        <f t="shared" si="30"/>
        <v>6.8972519290645726E-2</v>
      </c>
      <c r="BS62" s="53">
        <f t="shared" si="31"/>
        <v>6.8972519290645726E-2</v>
      </c>
      <c r="BT62" s="77">
        <f t="shared" si="53"/>
        <v>142427020</v>
      </c>
      <c r="BU62" s="77">
        <f t="shared" si="53"/>
        <v>142427020</v>
      </c>
      <c r="BV62" s="77">
        <f t="shared" si="33"/>
        <v>139771.36408243375</v>
      </c>
      <c r="BW62" s="77">
        <f t="shared" si="34"/>
        <v>139771.36408243375</v>
      </c>
      <c r="BY62" s="90">
        <v>56</v>
      </c>
      <c r="BZ62" s="169" t="s">
        <v>10</v>
      </c>
      <c r="CA62" s="133">
        <v>14205</v>
      </c>
      <c r="CB62" s="133">
        <v>947</v>
      </c>
      <c r="CC62" s="133">
        <v>947</v>
      </c>
      <c r="CD62" s="27">
        <v>6.6666666666666666E-2</v>
      </c>
      <c r="CE62" s="27">
        <v>6.6666666666666666E-2</v>
      </c>
      <c r="CF62" s="133">
        <v>125386930</v>
      </c>
      <c r="CG62" s="133">
        <v>125386930</v>
      </c>
      <c r="CH62" s="133">
        <v>132404.36114044351</v>
      </c>
      <c r="CI62" s="133">
        <v>132404.36114044351</v>
      </c>
      <c r="CK62" s="42" t="str">
        <f t="shared" si="35"/>
        <v>堺市北区</v>
      </c>
      <c r="CL62" s="86">
        <f t="shared" si="54"/>
        <v>6.9697312375136641E-2</v>
      </c>
      <c r="CM62" s="86">
        <f t="shared" si="37"/>
        <v>7.0000000000000007E-2</v>
      </c>
      <c r="CN62" s="86">
        <f t="shared" si="38"/>
        <v>6.8824650818970545E-2</v>
      </c>
      <c r="CO62" s="86">
        <f t="shared" si="39"/>
        <v>6.9000000000000006E-2</v>
      </c>
      <c r="CP62" s="136">
        <f t="shared" si="40"/>
        <v>0.10000000000000009</v>
      </c>
      <c r="CQ62" s="42" t="str">
        <f t="shared" si="41"/>
        <v>豊能町</v>
      </c>
      <c r="CR62" s="86">
        <f t="shared" si="55"/>
        <v>6.9553586356796523E-2</v>
      </c>
      <c r="CS62" s="86">
        <f t="shared" si="42"/>
        <v>7.0000000000000007E-2</v>
      </c>
      <c r="CT62" s="86">
        <f t="shared" si="43"/>
        <v>6.9664902998236328E-2</v>
      </c>
      <c r="CU62" s="86">
        <f t="shared" si="44"/>
        <v>7.0000000000000007E-2</v>
      </c>
      <c r="CV62" s="136">
        <f t="shared" si="45"/>
        <v>0</v>
      </c>
      <c r="CW62" s="43"/>
      <c r="CX62" s="86">
        <f t="shared" si="46"/>
        <v>7.9000000000000001E-2</v>
      </c>
      <c r="CY62" s="86">
        <f t="shared" si="47"/>
        <v>7.6999999999999999E-2</v>
      </c>
      <c r="CZ62" s="136">
        <f t="shared" si="48"/>
        <v>0.20000000000000018</v>
      </c>
      <c r="DA62" s="86">
        <f t="shared" si="49"/>
        <v>7.9000000000000001E-2</v>
      </c>
      <c r="DB62" s="86">
        <f t="shared" si="50"/>
        <v>7.6999999999999999E-2</v>
      </c>
      <c r="DC62" s="136">
        <f t="shared" si="51"/>
        <v>0.20000000000000018</v>
      </c>
      <c r="DD62" s="149">
        <v>0</v>
      </c>
    </row>
    <row r="63" spans="2:108" s="15" customFormat="1" ht="13.5" customHeight="1">
      <c r="B63" s="52">
        <v>57</v>
      </c>
      <c r="C63" s="169" t="s">
        <v>44</v>
      </c>
      <c r="D63" s="133">
        <f>'市区町村別_在宅(医科)'!D63</f>
        <v>13</v>
      </c>
      <c r="E63" s="77">
        <v>1</v>
      </c>
      <c r="F63" s="77">
        <v>1</v>
      </c>
      <c r="G63" s="53">
        <f t="shared" si="1"/>
        <v>7.6923076923076927E-2</v>
      </c>
      <c r="H63" s="53">
        <f t="shared" si="2"/>
        <v>7.6923076923076927E-2</v>
      </c>
      <c r="I63" s="77">
        <v>16160</v>
      </c>
      <c r="J63" s="77">
        <v>16160</v>
      </c>
      <c r="K63" s="77">
        <f t="shared" si="3"/>
        <v>16160</v>
      </c>
      <c r="L63" s="77">
        <f t="shared" si="4"/>
        <v>16160</v>
      </c>
      <c r="M63" s="133">
        <f>'市区町村別_在宅(医科)'!M63</f>
        <v>40</v>
      </c>
      <c r="N63" s="77">
        <v>3</v>
      </c>
      <c r="O63" s="77">
        <v>3</v>
      </c>
      <c r="P63" s="53">
        <f t="shared" si="5"/>
        <v>7.4999999999999997E-2</v>
      </c>
      <c r="Q63" s="53">
        <f t="shared" si="6"/>
        <v>7.4999999999999997E-2</v>
      </c>
      <c r="R63" s="77">
        <v>361230</v>
      </c>
      <c r="S63" s="77">
        <v>361230</v>
      </c>
      <c r="T63" s="77">
        <f t="shared" si="7"/>
        <v>120410</v>
      </c>
      <c r="U63" s="77">
        <f t="shared" si="8"/>
        <v>120410</v>
      </c>
      <c r="V63" s="133">
        <f>'市区町村別_在宅(医科)'!V63</f>
        <v>3736</v>
      </c>
      <c r="W63" s="77">
        <v>73</v>
      </c>
      <c r="X63" s="77">
        <v>73</v>
      </c>
      <c r="Y63" s="53">
        <f t="shared" si="9"/>
        <v>1.9539614561027836E-2</v>
      </c>
      <c r="Z63" s="53">
        <f t="shared" si="10"/>
        <v>1.9539614561027836E-2</v>
      </c>
      <c r="AA63" s="77">
        <v>9240810</v>
      </c>
      <c r="AB63" s="77">
        <v>9240810</v>
      </c>
      <c r="AC63" s="77">
        <f t="shared" si="11"/>
        <v>126586.43835616438</v>
      </c>
      <c r="AD63" s="77">
        <f t="shared" si="12"/>
        <v>126586.43835616438</v>
      </c>
      <c r="AE63" s="77">
        <f>'市区町村別_在宅(医科)'!AE63</f>
        <v>2959</v>
      </c>
      <c r="AF63" s="77">
        <v>146</v>
      </c>
      <c r="AG63" s="77">
        <v>146</v>
      </c>
      <c r="AH63" s="53">
        <f t="shared" si="13"/>
        <v>4.9340993578911793E-2</v>
      </c>
      <c r="AI63" s="53">
        <f t="shared" si="14"/>
        <v>4.9340993578911793E-2</v>
      </c>
      <c r="AJ63" s="77">
        <v>14514040</v>
      </c>
      <c r="AK63" s="77">
        <v>14514040</v>
      </c>
      <c r="AL63" s="77">
        <f t="shared" si="15"/>
        <v>99411.232876712325</v>
      </c>
      <c r="AM63" s="77">
        <f t="shared" si="16"/>
        <v>99411.232876712325</v>
      </c>
      <c r="AN63" s="77">
        <f>'市区町村別_在宅(医科)'!AN63</f>
        <v>2052</v>
      </c>
      <c r="AO63" s="77">
        <v>229</v>
      </c>
      <c r="AP63" s="77">
        <v>229</v>
      </c>
      <c r="AQ63" s="53">
        <f t="shared" si="17"/>
        <v>0.11159844054580896</v>
      </c>
      <c r="AR63" s="53">
        <f t="shared" si="18"/>
        <v>0.11159844054580896</v>
      </c>
      <c r="AS63" s="77">
        <v>26826530</v>
      </c>
      <c r="AT63" s="77">
        <v>26826530</v>
      </c>
      <c r="AU63" s="77">
        <f t="shared" si="19"/>
        <v>117146.4192139738</v>
      </c>
      <c r="AV63" s="77">
        <f t="shared" si="20"/>
        <v>117146.4192139738</v>
      </c>
      <c r="AW63" s="77">
        <f>'市区町村別_在宅(医科)'!AW63</f>
        <v>1114</v>
      </c>
      <c r="AX63" s="77">
        <v>235</v>
      </c>
      <c r="AY63" s="77">
        <v>235</v>
      </c>
      <c r="AZ63" s="53">
        <f t="shared" si="21"/>
        <v>0.21095152603231598</v>
      </c>
      <c r="BA63" s="53">
        <f t="shared" si="22"/>
        <v>0.21095152603231598</v>
      </c>
      <c r="BB63" s="77">
        <v>28287920</v>
      </c>
      <c r="BC63" s="77">
        <v>28287920</v>
      </c>
      <c r="BD63" s="77">
        <f t="shared" si="23"/>
        <v>120374.12765957447</v>
      </c>
      <c r="BE63" s="77">
        <f t="shared" si="24"/>
        <v>120374.12765957447</v>
      </c>
      <c r="BF63" s="77">
        <f>'市区町村別_在宅(医科)'!BF63</f>
        <v>462</v>
      </c>
      <c r="BG63" s="77">
        <v>131</v>
      </c>
      <c r="BH63" s="77">
        <v>131</v>
      </c>
      <c r="BI63" s="53">
        <f t="shared" si="25"/>
        <v>0.28354978354978355</v>
      </c>
      <c r="BJ63" s="53">
        <f t="shared" si="26"/>
        <v>0.28354978354978355</v>
      </c>
      <c r="BK63" s="77">
        <v>16318990</v>
      </c>
      <c r="BL63" s="77">
        <v>16318990</v>
      </c>
      <c r="BM63" s="77">
        <f t="shared" si="27"/>
        <v>124572.44274809161</v>
      </c>
      <c r="BN63" s="77">
        <f t="shared" si="28"/>
        <v>124572.44274809161</v>
      </c>
      <c r="BO63" s="77">
        <f>'市区町村別_在宅(医科)'!BO63</f>
        <v>10376</v>
      </c>
      <c r="BP63" s="77">
        <f t="shared" si="52"/>
        <v>818</v>
      </c>
      <c r="BQ63" s="77">
        <f t="shared" si="52"/>
        <v>818</v>
      </c>
      <c r="BR63" s="53">
        <f t="shared" si="30"/>
        <v>7.8835774865073246E-2</v>
      </c>
      <c r="BS63" s="53">
        <f t="shared" si="31"/>
        <v>7.8835774865073246E-2</v>
      </c>
      <c r="BT63" s="77">
        <f t="shared" si="53"/>
        <v>95565680</v>
      </c>
      <c r="BU63" s="77">
        <f t="shared" si="53"/>
        <v>95565680</v>
      </c>
      <c r="BV63" s="77">
        <f t="shared" si="33"/>
        <v>116828.45965770171</v>
      </c>
      <c r="BW63" s="77">
        <f t="shared" si="34"/>
        <v>116828.45965770171</v>
      </c>
      <c r="BY63" s="90">
        <v>57</v>
      </c>
      <c r="BZ63" s="169" t="s">
        <v>44</v>
      </c>
      <c r="CA63" s="133">
        <v>10006</v>
      </c>
      <c r="CB63" s="133">
        <v>729</v>
      </c>
      <c r="CC63" s="133">
        <v>729</v>
      </c>
      <c r="CD63" s="27">
        <v>7.285628622826304E-2</v>
      </c>
      <c r="CE63" s="27">
        <v>7.285628622826304E-2</v>
      </c>
      <c r="CF63" s="133">
        <v>90128990</v>
      </c>
      <c r="CG63" s="133">
        <v>90128990</v>
      </c>
      <c r="CH63" s="133">
        <v>123633.73113854595</v>
      </c>
      <c r="CI63" s="133">
        <v>123633.73113854595</v>
      </c>
      <c r="CK63" s="42" t="str">
        <f t="shared" si="35"/>
        <v>豊能町</v>
      </c>
      <c r="CL63" s="86">
        <f t="shared" si="54"/>
        <v>6.9553586356796523E-2</v>
      </c>
      <c r="CM63" s="86">
        <f t="shared" si="37"/>
        <v>7.0000000000000007E-2</v>
      </c>
      <c r="CN63" s="86">
        <f t="shared" si="38"/>
        <v>6.9841269841269843E-2</v>
      </c>
      <c r="CO63" s="86">
        <f t="shared" si="39"/>
        <v>7.0000000000000007E-2</v>
      </c>
      <c r="CP63" s="136">
        <f t="shared" si="40"/>
        <v>0</v>
      </c>
      <c r="CQ63" s="42" t="str">
        <f t="shared" si="41"/>
        <v>堺市北区</v>
      </c>
      <c r="CR63" s="86">
        <f t="shared" si="55"/>
        <v>6.9433450186588266E-2</v>
      </c>
      <c r="CS63" s="86">
        <f t="shared" si="42"/>
        <v>6.9000000000000006E-2</v>
      </c>
      <c r="CT63" s="86">
        <f t="shared" si="43"/>
        <v>6.8591215033264596E-2</v>
      </c>
      <c r="CU63" s="86">
        <f t="shared" si="44"/>
        <v>6.9000000000000006E-2</v>
      </c>
      <c r="CV63" s="136">
        <f t="shared" si="45"/>
        <v>0</v>
      </c>
      <c r="CW63" s="43"/>
      <c r="CX63" s="86">
        <f t="shared" si="46"/>
        <v>7.9000000000000001E-2</v>
      </c>
      <c r="CY63" s="86">
        <f t="shared" si="47"/>
        <v>7.6999999999999999E-2</v>
      </c>
      <c r="CZ63" s="136">
        <f t="shared" si="48"/>
        <v>0.20000000000000018</v>
      </c>
      <c r="DA63" s="86">
        <f t="shared" si="49"/>
        <v>7.9000000000000001E-2</v>
      </c>
      <c r="DB63" s="86">
        <f t="shared" si="50"/>
        <v>7.6999999999999999E-2</v>
      </c>
      <c r="DC63" s="136">
        <f t="shared" si="51"/>
        <v>0.20000000000000018</v>
      </c>
      <c r="DD63" s="149">
        <v>0</v>
      </c>
    </row>
    <row r="64" spans="2:108" s="15" customFormat="1" ht="13.5" customHeight="1">
      <c r="B64" s="52">
        <v>58</v>
      </c>
      <c r="C64" s="169" t="s">
        <v>26</v>
      </c>
      <c r="D64" s="133">
        <f>'市区町村別_在宅(医科)'!D64</f>
        <v>2</v>
      </c>
      <c r="E64" s="77">
        <v>1</v>
      </c>
      <c r="F64" s="77">
        <v>1</v>
      </c>
      <c r="G64" s="53">
        <f t="shared" si="1"/>
        <v>0.5</v>
      </c>
      <c r="H64" s="53">
        <f t="shared" si="2"/>
        <v>0.5</v>
      </c>
      <c r="I64" s="77">
        <v>13260</v>
      </c>
      <c r="J64" s="77">
        <v>13260</v>
      </c>
      <c r="K64" s="77">
        <f t="shared" si="3"/>
        <v>13260</v>
      </c>
      <c r="L64" s="77">
        <f t="shared" si="4"/>
        <v>13260</v>
      </c>
      <c r="M64" s="133">
        <f>'市区町村別_在宅(医科)'!M64</f>
        <v>32</v>
      </c>
      <c r="N64" s="77">
        <v>3</v>
      </c>
      <c r="O64" s="77">
        <v>3</v>
      </c>
      <c r="P64" s="53">
        <f t="shared" si="5"/>
        <v>9.375E-2</v>
      </c>
      <c r="Q64" s="53">
        <f t="shared" si="6"/>
        <v>9.375E-2</v>
      </c>
      <c r="R64" s="77">
        <v>192120</v>
      </c>
      <c r="S64" s="77">
        <v>192120</v>
      </c>
      <c r="T64" s="77">
        <f t="shared" si="7"/>
        <v>64040</v>
      </c>
      <c r="U64" s="77">
        <f t="shared" si="8"/>
        <v>64040</v>
      </c>
      <c r="V64" s="133">
        <f>'市区町村別_在宅(医科)'!V64</f>
        <v>4216</v>
      </c>
      <c r="W64" s="77">
        <v>89</v>
      </c>
      <c r="X64" s="77">
        <v>89</v>
      </c>
      <c r="Y64" s="53">
        <f t="shared" si="9"/>
        <v>2.1110056925996205E-2</v>
      </c>
      <c r="Z64" s="53">
        <f t="shared" si="10"/>
        <v>2.1110056925996205E-2</v>
      </c>
      <c r="AA64" s="77">
        <v>12782310</v>
      </c>
      <c r="AB64" s="77">
        <v>12782310</v>
      </c>
      <c r="AC64" s="77">
        <f t="shared" si="11"/>
        <v>143621.46067415731</v>
      </c>
      <c r="AD64" s="77">
        <f t="shared" si="12"/>
        <v>143621.46067415731</v>
      </c>
      <c r="AE64" s="77">
        <f>'市区町村別_在宅(医科)'!AE64</f>
        <v>3548</v>
      </c>
      <c r="AF64" s="77">
        <v>159</v>
      </c>
      <c r="AG64" s="77">
        <v>159</v>
      </c>
      <c r="AH64" s="53">
        <f t="shared" si="13"/>
        <v>4.4813979706877116E-2</v>
      </c>
      <c r="AI64" s="53">
        <f t="shared" si="14"/>
        <v>4.4813979706877116E-2</v>
      </c>
      <c r="AJ64" s="77">
        <v>19338250</v>
      </c>
      <c r="AK64" s="77">
        <v>19338250</v>
      </c>
      <c r="AL64" s="77">
        <f t="shared" si="15"/>
        <v>121624.21383647798</v>
      </c>
      <c r="AM64" s="77">
        <f t="shared" si="16"/>
        <v>121624.21383647798</v>
      </c>
      <c r="AN64" s="77">
        <f>'市区町村別_在宅(医科)'!AN64</f>
        <v>2431</v>
      </c>
      <c r="AO64" s="77">
        <v>247</v>
      </c>
      <c r="AP64" s="77">
        <v>247</v>
      </c>
      <c r="AQ64" s="53">
        <f t="shared" si="17"/>
        <v>0.10160427807486631</v>
      </c>
      <c r="AR64" s="53">
        <f t="shared" si="18"/>
        <v>0.10160427807486631</v>
      </c>
      <c r="AS64" s="77">
        <v>34596360</v>
      </c>
      <c r="AT64" s="77">
        <v>34596360</v>
      </c>
      <c r="AU64" s="77">
        <f t="shared" si="19"/>
        <v>140066.23481781376</v>
      </c>
      <c r="AV64" s="77">
        <f t="shared" si="20"/>
        <v>140066.23481781376</v>
      </c>
      <c r="AW64" s="77">
        <f>'市区町村別_在宅(医科)'!AW64</f>
        <v>1309</v>
      </c>
      <c r="AX64" s="77">
        <v>296</v>
      </c>
      <c r="AY64" s="77">
        <v>296</v>
      </c>
      <c r="AZ64" s="53">
        <f t="shared" si="21"/>
        <v>0.22612681436210849</v>
      </c>
      <c r="BA64" s="53">
        <f t="shared" si="22"/>
        <v>0.22612681436210849</v>
      </c>
      <c r="BB64" s="77">
        <v>41616330</v>
      </c>
      <c r="BC64" s="77">
        <v>41616330</v>
      </c>
      <c r="BD64" s="77">
        <f t="shared" si="23"/>
        <v>140595.70945945947</v>
      </c>
      <c r="BE64" s="77">
        <f t="shared" si="24"/>
        <v>140595.70945945947</v>
      </c>
      <c r="BF64" s="77">
        <f>'市区町村別_在宅(医科)'!BF64</f>
        <v>548</v>
      </c>
      <c r="BG64" s="77">
        <v>138</v>
      </c>
      <c r="BH64" s="77">
        <v>138</v>
      </c>
      <c r="BI64" s="53">
        <f t="shared" si="25"/>
        <v>0.2518248175182482</v>
      </c>
      <c r="BJ64" s="53">
        <f t="shared" si="26"/>
        <v>0.2518248175182482</v>
      </c>
      <c r="BK64" s="77">
        <v>18407760</v>
      </c>
      <c r="BL64" s="77">
        <v>18407760</v>
      </c>
      <c r="BM64" s="77">
        <f t="shared" si="27"/>
        <v>133389.5652173913</v>
      </c>
      <c r="BN64" s="77">
        <f t="shared" si="28"/>
        <v>133389.5652173913</v>
      </c>
      <c r="BO64" s="77">
        <f>'市区町村別_在宅(医科)'!BO64</f>
        <v>12086</v>
      </c>
      <c r="BP64" s="77">
        <f t="shared" si="52"/>
        <v>933</v>
      </c>
      <c r="BQ64" s="77">
        <f t="shared" si="52"/>
        <v>933</v>
      </c>
      <c r="BR64" s="53">
        <f t="shared" si="30"/>
        <v>7.7196756577858683E-2</v>
      </c>
      <c r="BS64" s="53">
        <f t="shared" si="31"/>
        <v>7.7196756577858683E-2</v>
      </c>
      <c r="BT64" s="77">
        <f t="shared" si="53"/>
        <v>126946390</v>
      </c>
      <c r="BU64" s="77">
        <f t="shared" si="53"/>
        <v>126946390</v>
      </c>
      <c r="BV64" s="77">
        <f t="shared" si="33"/>
        <v>136062.58306538049</v>
      </c>
      <c r="BW64" s="77">
        <f t="shared" si="34"/>
        <v>136062.58306538049</v>
      </c>
      <c r="BY64" s="90">
        <v>58</v>
      </c>
      <c r="BZ64" s="169" t="s">
        <v>26</v>
      </c>
      <c r="CA64" s="133">
        <v>11734</v>
      </c>
      <c r="CB64" s="133">
        <v>921</v>
      </c>
      <c r="CC64" s="133">
        <v>921</v>
      </c>
      <c r="CD64" s="27">
        <v>7.8489858530765302E-2</v>
      </c>
      <c r="CE64" s="27">
        <v>7.8489858530765302E-2</v>
      </c>
      <c r="CF64" s="133">
        <v>130384370</v>
      </c>
      <c r="CG64" s="133">
        <v>130384370</v>
      </c>
      <c r="CH64" s="133">
        <v>141568.26275787188</v>
      </c>
      <c r="CI64" s="133">
        <v>141568.26275787188</v>
      </c>
      <c r="CK64" s="42" t="str">
        <f t="shared" si="35"/>
        <v>摂津市</v>
      </c>
      <c r="CL64" s="86">
        <f t="shared" si="54"/>
        <v>6.8972519290645726E-2</v>
      </c>
      <c r="CM64" s="86">
        <f t="shared" si="37"/>
        <v>6.9000000000000006E-2</v>
      </c>
      <c r="CN64" s="86">
        <f t="shared" si="38"/>
        <v>6.6666666666666666E-2</v>
      </c>
      <c r="CO64" s="86">
        <f t="shared" si="39"/>
        <v>6.7000000000000004E-2</v>
      </c>
      <c r="CP64" s="136">
        <f t="shared" si="40"/>
        <v>0.20000000000000018</v>
      </c>
      <c r="CQ64" s="42" t="str">
        <f t="shared" si="41"/>
        <v>摂津市</v>
      </c>
      <c r="CR64" s="86">
        <f t="shared" si="55"/>
        <v>6.8972519290645726E-2</v>
      </c>
      <c r="CS64" s="86">
        <f t="shared" si="42"/>
        <v>6.9000000000000006E-2</v>
      </c>
      <c r="CT64" s="86">
        <f t="shared" si="43"/>
        <v>6.6666666666666666E-2</v>
      </c>
      <c r="CU64" s="86">
        <f t="shared" si="44"/>
        <v>6.7000000000000004E-2</v>
      </c>
      <c r="CV64" s="136">
        <f t="shared" si="45"/>
        <v>0.20000000000000018</v>
      </c>
      <c r="CW64" s="43"/>
      <c r="CX64" s="86">
        <f t="shared" si="46"/>
        <v>7.9000000000000001E-2</v>
      </c>
      <c r="CY64" s="86">
        <f t="shared" si="47"/>
        <v>7.6999999999999999E-2</v>
      </c>
      <c r="CZ64" s="136">
        <f t="shared" si="48"/>
        <v>0.20000000000000018</v>
      </c>
      <c r="DA64" s="86">
        <f t="shared" si="49"/>
        <v>7.9000000000000001E-2</v>
      </c>
      <c r="DB64" s="86">
        <f t="shared" si="50"/>
        <v>7.6999999999999999E-2</v>
      </c>
      <c r="DC64" s="136">
        <f t="shared" si="51"/>
        <v>0.20000000000000018</v>
      </c>
      <c r="DD64" s="149">
        <v>0</v>
      </c>
    </row>
    <row r="65" spans="2:108" s="15" customFormat="1" ht="13.5" customHeight="1">
      <c r="B65" s="52">
        <v>59</v>
      </c>
      <c r="C65" s="169" t="s">
        <v>21</v>
      </c>
      <c r="D65" s="133">
        <f>'市区町村別_在宅(医科)'!D65</f>
        <v>42</v>
      </c>
      <c r="E65" s="77">
        <v>6</v>
      </c>
      <c r="F65" s="77">
        <v>6</v>
      </c>
      <c r="G65" s="53">
        <f t="shared" si="1"/>
        <v>0.14285714285714285</v>
      </c>
      <c r="H65" s="53">
        <f t="shared" si="2"/>
        <v>0.14285714285714285</v>
      </c>
      <c r="I65" s="77">
        <v>926220</v>
      </c>
      <c r="J65" s="77">
        <v>926220</v>
      </c>
      <c r="K65" s="77">
        <f t="shared" si="3"/>
        <v>154370</v>
      </c>
      <c r="L65" s="77">
        <f t="shared" si="4"/>
        <v>154370</v>
      </c>
      <c r="M65" s="133">
        <f>'市区町村別_在宅(医科)'!M65</f>
        <v>107</v>
      </c>
      <c r="N65" s="77">
        <v>12</v>
      </c>
      <c r="O65" s="77">
        <v>12</v>
      </c>
      <c r="P65" s="53">
        <f t="shared" si="5"/>
        <v>0.11214953271028037</v>
      </c>
      <c r="Q65" s="53">
        <f t="shared" si="6"/>
        <v>0.11214953271028037</v>
      </c>
      <c r="R65" s="77">
        <v>2996400</v>
      </c>
      <c r="S65" s="77">
        <v>2996400</v>
      </c>
      <c r="T65" s="77">
        <f t="shared" si="7"/>
        <v>249700</v>
      </c>
      <c r="U65" s="77">
        <f t="shared" si="8"/>
        <v>249700</v>
      </c>
      <c r="V65" s="133">
        <f>'市区町村別_在宅(医科)'!V65</f>
        <v>30971</v>
      </c>
      <c r="W65" s="77">
        <v>720</v>
      </c>
      <c r="X65" s="77">
        <v>720</v>
      </c>
      <c r="Y65" s="53">
        <f t="shared" si="9"/>
        <v>2.3247554163572375E-2</v>
      </c>
      <c r="Z65" s="53">
        <f t="shared" si="10"/>
        <v>2.3247554163572375E-2</v>
      </c>
      <c r="AA65" s="77">
        <v>101114310</v>
      </c>
      <c r="AB65" s="77">
        <v>101114310</v>
      </c>
      <c r="AC65" s="77">
        <f t="shared" si="11"/>
        <v>140436.54166666666</v>
      </c>
      <c r="AD65" s="77">
        <f t="shared" si="12"/>
        <v>140436.54166666666</v>
      </c>
      <c r="AE65" s="77">
        <f>'市区町村別_在宅(医科)'!AE65</f>
        <v>26411</v>
      </c>
      <c r="AF65" s="77">
        <v>1463</v>
      </c>
      <c r="AG65" s="77">
        <v>1463</v>
      </c>
      <c r="AH65" s="53">
        <f t="shared" si="13"/>
        <v>5.5393586005830907E-2</v>
      </c>
      <c r="AI65" s="53">
        <f t="shared" si="14"/>
        <v>5.5393586005830907E-2</v>
      </c>
      <c r="AJ65" s="77">
        <v>203145070</v>
      </c>
      <c r="AK65" s="77">
        <v>203145070</v>
      </c>
      <c r="AL65" s="77">
        <f t="shared" si="15"/>
        <v>138855.14012303486</v>
      </c>
      <c r="AM65" s="77">
        <f t="shared" si="16"/>
        <v>138855.14012303486</v>
      </c>
      <c r="AN65" s="77">
        <f>'市区町村別_在宅(医科)'!AN65</f>
        <v>17183</v>
      </c>
      <c r="AO65" s="77">
        <v>1975</v>
      </c>
      <c r="AP65" s="77">
        <v>1975</v>
      </c>
      <c r="AQ65" s="53">
        <f t="shared" si="17"/>
        <v>0.11493918407728569</v>
      </c>
      <c r="AR65" s="53">
        <f t="shared" si="18"/>
        <v>0.11493918407728569</v>
      </c>
      <c r="AS65" s="77">
        <v>286199060</v>
      </c>
      <c r="AT65" s="77">
        <v>286199060</v>
      </c>
      <c r="AU65" s="77">
        <f t="shared" si="19"/>
        <v>144910.91645569619</v>
      </c>
      <c r="AV65" s="77">
        <f t="shared" si="20"/>
        <v>144910.91645569619</v>
      </c>
      <c r="AW65" s="77">
        <f>'市区町村別_在宅(医科)'!AW65</f>
        <v>8247</v>
      </c>
      <c r="AX65" s="77">
        <v>1753</v>
      </c>
      <c r="AY65" s="77">
        <v>1753</v>
      </c>
      <c r="AZ65" s="53">
        <f t="shared" si="21"/>
        <v>0.21256214380987026</v>
      </c>
      <c r="BA65" s="53">
        <f t="shared" si="22"/>
        <v>0.21256214380987026</v>
      </c>
      <c r="BB65" s="77">
        <v>247314640</v>
      </c>
      <c r="BC65" s="77">
        <v>247314640</v>
      </c>
      <c r="BD65" s="77">
        <f t="shared" si="23"/>
        <v>141080.79863091843</v>
      </c>
      <c r="BE65" s="77">
        <f t="shared" si="24"/>
        <v>141080.79863091843</v>
      </c>
      <c r="BF65" s="77">
        <f>'市区町村別_在宅(医科)'!BF65</f>
        <v>3037</v>
      </c>
      <c r="BG65" s="77">
        <v>785</v>
      </c>
      <c r="BH65" s="77">
        <v>785</v>
      </c>
      <c r="BI65" s="53">
        <f t="shared" si="25"/>
        <v>0.25847876193612118</v>
      </c>
      <c r="BJ65" s="53">
        <f t="shared" si="26"/>
        <v>0.25847876193612118</v>
      </c>
      <c r="BK65" s="77">
        <v>100317480</v>
      </c>
      <c r="BL65" s="77">
        <v>100317480</v>
      </c>
      <c r="BM65" s="77">
        <f t="shared" si="27"/>
        <v>127792.96815286625</v>
      </c>
      <c r="BN65" s="77">
        <f t="shared" si="28"/>
        <v>127792.96815286625</v>
      </c>
      <c r="BO65" s="77">
        <f>'市区町村別_在宅(医科)'!BO65</f>
        <v>85998</v>
      </c>
      <c r="BP65" s="77">
        <f t="shared" si="52"/>
        <v>6714</v>
      </c>
      <c r="BQ65" s="77">
        <f t="shared" si="52"/>
        <v>6714</v>
      </c>
      <c r="BR65" s="53">
        <f t="shared" si="30"/>
        <v>7.807158306007117E-2</v>
      </c>
      <c r="BS65" s="53">
        <f t="shared" si="31"/>
        <v>7.807158306007117E-2</v>
      </c>
      <c r="BT65" s="77">
        <f t="shared" si="53"/>
        <v>942013180</v>
      </c>
      <c r="BU65" s="77">
        <f t="shared" si="53"/>
        <v>942013180</v>
      </c>
      <c r="BV65" s="77">
        <f t="shared" si="33"/>
        <v>140305.80577896931</v>
      </c>
      <c r="BW65" s="77">
        <f t="shared" si="34"/>
        <v>140305.80577896931</v>
      </c>
      <c r="BY65" s="90">
        <v>59</v>
      </c>
      <c r="BZ65" s="169" t="s">
        <v>21</v>
      </c>
      <c r="CA65" s="133">
        <v>83614</v>
      </c>
      <c r="CB65" s="133">
        <v>6294</v>
      </c>
      <c r="CC65" s="133">
        <v>6293</v>
      </c>
      <c r="CD65" s="27">
        <v>7.5274475566292728E-2</v>
      </c>
      <c r="CE65" s="27">
        <v>7.5262515846628561E-2</v>
      </c>
      <c r="CF65" s="133">
        <v>867342680</v>
      </c>
      <c r="CG65" s="133">
        <v>867338760</v>
      </c>
      <c r="CH65" s="133">
        <v>137804.68382586591</v>
      </c>
      <c r="CI65" s="133">
        <v>137825.95900206579</v>
      </c>
      <c r="CK65" s="42" t="str">
        <f t="shared" si="35"/>
        <v>大東市</v>
      </c>
      <c r="CL65" s="86">
        <f t="shared" si="54"/>
        <v>6.8962325280014808E-2</v>
      </c>
      <c r="CM65" s="86">
        <f t="shared" si="37"/>
        <v>6.9000000000000006E-2</v>
      </c>
      <c r="CN65" s="86">
        <f t="shared" si="38"/>
        <v>6.391427067884993E-2</v>
      </c>
      <c r="CO65" s="86">
        <f t="shared" si="39"/>
        <v>6.4000000000000001E-2</v>
      </c>
      <c r="CP65" s="136">
        <f t="shared" si="40"/>
        <v>0.50000000000000044</v>
      </c>
      <c r="CQ65" s="42" t="str">
        <f t="shared" si="41"/>
        <v>大東市</v>
      </c>
      <c r="CR65" s="86">
        <f t="shared" si="55"/>
        <v>6.8962325280014808E-2</v>
      </c>
      <c r="CS65" s="86">
        <f t="shared" si="42"/>
        <v>6.9000000000000006E-2</v>
      </c>
      <c r="CT65" s="86">
        <f t="shared" si="43"/>
        <v>6.391427067884993E-2</v>
      </c>
      <c r="CU65" s="86">
        <f t="shared" si="44"/>
        <v>6.4000000000000001E-2</v>
      </c>
      <c r="CV65" s="136">
        <f t="shared" si="45"/>
        <v>0.50000000000000044</v>
      </c>
      <c r="CW65" s="43"/>
      <c r="CX65" s="86">
        <f t="shared" si="46"/>
        <v>7.9000000000000001E-2</v>
      </c>
      <c r="CY65" s="86">
        <f t="shared" si="47"/>
        <v>7.6999999999999999E-2</v>
      </c>
      <c r="CZ65" s="136">
        <f t="shared" si="48"/>
        <v>0.20000000000000018</v>
      </c>
      <c r="DA65" s="86">
        <f t="shared" si="49"/>
        <v>7.9000000000000001E-2</v>
      </c>
      <c r="DB65" s="86">
        <f t="shared" si="50"/>
        <v>7.6999999999999999E-2</v>
      </c>
      <c r="DC65" s="136">
        <f t="shared" si="51"/>
        <v>0.20000000000000018</v>
      </c>
      <c r="DD65" s="149">
        <v>0</v>
      </c>
    </row>
    <row r="66" spans="2:108" s="15" customFormat="1" ht="13.5" customHeight="1">
      <c r="B66" s="52">
        <v>60</v>
      </c>
      <c r="C66" s="169" t="s">
        <v>45</v>
      </c>
      <c r="D66" s="133">
        <f>'市区町村別_在宅(医科)'!D66</f>
        <v>40</v>
      </c>
      <c r="E66" s="77">
        <v>4</v>
      </c>
      <c r="F66" s="77">
        <v>4</v>
      </c>
      <c r="G66" s="53">
        <f t="shared" si="1"/>
        <v>0.1</v>
      </c>
      <c r="H66" s="53">
        <f t="shared" si="2"/>
        <v>0.1</v>
      </c>
      <c r="I66" s="77">
        <v>442510</v>
      </c>
      <c r="J66" s="77">
        <v>442510</v>
      </c>
      <c r="K66" s="77">
        <f t="shared" si="3"/>
        <v>110627.5</v>
      </c>
      <c r="L66" s="77">
        <f t="shared" si="4"/>
        <v>110627.5</v>
      </c>
      <c r="M66" s="133">
        <f>'市区町村別_在宅(医科)'!M66</f>
        <v>33</v>
      </c>
      <c r="N66" s="77">
        <v>2</v>
      </c>
      <c r="O66" s="77">
        <v>2</v>
      </c>
      <c r="P66" s="53">
        <f t="shared" si="5"/>
        <v>6.0606060606060608E-2</v>
      </c>
      <c r="Q66" s="53">
        <f t="shared" si="6"/>
        <v>6.0606060606060608E-2</v>
      </c>
      <c r="R66" s="77">
        <v>641480</v>
      </c>
      <c r="S66" s="77">
        <v>641480</v>
      </c>
      <c r="T66" s="77">
        <f t="shared" si="7"/>
        <v>320740</v>
      </c>
      <c r="U66" s="77">
        <f t="shared" si="8"/>
        <v>320740</v>
      </c>
      <c r="V66" s="133">
        <f>'市区町村別_在宅(医科)'!V66</f>
        <v>4222</v>
      </c>
      <c r="W66" s="77">
        <v>62</v>
      </c>
      <c r="X66" s="77">
        <v>62</v>
      </c>
      <c r="Y66" s="53">
        <f t="shared" si="9"/>
        <v>1.4684983420180009E-2</v>
      </c>
      <c r="Z66" s="53">
        <f t="shared" si="10"/>
        <v>1.4684983420180009E-2</v>
      </c>
      <c r="AA66" s="77">
        <v>6432940</v>
      </c>
      <c r="AB66" s="77">
        <v>6432940</v>
      </c>
      <c r="AC66" s="77">
        <f t="shared" si="11"/>
        <v>103757.09677419355</v>
      </c>
      <c r="AD66" s="77">
        <f t="shared" si="12"/>
        <v>103757.09677419355</v>
      </c>
      <c r="AE66" s="77">
        <f>'市区町村別_在宅(医科)'!AE66</f>
        <v>3538</v>
      </c>
      <c r="AF66" s="77">
        <v>147</v>
      </c>
      <c r="AG66" s="77">
        <v>147</v>
      </c>
      <c r="AH66" s="53">
        <f t="shared" si="13"/>
        <v>4.1548897682306386E-2</v>
      </c>
      <c r="AI66" s="53">
        <f t="shared" si="14"/>
        <v>4.1548897682306386E-2</v>
      </c>
      <c r="AJ66" s="77">
        <v>19494020</v>
      </c>
      <c r="AK66" s="77">
        <v>19494020</v>
      </c>
      <c r="AL66" s="77">
        <f t="shared" si="15"/>
        <v>132612.38095238095</v>
      </c>
      <c r="AM66" s="77">
        <f t="shared" si="16"/>
        <v>132612.38095238095</v>
      </c>
      <c r="AN66" s="77">
        <f>'市区町村別_在宅(医科)'!AN66</f>
        <v>2193</v>
      </c>
      <c r="AO66" s="77">
        <v>192</v>
      </c>
      <c r="AP66" s="77">
        <v>192</v>
      </c>
      <c r="AQ66" s="53">
        <f t="shared" si="17"/>
        <v>8.7551299589603282E-2</v>
      </c>
      <c r="AR66" s="53">
        <f t="shared" si="18"/>
        <v>8.7551299589603282E-2</v>
      </c>
      <c r="AS66" s="77">
        <v>23679930</v>
      </c>
      <c r="AT66" s="77">
        <v>23679930</v>
      </c>
      <c r="AU66" s="77">
        <f t="shared" si="19"/>
        <v>123332.96875</v>
      </c>
      <c r="AV66" s="77">
        <f t="shared" si="20"/>
        <v>123332.96875</v>
      </c>
      <c r="AW66" s="77">
        <f>'市区町村別_在宅(医科)'!AW66</f>
        <v>1090</v>
      </c>
      <c r="AX66" s="77">
        <v>165</v>
      </c>
      <c r="AY66" s="77">
        <v>165</v>
      </c>
      <c r="AZ66" s="53">
        <f t="shared" si="21"/>
        <v>0.15137614678899083</v>
      </c>
      <c r="BA66" s="53">
        <f t="shared" si="22"/>
        <v>0.15137614678899083</v>
      </c>
      <c r="BB66" s="77">
        <v>20329040</v>
      </c>
      <c r="BC66" s="77">
        <v>20329040</v>
      </c>
      <c r="BD66" s="77">
        <f t="shared" si="23"/>
        <v>123206.30303030302</v>
      </c>
      <c r="BE66" s="77">
        <f t="shared" si="24"/>
        <v>123206.30303030302</v>
      </c>
      <c r="BF66" s="77">
        <f>'市区町村別_在宅(医科)'!BF66</f>
        <v>447</v>
      </c>
      <c r="BG66" s="77">
        <v>91</v>
      </c>
      <c r="BH66" s="77">
        <v>91</v>
      </c>
      <c r="BI66" s="53">
        <f t="shared" si="25"/>
        <v>0.20357941834451901</v>
      </c>
      <c r="BJ66" s="53">
        <f t="shared" si="26"/>
        <v>0.20357941834451901</v>
      </c>
      <c r="BK66" s="77">
        <v>10249880</v>
      </c>
      <c r="BL66" s="77">
        <v>10249880</v>
      </c>
      <c r="BM66" s="77">
        <f t="shared" si="27"/>
        <v>112636.04395604396</v>
      </c>
      <c r="BN66" s="77">
        <f t="shared" si="28"/>
        <v>112636.04395604396</v>
      </c>
      <c r="BO66" s="77">
        <f>'市区町村別_在宅(医科)'!BO66</f>
        <v>11563</v>
      </c>
      <c r="BP66" s="77">
        <f t="shared" si="52"/>
        <v>663</v>
      </c>
      <c r="BQ66" s="77">
        <f t="shared" si="52"/>
        <v>663</v>
      </c>
      <c r="BR66" s="53">
        <f t="shared" si="30"/>
        <v>5.7338061056819163E-2</v>
      </c>
      <c r="BS66" s="53">
        <f t="shared" si="31"/>
        <v>5.7338061056819163E-2</v>
      </c>
      <c r="BT66" s="77">
        <f t="shared" si="53"/>
        <v>81269800</v>
      </c>
      <c r="BU66" s="77">
        <f t="shared" si="53"/>
        <v>81269800</v>
      </c>
      <c r="BV66" s="77">
        <f t="shared" si="33"/>
        <v>122578.8838612368</v>
      </c>
      <c r="BW66" s="77">
        <f t="shared" si="34"/>
        <v>122578.8838612368</v>
      </c>
      <c r="BY66" s="90">
        <v>60</v>
      </c>
      <c r="BZ66" s="169" t="s">
        <v>45</v>
      </c>
      <c r="CA66" s="133">
        <v>11177</v>
      </c>
      <c r="CB66" s="133">
        <v>584</v>
      </c>
      <c r="CC66" s="133">
        <v>584</v>
      </c>
      <c r="CD66" s="27">
        <v>5.2250156571530822E-2</v>
      </c>
      <c r="CE66" s="27">
        <v>5.2250156571530822E-2</v>
      </c>
      <c r="CF66" s="133">
        <v>77035190</v>
      </c>
      <c r="CG66" s="133">
        <v>77035190</v>
      </c>
      <c r="CH66" s="133">
        <v>131909.57191780821</v>
      </c>
      <c r="CI66" s="133">
        <v>131909.57191780821</v>
      </c>
      <c r="CK66" s="42" t="str">
        <f t="shared" si="35"/>
        <v>枚方市</v>
      </c>
      <c r="CL66" s="86">
        <f t="shared" si="54"/>
        <v>6.7869169836530463E-2</v>
      </c>
      <c r="CM66" s="86">
        <f t="shared" si="37"/>
        <v>6.8000000000000005E-2</v>
      </c>
      <c r="CN66" s="86">
        <f t="shared" si="38"/>
        <v>6.5876750382674751E-2</v>
      </c>
      <c r="CO66" s="86">
        <f t="shared" si="39"/>
        <v>6.6000000000000003E-2</v>
      </c>
      <c r="CP66" s="136">
        <f t="shared" si="40"/>
        <v>0.20000000000000018</v>
      </c>
      <c r="CQ66" s="42" t="str">
        <f t="shared" si="41"/>
        <v>枚方市</v>
      </c>
      <c r="CR66" s="86">
        <f t="shared" si="55"/>
        <v>6.7828268368167757E-2</v>
      </c>
      <c r="CS66" s="86">
        <f t="shared" si="42"/>
        <v>6.8000000000000005E-2</v>
      </c>
      <c r="CT66" s="86">
        <f t="shared" si="43"/>
        <v>6.5550768184137423E-2</v>
      </c>
      <c r="CU66" s="86">
        <f t="shared" si="44"/>
        <v>6.6000000000000003E-2</v>
      </c>
      <c r="CV66" s="136">
        <f t="shared" si="45"/>
        <v>0.20000000000000018</v>
      </c>
      <c r="CW66" s="43"/>
      <c r="CX66" s="86">
        <f t="shared" si="46"/>
        <v>7.9000000000000001E-2</v>
      </c>
      <c r="CY66" s="86">
        <f t="shared" si="47"/>
        <v>7.6999999999999999E-2</v>
      </c>
      <c r="CZ66" s="136">
        <f t="shared" si="48"/>
        <v>0.20000000000000018</v>
      </c>
      <c r="DA66" s="86">
        <f t="shared" si="49"/>
        <v>7.9000000000000001E-2</v>
      </c>
      <c r="DB66" s="86">
        <f t="shared" si="50"/>
        <v>7.6999999999999999E-2</v>
      </c>
      <c r="DC66" s="136">
        <f t="shared" si="51"/>
        <v>0.20000000000000018</v>
      </c>
      <c r="DD66" s="149">
        <v>0</v>
      </c>
    </row>
    <row r="67" spans="2:108" s="15" customFormat="1" ht="13.5" customHeight="1">
      <c r="B67" s="52">
        <v>61</v>
      </c>
      <c r="C67" s="169" t="s">
        <v>17</v>
      </c>
      <c r="D67" s="133">
        <f>'市区町村別_在宅(医科)'!D67</f>
        <v>2</v>
      </c>
      <c r="E67" s="77">
        <v>0</v>
      </c>
      <c r="F67" s="77">
        <v>0</v>
      </c>
      <c r="G67" s="53">
        <f t="shared" si="1"/>
        <v>0</v>
      </c>
      <c r="H67" s="53">
        <f t="shared" si="2"/>
        <v>0</v>
      </c>
      <c r="I67" s="77">
        <v>0</v>
      </c>
      <c r="J67" s="77">
        <v>0</v>
      </c>
      <c r="K67" s="77" t="str">
        <f t="shared" si="3"/>
        <v>-</v>
      </c>
      <c r="L67" s="77" t="str">
        <f t="shared" si="4"/>
        <v>-</v>
      </c>
      <c r="M67" s="133">
        <f>'市区町村別_在宅(医科)'!M67</f>
        <v>4</v>
      </c>
      <c r="N67" s="77">
        <v>0</v>
      </c>
      <c r="O67" s="77">
        <v>0</v>
      </c>
      <c r="P67" s="53">
        <f t="shared" si="5"/>
        <v>0</v>
      </c>
      <c r="Q67" s="53">
        <f t="shared" si="6"/>
        <v>0</v>
      </c>
      <c r="R67" s="77">
        <v>0</v>
      </c>
      <c r="S67" s="77">
        <v>0</v>
      </c>
      <c r="T67" s="77" t="str">
        <f t="shared" si="7"/>
        <v>-</v>
      </c>
      <c r="U67" s="77" t="str">
        <f t="shared" si="8"/>
        <v>-</v>
      </c>
      <c r="V67" s="133">
        <f>'市区町村別_在宅(医科)'!V67</f>
        <v>3710</v>
      </c>
      <c r="W67" s="77">
        <v>91</v>
      </c>
      <c r="X67" s="77">
        <v>91</v>
      </c>
      <c r="Y67" s="53">
        <f t="shared" si="9"/>
        <v>2.4528301886792454E-2</v>
      </c>
      <c r="Z67" s="53">
        <f t="shared" si="10"/>
        <v>2.4528301886792454E-2</v>
      </c>
      <c r="AA67" s="77">
        <v>10472060</v>
      </c>
      <c r="AB67" s="77">
        <v>10472060</v>
      </c>
      <c r="AC67" s="77">
        <f t="shared" si="11"/>
        <v>115077.58241758242</v>
      </c>
      <c r="AD67" s="77">
        <f t="shared" si="12"/>
        <v>115077.58241758242</v>
      </c>
      <c r="AE67" s="77">
        <f>'市区町村別_在宅(医科)'!AE67</f>
        <v>3222</v>
      </c>
      <c r="AF67" s="77">
        <v>169</v>
      </c>
      <c r="AG67" s="77">
        <v>169</v>
      </c>
      <c r="AH67" s="53">
        <f t="shared" si="13"/>
        <v>5.2451893234016139E-2</v>
      </c>
      <c r="AI67" s="53">
        <f t="shared" si="14"/>
        <v>5.2451893234016139E-2</v>
      </c>
      <c r="AJ67" s="77">
        <v>22304800</v>
      </c>
      <c r="AK67" s="77">
        <v>22304800</v>
      </c>
      <c r="AL67" s="77">
        <f t="shared" si="15"/>
        <v>131981.0650887574</v>
      </c>
      <c r="AM67" s="77">
        <f t="shared" si="16"/>
        <v>131981.0650887574</v>
      </c>
      <c r="AN67" s="77">
        <f>'市区町村別_在宅(医科)'!AN67</f>
        <v>1937</v>
      </c>
      <c r="AO67" s="77">
        <v>215</v>
      </c>
      <c r="AP67" s="77">
        <v>215</v>
      </c>
      <c r="AQ67" s="53">
        <f t="shared" si="17"/>
        <v>0.1109963861641714</v>
      </c>
      <c r="AR67" s="53">
        <f t="shared" si="18"/>
        <v>0.1109963861641714</v>
      </c>
      <c r="AS67" s="77">
        <v>25372650</v>
      </c>
      <c r="AT67" s="77">
        <v>25372650</v>
      </c>
      <c r="AU67" s="77">
        <f t="shared" si="19"/>
        <v>118012.32558139534</v>
      </c>
      <c r="AV67" s="77">
        <f t="shared" si="20"/>
        <v>118012.32558139534</v>
      </c>
      <c r="AW67" s="77">
        <f>'市区町村別_在宅(医科)'!AW67</f>
        <v>834</v>
      </c>
      <c r="AX67" s="77">
        <v>175</v>
      </c>
      <c r="AY67" s="77">
        <v>175</v>
      </c>
      <c r="AZ67" s="53">
        <f t="shared" si="21"/>
        <v>0.20983213429256595</v>
      </c>
      <c r="BA67" s="53">
        <f t="shared" si="22"/>
        <v>0.20983213429256595</v>
      </c>
      <c r="BB67" s="77">
        <v>20342340</v>
      </c>
      <c r="BC67" s="77">
        <v>20342340</v>
      </c>
      <c r="BD67" s="77">
        <f t="shared" si="23"/>
        <v>116241.94285714286</v>
      </c>
      <c r="BE67" s="77">
        <f t="shared" si="24"/>
        <v>116241.94285714286</v>
      </c>
      <c r="BF67" s="77">
        <f>'市区町村別_在宅(医科)'!BF67</f>
        <v>351</v>
      </c>
      <c r="BG67" s="77">
        <v>107</v>
      </c>
      <c r="BH67" s="77">
        <v>107</v>
      </c>
      <c r="BI67" s="53">
        <f t="shared" si="25"/>
        <v>0.30484330484330485</v>
      </c>
      <c r="BJ67" s="53">
        <f t="shared" si="26"/>
        <v>0.30484330484330485</v>
      </c>
      <c r="BK67" s="77">
        <v>14768290</v>
      </c>
      <c r="BL67" s="77">
        <v>14764320</v>
      </c>
      <c r="BM67" s="77">
        <f t="shared" si="27"/>
        <v>138021.40186915887</v>
      </c>
      <c r="BN67" s="77">
        <f t="shared" si="28"/>
        <v>137984.29906542055</v>
      </c>
      <c r="BO67" s="77">
        <f>'市区町村別_在宅(医科)'!BO67</f>
        <v>10060</v>
      </c>
      <c r="BP67" s="77">
        <f t="shared" si="52"/>
        <v>757</v>
      </c>
      <c r="BQ67" s="77">
        <f t="shared" si="52"/>
        <v>757</v>
      </c>
      <c r="BR67" s="53">
        <f t="shared" si="30"/>
        <v>7.5248508946322068E-2</v>
      </c>
      <c r="BS67" s="53">
        <f t="shared" si="31"/>
        <v>7.5248508946322068E-2</v>
      </c>
      <c r="BT67" s="77">
        <f t="shared" si="53"/>
        <v>93260140</v>
      </c>
      <c r="BU67" s="77">
        <f t="shared" si="53"/>
        <v>93256170</v>
      </c>
      <c r="BV67" s="77">
        <f t="shared" si="33"/>
        <v>123197.01453104359</v>
      </c>
      <c r="BW67" s="77">
        <f t="shared" si="34"/>
        <v>123191.77014531044</v>
      </c>
      <c r="BY67" s="90">
        <v>61</v>
      </c>
      <c r="BZ67" s="169" t="s">
        <v>17</v>
      </c>
      <c r="CA67" s="133">
        <v>9762</v>
      </c>
      <c r="CB67" s="133">
        <v>657</v>
      </c>
      <c r="CC67" s="133">
        <v>657</v>
      </c>
      <c r="CD67" s="27">
        <v>6.7301782421634912E-2</v>
      </c>
      <c r="CE67" s="27">
        <v>6.7301782421634912E-2</v>
      </c>
      <c r="CF67" s="133">
        <v>80531710</v>
      </c>
      <c r="CG67" s="133">
        <v>80517670</v>
      </c>
      <c r="CH67" s="133">
        <v>122574.90106544901</v>
      </c>
      <c r="CI67" s="133">
        <v>122553.53120243532</v>
      </c>
      <c r="CK67" s="42" t="str">
        <f t="shared" si="35"/>
        <v>泉佐野市</v>
      </c>
      <c r="CL67" s="86">
        <f t="shared" si="54"/>
        <v>6.7752288125520033E-2</v>
      </c>
      <c r="CM67" s="86">
        <f t="shared" si="37"/>
        <v>6.8000000000000005E-2</v>
      </c>
      <c r="CN67" s="86">
        <f t="shared" si="38"/>
        <v>6.6118743866535823E-2</v>
      </c>
      <c r="CO67" s="86">
        <f t="shared" si="39"/>
        <v>6.6000000000000003E-2</v>
      </c>
      <c r="CP67" s="136">
        <f t="shared" si="40"/>
        <v>0.20000000000000018</v>
      </c>
      <c r="CQ67" s="42" t="str">
        <f t="shared" si="41"/>
        <v>泉佐野市</v>
      </c>
      <c r="CR67" s="86">
        <f t="shared" si="55"/>
        <v>6.7752288125520033E-2</v>
      </c>
      <c r="CS67" s="86">
        <f t="shared" si="42"/>
        <v>6.8000000000000005E-2</v>
      </c>
      <c r="CT67" s="86">
        <f t="shared" si="43"/>
        <v>6.6118743866535823E-2</v>
      </c>
      <c r="CU67" s="86">
        <f t="shared" si="44"/>
        <v>6.6000000000000003E-2</v>
      </c>
      <c r="CV67" s="136">
        <f t="shared" si="45"/>
        <v>0.20000000000000018</v>
      </c>
      <c r="CW67" s="43"/>
      <c r="CX67" s="86">
        <f t="shared" si="46"/>
        <v>7.9000000000000001E-2</v>
      </c>
      <c r="CY67" s="86">
        <f t="shared" si="47"/>
        <v>7.6999999999999999E-2</v>
      </c>
      <c r="CZ67" s="136">
        <f t="shared" si="48"/>
        <v>0.20000000000000018</v>
      </c>
      <c r="DA67" s="86">
        <f t="shared" si="49"/>
        <v>7.9000000000000001E-2</v>
      </c>
      <c r="DB67" s="86">
        <f t="shared" si="50"/>
        <v>7.6999999999999999E-2</v>
      </c>
      <c r="DC67" s="136">
        <f t="shared" si="51"/>
        <v>0.20000000000000018</v>
      </c>
      <c r="DD67" s="149">
        <v>0</v>
      </c>
    </row>
    <row r="68" spans="2:108" s="15" customFormat="1" ht="13.5" customHeight="1">
      <c r="B68" s="52">
        <v>62</v>
      </c>
      <c r="C68" s="169" t="s">
        <v>18</v>
      </c>
      <c r="D68" s="133">
        <f>'市区町村別_在宅(医科)'!D68</f>
        <v>8</v>
      </c>
      <c r="E68" s="77">
        <v>0</v>
      </c>
      <c r="F68" s="77">
        <v>0</v>
      </c>
      <c r="G68" s="53">
        <f t="shared" si="1"/>
        <v>0</v>
      </c>
      <c r="H68" s="53">
        <f t="shared" si="2"/>
        <v>0</v>
      </c>
      <c r="I68" s="77">
        <v>0</v>
      </c>
      <c r="J68" s="77">
        <v>0</v>
      </c>
      <c r="K68" s="77" t="str">
        <f t="shared" si="3"/>
        <v>-</v>
      </c>
      <c r="L68" s="77" t="str">
        <f t="shared" si="4"/>
        <v>-</v>
      </c>
      <c r="M68" s="133">
        <f>'市区町村別_在宅(医科)'!M68</f>
        <v>36</v>
      </c>
      <c r="N68" s="77">
        <v>5</v>
      </c>
      <c r="O68" s="77">
        <v>5</v>
      </c>
      <c r="P68" s="53">
        <f t="shared" si="5"/>
        <v>0.1388888888888889</v>
      </c>
      <c r="Q68" s="53">
        <f t="shared" si="6"/>
        <v>0.1388888888888889</v>
      </c>
      <c r="R68" s="77">
        <v>912460</v>
      </c>
      <c r="S68" s="77">
        <v>912460</v>
      </c>
      <c r="T68" s="77">
        <f t="shared" si="7"/>
        <v>182492</v>
      </c>
      <c r="U68" s="77">
        <f t="shared" si="8"/>
        <v>182492</v>
      </c>
      <c r="V68" s="133">
        <f>'市区町村別_在宅(医科)'!V68</f>
        <v>5397</v>
      </c>
      <c r="W68" s="77">
        <v>115</v>
      </c>
      <c r="X68" s="77">
        <v>115</v>
      </c>
      <c r="Y68" s="53">
        <f t="shared" si="9"/>
        <v>2.1308134148601075E-2</v>
      </c>
      <c r="Z68" s="53">
        <f t="shared" si="10"/>
        <v>2.1308134148601075E-2</v>
      </c>
      <c r="AA68" s="77">
        <v>18907930</v>
      </c>
      <c r="AB68" s="77">
        <v>18907930</v>
      </c>
      <c r="AC68" s="77">
        <f t="shared" si="11"/>
        <v>164416.78260869565</v>
      </c>
      <c r="AD68" s="77">
        <f t="shared" si="12"/>
        <v>164416.78260869565</v>
      </c>
      <c r="AE68" s="77">
        <f>'市区町村別_在宅(医科)'!AE68</f>
        <v>4724</v>
      </c>
      <c r="AF68" s="77">
        <v>232</v>
      </c>
      <c r="AG68" s="77">
        <v>232</v>
      </c>
      <c r="AH68" s="53">
        <f t="shared" si="13"/>
        <v>4.9110922946655373E-2</v>
      </c>
      <c r="AI68" s="53">
        <f t="shared" si="14"/>
        <v>4.9110922946655373E-2</v>
      </c>
      <c r="AJ68" s="77">
        <v>32111790</v>
      </c>
      <c r="AK68" s="77">
        <v>32111790</v>
      </c>
      <c r="AL68" s="77">
        <f t="shared" si="15"/>
        <v>138412.88793103449</v>
      </c>
      <c r="AM68" s="77">
        <f t="shared" si="16"/>
        <v>138412.88793103449</v>
      </c>
      <c r="AN68" s="77">
        <f>'市区町村別_在宅(医科)'!AN68</f>
        <v>2927</v>
      </c>
      <c r="AO68" s="77">
        <v>325</v>
      </c>
      <c r="AP68" s="77">
        <v>325</v>
      </c>
      <c r="AQ68" s="53">
        <f t="shared" si="17"/>
        <v>0.11103518961393918</v>
      </c>
      <c r="AR68" s="53">
        <f t="shared" si="18"/>
        <v>0.11103518961393918</v>
      </c>
      <c r="AS68" s="77">
        <v>46381830</v>
      </c>
      <c r="AT68" s="77">
        <v>46381830</v>
      </c>
      <c r="AU68" s="77">
        <f t="shared" si="19"/>
        <v>142713.32307692309</v>
      </c>
      <c r="AV68" s="77">
        <f t="shared" si="20"/>
        <v>142713.32307692309</v>
      </c>
      <c r="AW68" s="77">
        <f>'市区町村別_在宅(医科)'!AW68</f>
        <v>1314</v>
      </c>
      <c r="AX68" s="77">
        <v>272</v>
      </c>
      <c r="AY68" s="77">
        <v>272</v>
      </c>
      <c r="AZ68" s="53">
        <f t="shared" si="21"/>
        <v>0.20700152207001521</v>
      </c>
      <c r="BA68" s="53">
        <f t="shared" si="22"/>
        <v>0.20700152207001521</v>
      </c>
      <c r="BB68" s="77">
        <v>33872960</v>
      </c>
      <c r="BC68" s="77">
        <v>33872960</v>
      </c>
      <c r="BD68" s="77">
        <f t="shared" si="23"/>
        <v>124532.94117647059</v>
      </c>
      <c r="BE68" s="77">
        <f t="shared" si="24"/>
        <v>124532.94117647059</v>
      </c>
      <c r="BF68" s="77">
        <f>'市区町村別_在宅(医科)'!BF68</f>
        <v>507</v>
      </c>
      <c r="BG68" s="77">
        <v>146</v>
      </c>
      <c r="BH68" s="77">
        <v>146</v>
      </c>
      <c r="BI68" s="53">
        <f t="shared" si="25"/>
        <v>0.28796844181459569</v>
      </c>
      <c r="BJ68" s="53">
        <f t="shared" si="26"/>
        <v>0.28796844181459569</v>
      </c>
      <c r="BK68" s="77">
        <v>19949050</v>
      </c>
      <c r="BL68" s="77">
        <v>19949050</v>
      </c>
      <c r="BM68" s="77">
        <f t="shared" si="27"/>
        <v>136637.32876712328</v>
      </c>
      <c r="BN68" s="77">
        <f t="shared" si="28"/>
        <v>136637.32876712328</v>
      </c>
      <c r="BO68" s="77">
        <f>'市区町村別_在宅(医科)'!BO68</f>
        <v>14913</v>
      </c>
      <c r="BP68" s="77">
        <f t="shared" si="52"/>
        <v>1095</v>
      </c>
      <c r="BQ68" s="77">
        <f t="shared" si="52"/>
        <v>1095</v>
      </c>
      <c r="BR68" s="53">
        <f t="shared" si="30"/>
        <v>7.3425870046268354E-2</v>
      </c>
      <c r="BS68" s="53">
        <f t="shared" si="31"/>
        <v>7.3425870046268354E-2</v>
      </c>
      <c r="BT68" s="77">
        <f t="shared" si="53"/>
        <v>152136020</v>
      </c>
      <c r="BU68" s="77">
        <f t="shared" si="53"/>
        <v>152136020</v>
      </c>
      <c r="BV68" s="77">
        <f t="shared" si="33"/>
        <v>138937.00456621006</v>
      </c>
      <c r="BW68" s="77">
        <f t="shared" si="34"/>
        <v>138937.00456621006</v>
      </c>
      <c r="BY68" s="90">
        <v>62</v>
      </c>
      <c r="BZ68" s="169" t="s">
        <v>18</v>
      </c>
      <c r="CA68" s="133">
        <v>14406</v>
      </c>
      <c r="CB68" s="133">
        <v>973</v>
      </c>
      <c r="CC68" s="133">
        <v>971</v>
      </c>
      <c r="CD68" s="27">
        <v>6.754130223517979E-2</v>
      </c>
      <c r="CE68" s="27">
        <v>6.7402471192558655E-2</v>
      </c>
      <c r="CF68" s="133">
        <v>131395060</v>
      </c>
      <c r="CG68" s="133">
        <v>131315360</v>
      </c>
      <c r="CH68" s="133">
        <v>135041.17163412127</v>
      </c>
      <c r="CI68" s="133">
        <v>135237.23995880535</v>
      </c>
      <c r="CK68" s="42" t="str">
        <f t="shared" si="35"/>
        <v>田尻町</v>
      </c>
      <c r="CL68" s="86">
        <f t="shared" si="54"/>
        <v>6.7657992565055766E-2</v>
      </c>
      <c r="CM68" s="86">
        <f t="shared" si="37"/>
        <v>6.8000000000000005E-2</v>
      </c>
      <c r="CN68" s="86">
        <f t="shared" si="38"/>
        <v>8.5450346420323328E-2</v>
      </c>
      <c r="CO68" s="86">
        <f t="shared" si="39"/>
        <v>8.5000000000000006E-2</v>
      </c>
      <c r="CP68" s="136">
        <f t="shared" si="40"/>
        <v>-1.7000000000000002</v>
      </c>
      <c r="CQ68" s="42" t="str">
        <f t="shared" si="41"/>
        <v>田尻町</v>
      </c>
      <c r="CR68" s="86">
        <f t="shared" si="55"/>
        <v>6.7657992565055766E-2</v>
      </c>
      <c r="CS68" s="86">
        <f t="shared" si="42"/>
        <v>6.8000000000000005E-2</v>
      </c>
      <c r="CT68" s="86">
        <f t="shared" si="43"/>
        <v>8.5450346420323328E-2</v>
      </c>
      <c r="CU68" s="86">
        <f t="shared" si="44"/>
        <v>8.5000000000000006E-2</v>
      </c>
      <c r="CV68" s="136">
        <f t="shared" si="45"/>
        <v>-1.7000000000000002</v>
      </c>
      <c r="CW68" s="43"/>
      <c r="CX68" s="86">
        <f t="shared" si="46"/>
        <v>7.9000000000000001E-2</v>
      </c>
      <c r="CY68" s="86">
        <f t="shared" si="47"/>
        <v>7.6999999999999999E-2</v>
      </c>
      <c r="CZ68" s="136">
        <f t="shared" si="48"/>
        <v>0.20000000000000018</v>
      </c>
      <c r="DA68" s="86">
        <f t="shared" si="49"/>
        <v>7.9000000000000001E-2</v>
      </c>
      <c r="DB68" s="86">
        <f t="shared" si="50"/>
        <v>7.6999999999999999E-2</v>
      </c>
      <c r="DC68" s="136">
        <f t="shared" si="51"/>
        <v>0.20000000000000018</v>
      </c>
      <c r="DD68" s="149">
        <v>0</v>
      </c>
    </row>
    <row r="69" spans="2:108" s="15" customFormat="1" ht="13.5" customHeight="1">
      <c r="B69" s="52">
        <v>63</v>
      </c>
      <c r="C69" s="169" t="s">
        <v>27</v>
      </c>
      <c r="D69" s="133">
        <f>'市区町村別_在宅(医科)'!D69</f>
        <v>9</v>
      </c>
      <c r="E69" s="77">
        <v>2</v>
      </c>
      <c r="F69" s="77">
        <v>2</v>
      </c>
      <c r="G69" s="53">
        <f t="shared" si="1"/>
        <v>0.22222222222222221</v>
      </c>
      <c r="H69" s="53">
        <f t="shared" si="2"/>
        <v>0.22222222222222221</v>
      </c>
      <c r="I69" s="77">
        <v>526040</v>
      </c>
      <c r="J69" s="77">
        <v>526040</v>
      </c>
      <c r="K69" s="77">
        <f t="shared" si="3"/>
        <v>263020</v>
      </c>
      <c r="L69" s="77">
        <f t="shared" si="4"/>
        <v>263020</v>
      </c>
      <c r="M69" s="133">
        <f>'市区町村別_在宅(医科)'!M69</f>
        <v>9</v>
      </c>
      <c r="N69" s="77">
        <v>0</v>
      </c>
      <c r="O69" s="77">
        <v>0</v>
      </c>
      <c r="P69" s="53">
        <f t="shared" si="5"/>
        <v>0</v>
      </c>
      <c r="Q69" s="53">
        <f t="shared" si="6"/>
        <v>0</v>
      </c>
      <c r="R69" s="77">
        <v>0</v>
      </c>
      <c r="S69" s="77">
        <v>0</v>
      </c>
      <c r="T69" s="77" t="str">
        <f t="shared" si="7"/>
        <v>-</v>
      </c>
      <c r="U69" s="77" t="str">
        <f t="shared" si="8"/>
        <v>-</v>
      </c>
      <c r="V69" s="133">
        <f>'市区町村別_在宅(医科)'!V69</f>
        <v>3948</v>
      </c>
      <c r="W69" s="77">
        <v>65</v>
      </c>
      <c r="X69" s="77">
        <v>65</v>
      </c>
      <c r="Y69" s="53">
        <f t="shared" si="9"/>
        <v>1.646403242147923E-2</v>
      </c>
      <c r="Z69" s="53">
        <f t="shared" si="10"/>
        <v>1.646403242147923E-2</v>
      </c>
      <c r="AA69" s="77">
        <v>8644210</v>
      </c>
      <c r="AB69" s="77">
        <v>8644210</v>
      </c>
      <c r="AC69" s="77">
        <f t="shared" si="11"/>
        <v>132987.84615384616</v>
      </c>
      <c r="AD69" s="77">
        <f t="shared" si="12"/>
        <v>132987.84615384616</v>
      </c>
      <c r="AE69" s="77">
        <f>'市区町村別_在宅(医科)'!AE69</f>
        <v>3275</v>
      </c>
      <c r="AF69" s="77">
        <v>154</v>
      </c>
      <c r="AG69" s="77">
        <v>154</v>
      </c>
      <c r="AH69" s="53">
        <f t="shared" si="13"/>
        <v>4.7022900763358778E-2</v>
      </c>
      <c r="AI69" s="53">
        <f t="shared" si="14"/>
        <v>4.7022900763358778E-2</v>
      </c>
      <c r="AJ69" s="77">
        <v>23557270</v>
      </c>
      <c r="AK69" s="77">
        <v>23557270</v>
      </c>
      <c r="AL69" s="77">
        <f t="shared" si="15"/>
        <v>152969.28571428571</v>
      </c>
      <c r="AM69" s="77">
        <f t="shared" si="16"/>
        <v>152969.28571428571</v>
      </c>
      <c r="AN69" s="77">
        <f>'市区町村別_在宅(医科)'!AN69</f>
        <v>2089</v>
      </c>
      <c r="AO69" s="77">
        <v>223</v>
      </c>
      <c r="AP69" s="77">
        <v>223</v>
      </c>
      <c r="AQ69" s="53">
        <f t="shared" si="17"/>
        <v>0.1067496409765438</v>
      </c>
      <c r="AR69" s="53">
        <f t="shared" si="18"/>
        <v>0.1067496409765438</v>
      </c>
      <c r="AS69" s="77">
        <v>30988180</v>
      </c>
      <c r="AT69" s="77">
        <v>30988180</v>
      </c>
      <c r="AU69" s="77">
        <f t="shared" si="19"/>
        <v>138960.44843049327</v>
      </c>
      <c r="AV69" s="77">
        <f t="shared" si="20"/>
        <v>138960.44843049327</v>
      </c>
      <c r="AW69" s="77">
        <f>'市区町村別_在宅(医科)'!AW69</f>
        <v>1179</v>
      </c>
      <c r="AX69" s="77">
        <v>240</v>
      </c>
      <c r="AY69" s="77">
        <v>240</v>
      </c>
      <c r="AZ69" s="53">
        <f t="shared" si="21"/>
        <v>0.20356234096692111</v>
      </c>
      <c r="BA69" s="53">
        <f t="shared" si="22"/>
        <v>0.20356234096692111</v>
      </c>
      <c r="BB69" s="77">
        <v>32187190</v>
      </c>
      <c r="BC69" s="77">
        <v>32187190</v>
      </c>
      <c r="BD69" s="77">
        <f t="shared" si="23"/>
        <v>134113.29166666666</v>
      </c>
      <c r="BE69" s="77">
        <f t="shared" si="24"/>
        <v>134113.29166666666</v>
      </c>
      <c r="BF69" s="77">
        <f>'市区町村別_在宅(医科)'!BF69</f>
        <v>485</v>
      </c>
      <c r="BG69" s="77">
        <v>144</v>
      </c>
      <c r="BH69" s="77">
        <v>144</v>
      </c>
      <c r="BI69" s="53">
        <f t="shared" si="25"/>
        <v>0.29690721649484536</v>
      </c>
      <c r="BJ69" s="53">
        <f t="shared" si="26"/>
        <v>0.29690721649484536</v>
      </c>
      <c r="BK69" s="77">
        <v>20987520</v>
      </c>
      <c r="BL69" s="77">
        <v>20987520</v>
      </c>
      <c r="BM69" s="77">
        <f t="shared" si="27"/>
        <v>145746.66666666666</v>
      </c>
      <c r="BN69" s="77">
        <f t="shared" si="28"/>
        <v>145746.66666666666</v>
      </c>
      <c r="BO69" s="77">
        <f>'市区町村別_在宅(医科)'!BO69</f>
        <v>10994</v>
      </c>
      <c r="BP69" s="77">
        <f t="shared" si="52"/>
        <v>828</v>
      </c>
      <c r="BQ69" s="77">
        <f t="shared" si="52"/>
        <v>828</v>
      </c>
      <c r="BR69" s="53">
        <f t="shared" si="30"/>
        <v>7.5313807531380755E-2</v>
      </c>
      <c r="BS69" s="53">
        <f t="shared" si="31"/>
        <v>7.5313807531380755E-2</v>
      </c>
      <c r="BT69" s="77">
        <f t="shared" si="53"/>
        <v>116890410</v>
      </c>
      <c r="BU69" s="77">
        <f t="shared" si="53"/>
        <v>116890410</v>
      </c>
      <c r="BV69" s="77">
        <f t="shared" si="33"/>
        <v>141171.9927536232</v>
      </c>
      <c r="BW69" s="77">
        <f t="shared" si="34"/>
        <v>141171.9927536232</v>
      </c>
      <c r="BY69" s="90">
        <v>63</v>
      </c>
      <c r="BZ69" s="169" t="s">
        <v>27</v>
      </c>
      <c r="CA69" s="133">
        <v>10544</v>
      </c>
      <c r="CB69" s="133">
        <v>738</v>
      </c>
      <c r="CC69" s="133">
        <v>738</v>
      </c>
      <c r="CD69" s="27">
        <v>6.9992412746585742E-2</v>
      </c>
      <c r="CE69" s="27">
        <v>6.9992412746585742E-2</v>
      </c>
      <c r="CF69" s="133">
        <v>102087830</v>
      </c>
      <c r="CG69" s="133">
        <v>102087830</v>
      </c>
      <c r="CH69" s="133">
        <v>138330.39295392955</v>
      </c>
      <c r="CI69" s="133">
        <v>138330.39295392955</v>
      </c>
      <c r="CK69" s="42" t="str">
        <f t="shared" si="35"/>
        <v>柏原市</v>
      </c>
      <c r="CL69" s="86">
        <f t="shared" si="54"/>
        <v>6.5768680863872372E-2</v>
      </c>
      <c r="CM69" s="86">
        <f t="shared" si="37"/>
        <v>6.6000000000000003E-2</v>
      </c>
      <c r="CN69" s="86">
        <f t="shared" si="38"/>
        <v>6.417070501797717E-2</v>
      </c>
      <c r="CO69" s="86">
        <f t="shared" si="39"/>
        <v>6.4000000000000001E-2</v>
      </c>
      <c r="CP69" s="136">
        <f t="shared" si="40"/>
        <v>0.20000000000000018</v>
      </c>
      <c r="CQ69" s="42" t="str">
        <f t="shared" si="41"/>
        <v>柏原市</v>
      </c>
      <c r="CR69" s="86">
        <f t="shared" si="55"/>
        <v>6.5768680863872372E-2</v>
      </c>
      <c r="CS69" s="86">
        <f t="shared" si="42"/>
        <v>6.6000000000000003E-2</v>
      </c>
      <c r="CT69" s="86">
        <f t="shared" si="43"/>
        <v>6.417070501797717E-2</v>
      </c>
      <c r="CU69" s="86">
        <f t="shared" si="44"/>
        <v>6.4000000000000001E-2</v>
      </c>
      <c r="CV69" s="136">
        <f t="shared" si="45"/>
        <v>0.20000000000000018</v>
      </c>
      <c r="CW69" s="43"/>
      <c r="CX69" s="86">
        <f t="shared" si="46"/>
        <v>7.9000000000000001E-2</v>
      </c>
      <c r="CY69" s="86">
        <f t="shared" si="47"/>
        <v>7.6999999999999999E-2</v>
      </c>
      <c r="CZ69" s="136">
        <f t="shared" si="48"/>
        <v>0.20000000000000018</v>
      </c>
      <c r="DA69" s="86">
        <f t="shared" si="49"/>
        <v>7.9000000000000001E-2</v>
      </c>
      <c r="DB69" s="86">
        <f t="shared" si="50"/>
        <v>7.6999999999999999E-2</v>
      </c>
      <c r="DC69" s="136">
        <f t="shared" si="51"/>
        <v>0.20000000000000018</v>
      </c>
      <c r="DD69" s="149">
        <v>0</v>
      </c>
    </row>
    <row r="70" spans="2:108" s="15" customFormat="1" ht="13.5" customHeight="1">
      <c r="B70" s="52">
        <v>64</v>
      </c>
      <c r="C70" s="169" t="s">
        <v>46</v>
      </c>
      <c r="D70" s="133">
        <f>'市区町村別_在宅(医科)'!D70</f>
        <v>50</v>
      </c>
      <c r="E70" s="77">
        <v>3</v>
      </c>
      <c r="F70" s="77">
        <v>3</v>
      </c>
      <c r="G70" s="53">
        <f t="shared" si="1"/>
        <v>0.06</v>
      </c>
      <c r="H70" s="53">
        <f t="shared" si="2"/>
        <v>0.06</v>
      </c>
      <c r="I70" s="77">
        <v>252910</v>
      </c>
      <c r="J70" s="77">
        <v>252910</v>
      </c>
      <c r="K70" s="77">
        <f t="shared" si="3"/>
        <v>84303.333333333328</v>
      </c>
      <c r="L70" s="77">
        <f t="shared" si="4"/>
        <v>84303.333333333328</v>
      </c>
      <c r="M70" s="133">
        <f>'市区町村別_在宅(医科)'!M70</f>
        <v>91</v>
      </c>
      <c r="N70" s="77">
        <v>4</v>
      </c>
      <c r="O70" s="77">
        <v>4</v>
      </c>
      <c r="P70" s="53">
        <f t="shared" si="5"/>
        <v>4.3956043956043959E-2</v>
      </c>
      <c r="Q70" s="53">
        <f t="shared" si="6"/>
        <v>4.3956043956043959E-2</v>
      </c>
      <c r="R70" s="77">
        <v>781900</v>
      </c>
      <c r="S70" s="77">
        <v>781900</v>
      </c>
      <c r="T70" s="77">
        <f t="shared" si="7"/>
        <v>195475</v>
      </c>
      <c r="U70" s="77">
        <f t="shared" si="8"/>
        <v>195475</v>
      </c>
      <c r="V70" s="133">
        <f>'市区町村別_在宅(医科)'!V70</f>
        <v>4272</v>
      </c>
      <c r="W70" s="77">
        <v>64</v>
      </c>
      <c r="X70" s="77">
        <v>64</v>
      </c>
      <c r="Y70" s="53">
        <f t="shared" si="9"/>
        <v>1.4981273408239701E-2</v>
      </c>
      <c r="Z70" s="53">
        <f t="shared" si="10"/>
        <v>1.4981273408239701E-2</v>
      </c>
      <c r="AA70" s="77">
        <v>10821260</v>
      </c>
      <c r="AB70" s="77">
        <v>10821260</v>
      </c>
      <c r="AC70" s="77">
        <f t="shared" si="11"/>
        <v>169082.1875</v>
      </c>
      <c r="AD70" s="77">
        <f t="shared" si="12"/>
        <v>169082.1875</v>
      </c>
      <c r="AE70" s="77">
        <f>'市区町村別_在宅(医科)'!AE70</f>
        <v>3571</v>
      </c>
      <c r="AF70" s="77">
        <v>137</v>
      </c>
      <c r="AG70" s="77">
        <v>137</v>
      </c>
      <c r="AH70" s="53">
        <f t="shared" si="13"/>
        <v>3.8364603752450294E-2</v>
      </c>
      <c r="AI70" s="53">
        <f t="shared" si="14"/>
        <v>3.8364603752450294E-2</v>
      </c>
      <c r="AJ70" s="77">
        <v>20831760</v>
      </c>
      <c r="AK70" s="77">
        <v>20831760</v>
      </c>
      <c r="AL70" s="77">
        <f t="shared" si="15"/>
        <v>152056.64233576643</v>
      </c>
      <c r="AM70" s="77">
        <f t="shared" si="16"/>
        <v>152056.64233576643</v>
      </c>
      <c r="AN70" s="77">
        <f>'市区町村別_在宅(医科)'!AN70</f>
        <v>1999</v>
      </c>
      <c r="AO70" s="77">
        <v>186</v>
      </c>
      <c r="AP70" s="77">
        <v>186</v>
      </c>
      <c r="AQ70" s="53">
        <f t="shared" si="17"/>
        <v>9.304652326163082E-2</v>
      </c>
      <c r="AR70" s="53">
        <f t="shared" si="18"/>
        <v>9.304652326163082E-2</v>
      </c>
      <c r="AS70" s="77">
        <v>31303780</v>
      </c>
      <c r="AT70" s="77">
        <v>31303780</v>
      </c>
      <c r="AU70" s="77">
        <f t="shared" si="19"/>
        <v>168299.89247311829</v>
      </c>
      <c r="AV70" s="77">
        <f t="shared" si="20"/>
        <v>168299.89247311829</v>
      </c>
      <c r="AW70" s="77">
        <f>'市区町村別_在宅(医科)'!AW70</f>
        <v>997</v>
      </c>
      <c r="AX70" s="77">
        <v>168</v>
      </c>
      <c r="AY70" s="77">
        <v>168</v>
      </c>
      <c r="AZ70" s="53">
        <f t="shared" si="21"/>
        <v>0.16850551654964896</v>
      </c>
      <c r="BA70" s="53">
        <f t="shared" si="22"/>
        <v>0.16850551654964896</v>
      </c>
      <c r="BB70" s="77">
        <v>27036950</v>
      </c>
      <c r="BC70" s="77">
        <v>27036950</v>
      </c>
      <c r="BD70" s="77">
        <f t="shared" si="23"/>
        <v>160934.22619047618</v>
      </c>
      <c r="BE70" s="77">
        <f t="shared" si="24"/>
        <v>160934.22619047618</v>
      </c>
      <c r="BF70" s="77">
        <f>'市区町村別_在宅(医科)'!BF70</f>
        <v>453</v>
      </c>
      <c r="BG70" s="77">
        <v>97</v>
      </c>
      <c r="BH70" s="77">
        <v>97</v>
      </c>
      <c r="BI70" s="53">
        <f t="shared" si="25"/>
        <v>0.21412803532008831</v>
      </c>
      <c r="BJ70" s="53">
        <f t="shared" si="26"/>
        <v>0.21412803532008831</v>
      </c>
      <c r="BK70" s="77">
        <v>12207160</v>
      </c>
      <c r="BL70" s="77">
        <v>12207160</v>
      </c>
      <c r="BM70" s="77">
        <f t="shared" si="27"/>
        <v>125847.01030927835</v>
      </c>
      <c r="BN70" s="77">
        <f t="shared" si="28"/>
        <v>125847.01030927835</v>
      </c>
      <c r="BO70" s="77">
        <f>'市区町村別_在宅(医科)'!BO70</f>
        <v>11433</v>
      </c>
      <c r="BP70" s="77">
        <f t="shared" si="52"/>
        <v>659</v>
      </c>
      <c r="BQ70" s="77">
        <f t="shared" si="52"/>
        <v>659</v>
      </c>
      <c r="BR70" s="53">
        <f t="shared" si="30"/>
        <v>5.7640164436280943E-2</v>
      </c>
      <c r="BS70" s="53">
        <f t="shared" si="31"/>
        <v>5.7640164436280943E-2</v>
      </c>
      <c r="BT70" s="77">
        <f t="shared" si="53"/>
        <v>103235720</v>
      </c>
      <c r="BU70" s="77">
        <f t="shared" si="53"/>
        <v>103235720</v>
      </c>
      <c r="BV70" s="77">
        <f t="shared" si="33"/>
        <v>156655.11380880122</v>
      </c>
      <c r="BW70" s="77">
        <f t="shared" si="34"/>
        <v>156655.11380880122</v>
      </c>
      <c r="BY70" s="90">
        <v>64</v>
      </c>
      <c r="BZ70" s="169" t="s">
        <v>46</v>
      </c>
      <c r="CA70" s="133">
        <v>10960</v>
      </c>
      <c r="CB70" s="133">
        <v>605</v>
      </c>
      <c r="CC70" s="133">
        <v>605</v>
      </c>
      <c r="CD70" s="27">
        <v>5.5200729927007301E-2</v>
      </c>
      <c r="CE70" s="27">
        <v>5.5200729927007301E-2</v>
      </c>
      <c r="CF70" s="133">
        <v>104933780</v>
      </c>
      <c r="CG70" s="133">
        <v>104933780</v>
      </c>
      <c r="CH70" s="133">
        <v>173444.26446280992</v>
      </c>
      <c r="CI70" s="133">
        <v>173444.26446280992</v>
      </c>
      <c r="CK70" s="42" t="str">
        <f t="shared" si="35"/>
        <v>門真市</v>
      </c>
      <c r="CL70" s="86">
        <f t="shared" si="54"/>
        <v>6.5735995758968019E-2</v>
      </c>
      <c r="CM70" s="86">
        <f t="shared" si="37"/>
        <v>6.6000000000000003E-2</v>
      </c>
      <c r="CN70" s="86">
        <f t="shared" si="38"/>
        <v>6.2798634812286688E-2</v>
      </c>
      <c r="CO70" s="86">
        <f t="shared" si="39"/>
        <v>6.3E-2</v>
      </c>
      <c r="CP70" s="136">
        <f t="shared" si="40"/>
        <v>0.30000000000000027</v>
      </c>
      <c r="CQ70" s="42" t="str">
        <f t="shared" si="41"/>
        <v>門真市</v>
      </c>
      <c r="CR70" s="86">
        <f t="shared" si="55"/>
        <v>6.5735995758968019E-2</v>
      </c>
      <c r="CS70" s="86">
        <f t="shared" si="42"/>
        <v>6.6000000000000003E-2</v>
      </c>
      <c r="CT70" s="86">
        <f t="shared" si="43"/>
        <v>6.2753128555176341E-2</v>
      </c>
      <c r="CU70" s="86">
        <f t="shared" si="44"/>
        <v>6.3E-2</v>
      </c>
      <c r="CV70" s="136">
        <f t="shared" si="45"/>
        <v>0.30000000000000027</v>
      </c>
      <c r="CW70" s="43"/>
      <c r="CX70" s="86">
        <f t="shared" si="46"/>
        <v>7.9000000000000001E-2</v>
      </c>
      <c r="CY70" s="86">
        <f t="shared" si="47"/>
        <v>7.6999999999999999E-2</v>
      </c>
      <c r="CZ70" s="136">
        <f t="shared" si="48"/>
        <v>0.20000000000000018</v>
      </c>
      <c r="DA70" s="86">
        <f t="shared" si="49"/>
        <v>7.9000000000000001E-2</v>
      </c>
      <c r="DB70" s="86">
        <f t="shared" si="50"/>
        <v>7.6999999999999999E-2</v>
      </c>
      <c r="DC70" s="136">
        <f t="shared" si="51"/>
        <v>0.20000000000000018</v>
      </c>
      <c r="DD70" s="149">
        <v>0</v>
      </c>
    </row>
    <row r="71" spans="2:108" s="15" customFormat="1" ht="13.5" customHeight="1">
      <c r="B71" s="52">
        <v>65</v>
      </c>
      <c r="C71" s="169" t="s">
        <v>11</v>
      </c>
      <c r="D71" s="133">
        <f>'市区町村別_在宅(医科)'!D71</f>
        <v>7</v>
      </c>
      <c r="E71" s="77">
        <v>1</v>
      </c>
      <c r="F71" s="77">
        <v>1</v>
      </c>
      <c r="G71" s="53">
        <f t="shared" si="1"/>
        <v>0.14285714285714285</v>
      </c>
      <c r="H71" s="53">
        <f t="shared" si="2"/>
        <v>0.14285714285714285</v>
      </c>
      <c r="I71" s="77">
        <v>71350</v>
      </c>
      <c r="J71" s="77">
        <v>71350</v>
      </c>
      <c r="K71" s="77">
        <f t="shared" si="3"/>
        <v>71350</v>
      </c>
      <c r="L71" s="77">
        <f t="shared" si="4"/>
        <v>71350</v>
      </c>
      <c r="M71" s="133">
        <f>'市区町村別_在宅(医科)'!M71</f>
        <v>17</v>
      </c>
      <c r="N71" s="77">
        <v>2</v>
      </c>
      <c r="O71" s="77">
        <v>2</v>
      </c>
      <c r="P71" s="53">
        <f t="shared" si="5"/>
        <v>0.11764705882352941</v>
      </c>
      <c r="Q71" s="53">
        <f t="shared" si="6"/>
        <v>0.11764705882352941</v>
      </c>
      <c r="R71" s="77">
        <v>343920</v>
      </c>
      <c r="S71" s="77">
        <v>343920</v>
      </c>
      <c r="T71" s="77">
        <f t="shared" si="7"/>
        <v>171960</v>
      </c>
      <c r="U71" s="77">
        <f t="shared" si="8"/>
        <v>171960</v>
      </c>
      <c r="V71" s="133">
        <f>'市区町村別_在宅(医科)'!V71</f>
        <v>2238</v>
      </c>
      <c r="W71" s="77">
        <v>46</v>
      </c>
      <c r="X71" s="77">
        <v>46</v>
      </c>
      <c r="Y71" s="53">
        <f t="shared" si="9"/>
        <v>2.0554066130473638E-2</v>
      </c>
      <c r="Z71" s="53">
        <f t="shared" si="10"/>
        <v>2.0554066130473638E-2</v>
      </c>
      <c r="AA71" s="77">
        <v>5859270</v>
      </c>
      <c r="AB71" s="77">
        <v>5859270</v>
      </c>
      <c r="AC71" s="77">
        <f t="shared" si="11"/>
        <v>127375.43478260869</v>
      </c>
      <c r="AD71" s="77">
        <f t="shared" si="12"/>
        <v>127375.43478260869</v>
      </c>
      <c r="AE71" s="77">
        <f>'市区町村別_在宅(医科)'!AE71</f>
        <v>1693</v>
      </c>
      <c r="AF71" s="77">
        <v>92</v>
      </c>
      <c r="AG71" s="77">
        <v>92</v>
      </c>
      <c r="AH71" s="53">
        <f t="shared" si="13"/>
        <v>5.4341405788541054E-2</v>
      </c>
      <c r="AI71" s="53">
        <f t="shared" si="14"/>
        <v>5.4341405788541054E-2</v>
      </c>
      <c r="AJ71" s="77">
        <v>10088200</v>
      </c>
      <c r="AK71" s="77">
        <v>10088200</v>
      </c>
      <c r="AL71" s="77">
        <f t="shared" si="15"/>
        <v>109654.34782608696</v>
      </c>
      <c r="AM71" s="77">
        <f t="shared" si="16"/>
        <v>109654.34782608696</v>
      </c>
      <c r="AN71" s="77">
        <f>'市区町村別_在宅(医科)'!AN71</f>
        <v>1043</v>
      </c>
      <c r="AO71" s="77">
        <v>140</v>
      </c>
      <c r="AP71" s="77">
        <v>140</v>
      </c>
      <c r="AQ71" s="53">
        <f t="shared" si="17"/>
        <v>0.13422818791946309</v>
      </c>
      <c r="AR71" s="53">
        <f t="shared" si="18"/>
        <v>0.13422818791946309</v>
      </c>
      <c r="AS71" s="77">
        <v>13845940</v>
      </c>
      <c r="AT71" s="77">
        <v>13845940</v>
      </c>
      <c r="AU71" s="77">
        <f t="shared" si="19"/>
        <v>98899.571428571435</v>
      </c>
      <c r="AV71" s="77">
        <f t="shared" si="20"/>
        <v>98899.571428571435</v>
      </c>
      <c r="AW71" s="77">
        <f>'市区町村別_在宅(医科)'!AW71</f>
        <v>535</v>
      </c>
      <c r="AX71" s="77">
        <v>129</v>
      </c>
      <c r="AY71" s="77">
        <v>129</v>
      </c>
      <c r="AZ71" s="53">
        <f t="shared" si="21"/>
        <v>0.24112149532710281</v>
      </c>
      <c r="BA71" s="53">
        <f t="shared" si="22"/>
        <v>0.24112149532710281</v>
      </c>
      <c r="BB71" s="77">
        <v>15541710</v>
      </c>
      <c r="BC71" s="77">
        <v>15541710</v>
      </c>
      <c r="BD71" s="77">
        <f t="shared" si="23"/>
        <v>120478.37209302325</v>
      </c>
      <c r="BE71" s="77">
        <f t="shared" si="24"/>
        <v>120478.37209302325</v>
      </c>
      <c r="BF71" s="77">
        <f>'市区町村別_在宅(医科)'!BF71</f>
        <v>269</v>
      </c>
      <c r="BG71" s="77">
        <v>91</v>
      </c>
      <c r="BH71" s="77">
        <v>91</v>
      </c>
      <c r="BI71" s="53">
        <f t="shared" si="25"/>
        <v>0.33828996282527879</v>
      </c>
      <c r="BJ71" s="53">
        <f t="shared" si="26"/>
        <v>0.33828996282527879</v>
      </c>
      <c r="BK71" s="77">
        <v>9922250</v>
      </c>
      <c r="BL71" s="77">
        <v>9922250</v>
      </c>
      <c r="BM71" s="77">
        <f t="shared" si="27"/>
        <v>109035.71428571429</v>
      </c>
      <c r="BN71" s="77">
        <f t="shared" si="28"/>
        <v>109035.71428571429</v>
      </c>
      <c r="BO71" s="77">
        <f>'市区町村別_在宅(医科)'!BO71</f>
        <v>5802</v>
      </c>
      <c r="BP71" s="77">
        <f t="shared" si="52"/>
        <v>501</v>
      </c>
      <c r="BQ71" s="77">
        <f t="shared" si="52"/>
        <v>501</v>
      </c>
      <c r="BR71" s="53">
        <f t="shared" si="30"/>
        <v>8.6349534643226478E-2</v>
      </c>
      <c r="BS71" s="53">
        <f t="shared" si="31"/>
        <v>8.6349534643226478E-2</v>
      </c>
      <c r="BT71" s="77">
        <f t="shared" si="53"/>
        <v>55672640</v>
      </c>
      <c r="BU71" s="77">
        <f t="shared" si="53"/>
        <v>55672640</v>
      </c>
      <c r="BV71" s="77">
        <f t="shared" si="33"/>
        <v>111123.03393213573</v>
      </c>
      <c r="BW71" s="77">
        <f t="shared" si="34"/>
        <v>111123.03393213573</v>
      </c>
      <c r="BY71" s="90">
        <v>65</v>
      </c>
      <c r="BZ71" s="169" t="s">
        <v>11</v>
      </c>
      <c r="CA71" s="133">
        <v>5508</v>
      </c>
      <c r="CB71" s="133">
        <v>449</v>
      </c>
      <c r="CC71" s="133">
        <v>449</v>
      </c>
      <c r="CD71" s="27">
        <v>8.1517792302106026E-2</v>
      </c>
      <c r="CE71" s="27">
        <v>8.1517792302106026E-2</v>
      </c>
      <c r="CF71" s="133">
        <v>47797930</v>
      </c>
      <c r="CG71" s="133">
        <v>47797930</v>
      </c>
      <c r="CH71" s="133">
        <v>106454.18708240535</v>
      </c>
      <c r="CI71" s="133">
        <v>106454.18708240535</v>
      </c>
      <c r="CK71" s="42" t="str">
        <f t="shared" si="35"/>
        <v>寝屋川市</v>
      </c>
      <c r="CL71" s="86">
        <f t="shared" ref="CL71:CL80" si="56">LARGE(BR$7:BR$80,ROW(A65))</f>
        <v>6.5120468362981312E-2</v>
      </c>
      <c r="CM71" s="86">
        <f t="shared" si="37"/>
        <v>6.5000000000000002E-2</v>
      </c>
      <c r="CN71" s="86">
        <f t="shared" si="38"/>
        <v>6.1781175213178746E-2</v>
      </c>
      <c r="CO71" s="86">
        <f t="shared" si="39"/>
        <v>6.2E-2</v>
      </c>
      <c r="CP71" s="136">
        <f t="shared" si="40"/>
        <v>0.30000000000000027</v>
      </c>
      <c r="CQ71" s="42" t="str">
        <f t="shared" si="41"/>
        <v>寝屋川市</v>
      </c>
      <c r="CR71" s="86">
        <f t="shared" ref="CR71:CR80" si="57">LARGE(BS$7:BS$80,ROW(A65))</f>
        <v>6.5120468362981312E-2</v>
      </c>
      <c r="CS71" s="86">
        <f t="shared" si="42"/>
        <v>6.5000000000000002E-2</v>
      </c>
      <c r="CT71" s="86">
        <f t="shared" si="43"/>
        <v>6.1734705732010502E-2</v>
      </c>
      <c r="CU71" s="86">
        <f t="shared" si="44"/>
        <v>6.2E-2</v>
      </c>
      <c r="CV71" s="136">
        <f t="shared" si="45"/>
        <v>0.30000000000000027</v>
      </c>
      <c r="CW71" s="43"/>
      <c r="CX71" s="86">
        <f t="shared" si="46"/>
        <v>7.9000000000000001E-2</v>
      </c>
      <c r="CY71" s="86">
        <f t="shared" si="47"/>
        <v>7.6999999999999999E-2</v>
      </c>
      <c r="CZ71" s="136">
        <f t="shared" si="48"/>
        <v>0.20000000000000018</v>
      </c>
      <c r="DA71" s="86">
        <f t="shared" si="49"/>
        <v>7.9000000000000001E-2</v>
      </c>
      <c r="DB71" s="86">
        <f t="shared" si="50"/>
        <v>7.6999999999999999E-2</v>
      </c>
      <c r="DC71" s="136">
        <f t="shared" si="51"/>
        <v>0.20000000000000018</v>
      </c>
      <c r="DD71" s="149">
        <v>0</v>
      </c>
    </row>
    <row r="72" spans="2:108" s="15" customFormat="1" ht="13.5" customHeight="1">
      <c r="B72" s="52">
        <v>66</v>
      </c>
      <c r="C72" s="169" t="s">
        <v>6</v>
      </c>
      <c r="D72" s="133">
        <f>'市区町村別_在宅(医科)'!D72</f>
        <v>4</v>
      </c>
      <c r="E72" s="77">
        <v>2</v>
      </c>
      <c r="F72" s="77">
        <v>2</v>
      </c>
      <c r="G72" s="53">
        <f t="shared" ref="G72:G80" si="58">IFERROR(E72/D72,"-")</f>
        <v>0.5</v>
      </c>
      <c r="H72" s="53">
        <f t="shared" ref="H72:H80" si="59">IFERROR(F72/D72,"-")</f>
        <v>0.5</v>
      </c>
      <c r="I72" s="77">
        <v>301430</v>
      </c>
      <c r="J72" s="77">
        <v>301430</v>
      </c>
      <c r="K72" s="77">
        <f t="shared" ref="K72:K80" si="60">IFERROR(I72/E72,"-")</f>
        <v>150715</v>
      </c>
      <c r="L72" s="77">
        <f t="shared" ref="L72:L80" si="61">IFERROR(J72/F72,"-")</f>
        <v>150715</v>
      </c>
      <c r="M72" s="133">
        <f>'市区町村別_在宅(医科)'!M72</f>
        <v>9</v>
      </c>
      <c r="N72" s="77">
        <v>4</v>
      </c>
      <c r="O72" s="77">
        <v>4</v>
      </c>
      <c r="P72" s="53">
        <f t="shared" ref="P72:P80" si="62">IFERROR(N72/M72,"-")</f>
        <v>0.44444444444444442</v>
      </c>
      <c r="Q72" s="53">
        <f t="shared" ref="Q72:Q80" si="63">IFERROR(O72/M72,"-")</f>
        <v>0.44444444444444442</v>
      </c>
      <c r="R72" s="77">
        <v>829740</v>
      </c>
      <c r="S72" s="77">
        <v>829740</v>
      </c>
      <c r="T72" s="77">
        <f t="shared" ref="T72:T80" si="64">IFERROR(R72/N72,"-")</f>
        <v>207435</v>
      </c>
      <c r="U72" s="77">
        <f t="shared" ref="U72:U80" si="65">IFERROR(S72/O72,"-")</f>
        <v>207435</v>
      </c>
      <c r="V72" s="133">
        <f>'市区町村別_在宅(医科)'!V72</f>
        <v>2345</v>
      </c>
      <c r="W72" s="77">
        <v>37</v>
      </c>
      <c r="X72" s="77">
        <v>37</v>
      </c>
      <c r="Y72" s="53">
        <f t="shared" ref="Y72:Y80" si="66">IFERROR(W72/V72,"-")</f>
        <v>1.5778251599147121E-2</v>
      </c>
      <c r="Z72" s="53">
        <f t="shared" ref="Z72:Z80" si="67">IFERROR(X72/V72,"-")</f>
        <v>1.5778251599147121E-2</v>
      </c>
      <c r="AA72" s="77">
        <v>4060910</v>
      </c>
      <c r="AB72" s="77">
        <v>4060910</v>
      </c>
      <c r="AC72" s="77">
        <f t="shared" ref="AC72:AC80" si="68">IFERROR(AA72/W72,"-")</f>
        <v>109754.32432432432</v>
      </c>
      <c r="AD72" s="77">
        <f t="shared" ref="AD72:AD80" si="69">IFERROR(AB72/X72,"-")</f>
        <v>109754.32432432432</v>
      </c>
      <c r="AE72" s="77">
        <f>'市区町村別_在宅(医科)'!AE72</f>
        <v>1805</v>
      </c>
      <c r="AF72" s="77">
        <v>72</v>
      </c>
      <c r="AG72" s="77">
        <v>72</v>
      </c>
      <c r="AH72" s="53">
        <f t="shared" ref="AH72:AH80" si="70">IFERROR(AF72/AE72,"-")</f>
        <v>3.9889196675900275E-2</v>
      </c>
      <c r="AI72" s="53">
        <f t="shared" ref="AI72:AI80" si="71">IFERROR(AG72/AE72,"-")</f>
        <v>3.9889196675900275E-2</v>
      </c>
      <c r="AJ72" s="77">
        <v>8924710</v>
      </c>
      <c r="AK72" s="77">
        <v>8924710</v>
      </c>
      <c r="AL72" s="77">
        <f t="shared" ref="AL72:AL80" si="72">IFERROR(AJ72/AF72,"-")</f>
        <v>123954.30555555556</v>
      </c>
      <c r="AM72" s="77">
        <f t="shared" ref="AM72:AM80" si="73">IFERROR(AK72/AG72,"-")</f>
        <v>123954.30555555556</v>
      </c>
      <c r="AN72" s="77">
        <f>'市区町村別_在宅(医科)'!AN72</f>
        <v>1053</v>
      </c>
      <c r="AO72" s="77">
        <v>105</v>
      </c>
      <c r="AP72" s="77">
        <v>105</v>
      </c>
      <c r="AQ72" s="53">
        <f t="shared" ref="AQ72:AQ80" si="74">IFERROR(AO72/AN72,"-")</f>
        <v>9.9715099715099717E-2</v>
      </c>
      <c r="AR72" s="53">
        <f t="shared" ref="AR72:AR80" si="75">IFERROR(AP72/AN72,"-")</f>
        <v>9.9715099715099717E-2</v>
      </c>
      <c r="AS72" s="77">
        <v>11484330</v>
      </c>
      <c r="AT72" s="77">
        <v>11484330</v>
      </c>
      <c r="AU72" s="77">
        <f t="shared" ref="AU72:AU80" si="76">IFERROR(AS72/AO72,"-")</f>
        <v>109374.57142857143</v>
      </c>
      <c r="AV72" s="77">
        <f t="shared" ref="AV72:AV80" si="77">IFERROR(AT72/AP72,"-")</f>
        <v>109374.57142857143</v>
      </c>
      <c r="AW72" s="77">
        <f>'市区町村別_在宅(医科)'!AW72</f>
        <v>519</v>
      </c>
      <c r="AX72" s="77">
        <v>123</v>
      </c>
      <c r="AY72" s="77">
        <v>123</v>
      </c>
      <c r="AZ72" s="53">
        <f t="shared" ref="AZ72:AZ80" si="78">IFERROR(AX72/AW72,"-")</f>
        <v>0.23699421965317918</v>
      </c>
      <c r="BA72" s="53">
        <f t="shared" ref="BA72:BA80" si="79">IFERROR(AY72/AW72,"-")</f>
        <v>0.23699421965317918</v>
      </c>
      <c r="BB72" s="77">
        <v>17443120</v>
      </c>
      <c r="BC72" s="77">
        <v>17443120</v>
      </c>
      <c r="BD72" s="77">
        <f t="shared" ref="BD72:BD80" si="80">IFERROR(BB72/AX72,"-")</f>
        <v>141813.98373983739</v>
      </c>
      <c r="BE72" s="77">
        <f t="shared" ref="BE72:BE80" si="81">IFERROR(BC72/AY72,"-")</f>
        <v>141813.98373983739</v>
      </c>
      <c r="BF72" s="77">
        <f>'市区町村別_在宅(医科)'!BF72</f>
        <v>246</v>
      </c>
      <c r="BG72" s="77">
        <v>73</v>
      </c>
      <c r="BH72" s="77">
        <v>73</v>
      </c>
      <c r="BI72" s="53">
        <f t="shared" ref="BI72:BI80" si="82">IFERROR(BG72/BF72,"-")</f>
        <v>0.2967479674796748</v>
      </c>
      <c r="BJ72" s="53">
        <f t="shared" ref="BJ72:BJ80" si="83">IFERROR(BH72/BF72,"-")</f>
        <v>0.2967479674796748</v>
      </c>
      <c r="BK72" s="77">
        <v>8884010</v>
      </c>
      <c r="BL72" s="77">
        <v>8884010</v>
      </c>
      <c r="BM72" s="77">
        <f t="shared" ref="BM72:BM80" si="84">IFERROR(BK72/BG72,"-")</f>
        <v>121698.76712328767</v>
      </c>
      <c r="BN72" s="77">
        <f t="shared" ref="BN72:BN80" si="85">IFERROR(BL72/BH72,"-")</f>
        <v>121698.76712328767</v>
      </c>
      <c r="BO72" s="77">
        <f>'市区町村別_在宅(医科)'!BO72</f>
        <v>5981</v>
      </c>
      <c r="BP72" s="77">
        <f t="shared" si="52"/>
        <v>416</v>
      </c>
      <c r="BQ72" s="77">
        <f t="shared" si="52"/>
        <v>416</v>
      </c>
      <c r="BR72" s="53">
        <f t="shared" ref="BR72:BR80" si="86">IFERROR(BP72/BO72,"-")</f>
        <v>6.9553586356796523E-2</v>
      </c>
      <c r="BS72" s="53">
        <f t="shared" ref="BS72:BS80" si="87">IFERROR(BQ72/BO72,"-")</f>
        <v>6.9553586356796523E-2</v>
      </c>
      <c r="BT72" s="77">
        <f t="shared" si="53"/>
        <v>51928250</v>
      </c>
      <c r="BU72" s="77">
        <f t="shared" si="53"/>
        <v>51928250</v>
      </c>
      <c r="BV72" s="77">
        <f t="shared" ref="BV72:BV80" si="88">IFERROR(BT72/BP72,"-")</f>
        <v>124827.52403846153</v>
      </c>
      <c r="BW72" s="77">
        <f t="shared" ref="BW72:BW80" si="89">IFERROR(BU72/BQ72,"-")</f>
        <v>124827.52403846153</v>
      </c>
      <c r="BY72" s="90">
        <v>66</v>
      </c>
      <c r="BZ72" s="169" t="s">
        <v>6</v>
      </c>
      <c r="CA72" s="133">
        <v>5670</v>
      </c>
      <c r="CB72" s="133">
        <v>396</v>
      </c>
      <c r="CC72" s="133">
        <v>395</v>
      </c>
      <c r="CD72" s="27">
        <v>6.9841269841269843E-2</v>
      </c>
      <c r="CE72" s="27">
        <v>6.9664902998236328E-2</v>
      </c>
      <c r="CF72" s="133">
        <v>48876940</v>
      </c>
      <c r="CG72" s="133">
        <v>48839370</v>
      </c>
      <c r="CH72" s="133">
        <v>123426.61616161616</v>
      </c>
      <c r="CI72" s="133">
        <v>123643.97468354431</v>
      </c>
      <c r="CK72" s="42" t="str">
        <f t="shared" ref="CK72:CK80" si="90">INDEX($C$7:$C$80,MATCH(CL72,BR$7:BR$80,0))</f>
        <v>熊取町</v>
      </c>
      <c r="CL72" s="86">
        <f t="shared" si="56"/>
        <v>6.4453832226916113E-2</v>
      </c>
      <c r="CM72" s="86">
        <f t="shared" ref="CM72:CM80" si="91">ROUND(CL72,3)</f>
        <v>6.4000000000000001E-2</v>
      </c>
      <c r="CN72" s="86">
        <f t="shared" ref="CN72:CN79" si="92">VLOOKUP(CK72,$BZ$7:$CI$80,5,FALSE)</f>
        <v>6.1096938775510201E-2</v>
      </c>
      <c r="CO72" s="86">
        <f t="shared" ref="CO72:CO80" si="93">ROUND(CN72,3)</f>
        <v>6.0999999999999999E-2</v>
      </c>
      <c r="CP72" s="136">
        <f t="shared" ref="CP72:CP80" si="94">(CM72-CO72)*100</f>
        <v>0.30000000000000027</v>
      </c>
      <c r="CQ72" s="42" t="str">
        <f t="shared" ref="CQ72:CQ80" si="95">INDEX($C$7:$C$80,MATCH(CR72,BS$7:BS$80,0))</f>
        <v>熊取町</v>
      </c>
      <c r="CR72" s="86">
        <f t="shared" si="57"/>
        <v>6.4453832226916113E-2</v>
      </c>
      <c r="CS72" s="86">
        <f t="shared" ref="CS72:CS80" si="96">ROUND(CR72,3)</f>
        <v>6.4000000000000001E-2</v>
      </c>
      <c r="CT72" s="86">
        <f t="shared" ref="CT72:CT80" si="97">VLOOKUP(CQ72,$BZ$7:$CI$80,6,FALSE)</f>
        <v>6.1096938775510201E-2</v>
      </c>
      <c r="CU72" s="86">
        <f t="shared" ref="CU72:CU80" si="98">ROUND(CT72,3)</f>
        <v>6.0999999999999999E-2</v>
      </c>
      <c r="CV72" s="136">
        <f t="shared" ref="CV72:CV80" si="99">(CS72-CU72)*100</f>
        <v>0.30000000000000027</v>
      </c>
      <c r="CW72" s="43"/>
      <c r="CX72" s="86">
        <f t="shared" ref="CX72:CX80" si="100">ROUND($BR$81,3)</f>
        <v>7.9000000000000001E-2</v>
      </c>
      <c r="CY72" s="86">
        <f t="shared" ref="CY72:CY80" si="101">ROUND($CD$81,3)</f>
        <v>7.6999999999999999E-2</v>
      </c>
      <c r="CZ72" s="136">
        <f t="shared" ref="CZ72:CZ80" si="102">(CX72-CY72)*100</f>
        <v>0.20000000000000018</v>
      </c>
      <c r="DA72" s="86">
        <f t="shared" ref="DA72:DA80" si="103">ROUND($BS$81,3)</f>
        <v>7.9000000000000001E-2</v>
      </c>
      <c r="DB72" s="86">
        <f t="shared" ref="DB72:DB80" si="104">ROUND($CE$81,3)</f>
        <v>7.6999999999999999E-2</v>
      </c>
      <c r="DC72" s="136">
        <f t="shared" ref="DC72:DC80" si="105">(DA72-DB72)*100</f>
        <v>0.20000000000000018</v>
      </c>
      <c r="DD72" s="149">
        <v>0</v>
      </c>
    </row>
    <row r="73" spans="2:108" s="15" customFormat="1" ht="13.5" customHeight="1">
      <c r="B73" s="52">
        <v>67</v>
      </c>
      <c r="C73" s="169" t="s">
        <v>7</v>
      </c>
      <c r="D73" s="133">
        <f>'市区町村別_在宅(医科)'!D73</f>
        <v>6</v>
      </c>
      <c r="E73" s="77">
        <v>1</v>
      </c>
      <c r="F73" s="77">
        <v>1</v>
      </c>
      <c r="G73" s="53">
        <f t="shared" si="58"/>
        <v>0.16666666666666666</v>
      </c>
      <c r="H73" s="53">
        <f t="shared" si="59"/>
        <v>0.16666666666666666</v>
      </c>
      <c r="I73" s="77">
        <v>36510</v>
      </c>
      <c r="J73" s="77">
        <v>36510</v>
      </c>
      <c r="K73" s="77">
        <f t="shared" si="60"/>
        <v>36510</v>
      </c>
      <c r="L73" s="77">
        <f t="shared" si="61"/>
        <v>36510</v>
      </c>
      <c r="M73" s="133">
        <f>'市区町村別_在宅(医科)'!M73</f>
        <v>25</v>
      </c>
      <c r="N73" s="77">
        <v>3</v>
      </c>
      <c r="O73" s="77">
        <v>3</v>
      </c>
      <c r="P73" s="53">
        <f t="shared" si="62"/>
        <v>0.12</v>
      </c>
      <c r="Q73" s="53">
        <f t="shared" si="63"/>
        <v>0.12</v>
      </c>
      <c r="R73" s="77">
        <v>456240</v>
      </c>
      <c r="S73" s="77">
        <v>456240</v>
      </c>
      <c r="T73" s="77">
        <f t="shared" si="64"/>
        <v>152080</v>
      </c>
      <c r="U73" s="77">
        <f t="shared" si="65"/>
        <v>152080</v>
      </c>
      <c r="V73" s="133">
        <f>'市区町村別_在宅(医科)'!V73</f>
        <v>1011</v>
      </c>
      <c r="W73" s="77">
        <v>23</v>
      </c>
      <c r="X73" s="77">
        <v>23</v>
      </c>
      <c r="Y73" s="53">
        <f t="shared" si="66"/>
        <v>2.274975272007913E-2</v>
      </c>
      <c r="Z73" s="53">
        <f t="shared" si="67"/>
        <v>2.274975272007913E-2</v>
      </c>
      <c r="AA73" s="77">
        <v>3356760</v>
      </c>
      <c r="AB73" s="77">
        <v>3356760</v>
      </c>
      <c r="AC73" s="77">
        <f t="shared" si="68"/>
        <v>145946.08695652173</v>
      </c>
      <c r="AD73" s="77">
        <f t="shared" si="69"/>
        <v>145946.08695652173</v>
      </c>
      <c r="AE73" s="77">
        <f>'市区町村別_在宅(医科)'!AE73</f>
        <v>657</v>
      </c>
      <c r="AF73" s="77">
        <v>32</v>
      </c>
      <c r="AG73" s="77">
        <v>32</v>
      </c>
      <c r="AH73" s="53">
        <f t="shared" si="70"/>
        <v>4.8706240487062402E-2</v>
      </c>
      <c r="AI73" s="53">
        <f t="shared" si="71"/>
        <v>4.8706240487062402E-2</v>
      </c>
      <c r="AJ73" s="77">
        <v>4545330</v>
      </c>
      <c r="AK73" s="77">
        <v>4545330</v>
      </c>
      <c r="AL73" s="77">
        <f t="shared" si="72"/>
        <v>142041.5625</v>
      </c>
      <c r="AM73" s="77">
        <f t="shared" si="73"/>
        <v>142041.5625</v>
      </c>
      <c r="AN73" s="77">
        <f>'市区町村別_在宅(医科)'!AN73</f>
        <v>429</v>
      </c>
      <c r="AO73" s="77">
        <v>53</v>
      </c>
      <c r="AP73" s="77">
        <v>53</v>
      </c>
      <c r="AQ73" s="53">
        <f t="shared" si="74"/>
        <v>0.12354312354312354</v>
      </c>
      <c r="AR73" s="53">
        <f t="shared" si="75"/>
        <v>0.12354312354312354</v>
      </c>
      <c r="AS73" s="77">
        <v>6366030</v>
      </c>
      <c r="AT73" s="77">
        <v>6366030</v>
      </c>
      <c r="AU73" s="77">
        <f t="shared" si="76"/>
        <v>120113.77358490566</v>
      </c>
      <c r="AV73" s="77">
        <f t="shared" si="77"/>
        <v>120113.77358490566</v>
      </c>
      <c r="AW73" s="77">
        <f>'市区町村別_在宅(医科)'!AW73</f>
        <v>272</v>
      </c>
      <c r="AX73" s="77">
        <v>52</v>
      </c>
      <c r="AY73" s="77">
        <v>52</v>
      </c>
      <c r="AZ73" s="53">
        <f t="shared" si="78"/>
        <v>0.19117647058823528</v>
      </c>
      <c r="BA73" s="53">
        <f t="shared" si="79"/>
        <v>0.19117647058823528</v>
      </c>
      <c r="BB73" s="77">
        <v>6702320</v>
      </c>
      <c r="BC73" s="77">
        <v>6702320</v>
      </c>
      <c r="BD73" s="77">
        <f t="shared" si="80"/>
        <v>128890.76923076923</v>
      </c>
      <c r="BE73" s="77">
        <f t="shared" si="81"/>
        <v>128890.76923076923</v>
      </c>
      <c r="BF73" s="77">
        <f>'市区町村別_在宅(医科)'!BF73</f>
        <v>138</v>
      </c>
      <c r="BG73" s="77">
        <v>35</v>
      </c>
      <c r="BH73" s="77">
        <v>35</v>
      </c>
      <c r="BI73" s="53">
        <f t="shared" si="82"/>
        <v>0.25362318840579712</v>
      </c>
      <c r="BJ73" s="53">
        <f t="shared" si="83"/>
        <v>0.25362318840579712</v>
      </c>
      <c r="BK73" s="77">
        <v>4363750</v>
      </c>
      <c r="BL73" s="77">
        <v>4363750</v>
      </c>
      <c r="BM73" s="77">
        <f t="shared" si="84"/>
        <v>124678.57142857143</v>
      </c>
      <c r="BN73" s="77">
        <f t="shared" si="85"/>
        <v>124678.57142857143</v>
      </c>
      <c r="BO73" s="77">
        <f>'市区町村別_在宅(医科)'!BO73</f>
        <v>2538</v>
      </c>
      <c r="BP73" s="77">
        <f t="shared" si="52"/>
        <v>199</v>
      </c>
      <c r="BQ73" s="77">
        <f t="shared" si="52"/>
        <v>199</v>
      </c>
      <c r="BR73" s="53">
        <f t="shared" si="86"/>
        <v>7.8408195429472027E-2</v>
      </c>
      <c r="BS73" s="53">
        <f t="shared" si="87"/>
        <v>7.8408195429472027E-2</v>
      </c>
      <c r="BT73" s="77">
        <f t="shared" si="53"/>
        <v>25826940</v>
      </c>
      <c r="BU73" s="77">
        <f t="shared" si="53"/>
        <v>25826940</v>
      </c>
      <c r="BV73" s="77">
        <f t="shared" si="88"/>
        <v>129783.61809045226</v>
      </c>
      <c r="BW73" s="77">
        <f t="shared" si="89"/>
        <v>129783.61809045226</v>
      </c>
      <c r="BY73" s="90">
        <v>67</v>
      </c>
      <c r="BZ73" s="169" t="s">
        <v>7</v>
      </c>
      <c r="CA73" s="133">
        <v>2435</v>
      </c>
      <c r="CB73" s="133">
        <v>212</v>
      </c>
      <c r="CC73" s="133">
        <v>212</v>
      </c>
      <c r="CD73" s="27">
        <v>8.7063655030800824E-2</v>
      </c>
      <c r="CE73" s="27">
        <v>8.7063655030800824E-2</v>
      </c>
      <c r="CF73" s="133">
        <v>26025700</v>
      </c>
      <c r="CG73" s="133">
        <v>26025700</v>
      </c>
      <c r="CH73" s="133">
        <v>122762.7358490566</v>
      </c>
      <c r="CI73" s="133">
        <v>122762.7358490566</v>
      </c>
      <c r="CK73" s="42" t="str">
        <f t="shared" si="90"/>
        <v>岸和田市</v>
      </c>
      <c r="CL73" s="86">
        <f t="shared" si="56"/>
        <v>6.3202919358698248E-2</v>
      </c>
      <c r="CM73" s="86">
        <f t="shared" si="91"/>
        <v>6.3E-2</v>
      </c>
      <c r="CN73" s="86">
        <f t="shared" si="92"/>
        <v>5.9311578557769418E-2</v>
      </c>
      <c r="CO73" s="86">
        <f t="shared" si="93"/>
        <v>5.8999999999999997E-2</v>
      </c>
      <c r="CP73" s="136">
        <f t="shared" si="94"/>
        <v>0.40000000000000036</v>
      </c>
      <c r="CQ73" s="42" t="str">
        <f t="shared" si="95"/>
        <v>岸和田市</v>
      </c>
      <c r="CR73" s="86">
        <f t="shared" si="57"/>
        <v>6.3173007896625985E-2</v>
      </c>
      <c r="CS73" s="86">
        <f t="shared" si="96"/>
        <v>6.3E-2</v>
      </c>
      <c r="CT73" s="86">
        <f t="shared" si="97"/>
        <v>5.9311578557769418E-2</v>
      </c>
      <c r="CU73" s="86">
        <f t="shared" si="98"/>
        <v>5.8999999999999997E-2</v>
      </c>
      <c r="CV73" s="136">
        <f t="shared" si="99"/>
        <v>0.40000000000000036</v>
      </c>
      <c r="CW73" s="43"/>
      <c r="CX73" s="86">
        <f t="shared" si="100"/>
        <v>7.9000000000000001E-2</v>
      </c>
      <c r="CY73" s="86">
        <f t="shared" si="101"/>
        <v>7.6999999999999999E-2</v>
      </c>
      <c r="CZ73" s="136">
        <f t="shared" si="102"/>
        <v>0.20000000000000018</v>
      </c>
      <c r="DA73" s="86">
        <f t="shared" si="103"/>
        <v>7.9000000000000001E-2</v>
      </c>
      <c r="DB73" s="86">
        <f t="shared" si="104"/>
        <v>7.6999999999999999E-2</v>
      </c>
      <c r="DC73" s="136">
        <f t="shared" si="105"/>
        <v>0.20000000000000018</v>
      </c>
      <c r="DD73" s="149">
        <v>0</v>
      </c>
    </row>
    <row r="74" spans="2:108" s="15" customFormat="1" ht="13.5" customHeight="1">
      <c r="B74" s="52">
        <v>68</v>
      </c>
      <c r="C74" s="169" t="s">
        <v>47</v>
      </c>
      <c r="D74" s="133">
        <f>'市区町村別_在宅(医科)'!D74</f>
        <v>9</v>
      </c>
      <c r="E74" s="77">
        <v>0</v>
      </c>
      <c r="F74" s="77">
        <v>0</v>
      </c>
      <c r="G74" s="53">
        <f t="shared" si="58"/>
        <v>0</v>
      </c>
      <c r="H74" s="53">
        <f t="shared" si="59"/>
        <v>0</v>
      </c>
      <c r="I74" s="77">
        <v>0</v>
      </c>
      <c r="J74" s="77">
        <v>0</v>
      </c>
      <c r="K74" s="77" t="str">
        <f t="shared" si="60"/>
        <v>-</v>
      </c>
      <c r="L74" s="77" t="str">
        <f t="shared" si="61"/>
        <v>-</v>
      </c>
      <c r="M74" s="133">
        <f>'市区町村別_在宅(医科)'!M74</f>
        <v>17</v>
      </c>
      <c r="N74" s="77">
        <v>1</v>
      </c>
      <c r="O74" s="77">
        <v>1</v>
      </c>
      <c r="P74" s="53">
        <f t="shared" si="62"/>
        <v>5.8823529411764705E-2</v>
      </c>
      <c r="Q74" s="53">
        <f t="shared" si="63"/>
        <v>5.8823529411764705E-2</v>
      </c>
      <c r="R74" s="77">
        <v>30740</v>
      </c>
      <c r="S74" s="77">
        <v>30740</v>
      </c>
      <c r="T74" s="77">
        <f t="shared" si="64"/>
        <v>30740</v>
      </c>
      <c r="U74" s="77">
        <f t="shared" si="65"/>
        <v>30740</v>
      </c>
      <c r="V74" s="133">
        <f>'市区町村別_在宅(医科)'!V74</f>
        <v>1114</v>
      </c>
      <c r="W74" s="77">
        <v>39</v>
      </c>
      <c r="X74" s="77">
        <v>39</v>
      </c>
      <c r="Y74" s="53">
        <f t="shared" si="66"/>
        <v>3.5008976660682228E-2</v>
      </c>
      <c r="Z74" s="53">
        <f t="shared" si="67"/>
        <v>3.5008976660682228E-2</v>
      </c>
      <c r="AA74" s="77">
        <v>5519810</v>
      </c>
      <c r="AB74" s="77">
        <v>5519810</v>
      </c>
      <c r="AC74" s="77">
        <f t="shared" si="68"/>
        <v>141533.58974358975</v>
      </c>
      <c r="AD74" s="77">
        <f t="shared" si="69"/>
        <v>141533.58974358975</v>
      </c>
      <c r="AE74" s="77">
        <f>'市区町村別_在宅(医科)'!AE74</f>
        <v>919</v>
      </c>
      <c r="AF74" s="77">
        <v>46</v>
      </c>
      <c r="AG74" s="77">
        <v>46</v>
      </c>
      <c r="AH74" s="53">
        <f t="shared" si="70"/>
        <v>5.0054406964091407E-2</v>
      </c>
      <c r="AI74" s="53">
        <f t="shared" si="71"/>
        <v>5.0054406964091407E-2</v>
      </c>
      <c r="AJ74" s="77">
        <v>5720790</v>
      </c>
      <c r="AK74" s="77">
        <v>5720790</v>
      </c>
      <c r="AL74" s="77">
        <f t="shared" si="72"/>
        <v>124365</v>
      </c>
      <c r="AM74" s="77">
        <f t="shared" si="73"/>
        <v>124365</v>
      </c>
      <c r="AN74" s="77">
        <f>'市区町村別_在宅(医科)'!AN74</f>
        <v>675</v>
      </c>
      <c r="AO74" s="77">
        <v>60</v>
      </c>
      <c r="AP74" s="77">
        <v>60</v>
      </c>
      <c r="AQ74" s="53">
        <f t="shared" si="74"/>
        <v>8.8888888888888892E-2</v>
      </c>
      <c r="AR74" s="53">
        <f t="shared" si="75"/>
        <v>8.8888888888888892E-2</v>
      </c>
      <c r="AS74" s="77">
        <v>9492330</v>
      </c>
      <c r="AT74" s="77">
        <v>9492330</v>
      </c>
      <c r="AU74" s="77">
        <f t="shared" si="76"/>
        <v>158205.5</v>
      </c>
      <c r="AV74" s="77">
        <f t="shared" si="77"/>
        <v>158205.5</v>
      </c>
      <c r="AW74" s="77">
        <f>'市区町村別_在宅(医科)'!AW74</f>
        <v>335</v>
      </c>
      <c r="AX74" s="77">
        <v>52</v>
      </c>
      <c r="AY74" s="77">
        <v>52</v>
      </c>
      <c r="AZ74" s="53">
        <f t="shared" si="78"/>
        <v>0.15522388059701492</v>
      </c>
      <c r="BA74" s="53">
        <f t="shared" si="79"/>
        <v>0.15522388059701492</v>
      </c>
      <c r="BB74" s="77">
        <v>9943540</v>
      </c>
      <c r="BC74" s="77">
        <v>9943540</v>
      </c>
      <c r="BD74" s="77">
        <f t="shared" si="80"/>
        <v>191221.92307692306</v>
      </c>
      <c r="BE74" s="77">
        <f t="shared" si="81"/>
        <v>191221.92307692306</v>
      </c>
      <c r="BF74" s="77">
        <f>'市区町村別_在宅(医科)'!BF74</f>
        <v>198</v>
      </c>
      <c r="BG74" s="77">
        <v>42</v>
      </c>
      <c r="BH74" s="77">
        <v>42</v>
      </c>
      <c r="BI74" s="53">
        <f t="shared" si="82"/>
        <v>0.21212121212121213</v>
      </c>
      <c r="BJ74" s="53">
        <f t="shared" si="83"/>
        <v>0.21212121212121213</v>
      </c>
      <c r="BK74" s="77">
        <v>6840480</v>
      </c>
      <c r="BL74" s="77">
        <v>6840480</v>
      </c>
      <c r="BM74" s="77">
        <f t="shared" si="84"/>
        <v>162868.57142857142</v>
      </c>
      <c r="BN74" s="77">
        <f t="shared" si="85"/>
        <v>162868.57142857142</v>
      </c>
      <c r="BO74" s="77">
        <f>'市区町村別_在宅(医科)'!BO74</f>
        <v>3267</v>
      </c>
      <c r="BP74" s="77">
        <f t="shared" si="52"/>
        <v>240</v>
      </c>
      <c r="BQ74" s="77">
        <f t="shared" si="52"/>
        <v>240</v>
      </c>
      <c r="BR74" s="53">
        <f t="shared" si="86"/>
        <v>7.3461891643709823E-2</v>
      </c>
      <c r="BS74" s="53">
        <f t="shared" si="87"/>
        <v>7.3461891643709823E-2</v>
      </c>
      <c r="BT74" s="77">
        <f t="shared" si="53"/>
        <v>37547690</v>
      </c>
      <c r="BU74" s="77">
        <f t="shared" si="53"/>
        <v>37547690</v>
      </c>
      <c r="BV74" s="77">
        <f t="shared" si="88"/>
        <v>156448.70833333334</v>
      </c>
      <c r="BW74" s="77">
        <f t="shared" si="89"/>
        <v>156448.70833333334</v>
      </c>
      <c r="BY74" s="90">
        <v>68</v>
      </c>
      <c r="BZ74" s="169" t="s">
        <v>47</v>
      </c>
      <c r="CA74" s="133">
        <v>3170</v>
      </c>
      <c r="CB74" s="133">
        <v>217</v>
      </c>
      <c r="CC74" s="133">
        <v>217</v>
      </c>
      <c r="CD74" s="27">
        <v>6.8454258675078858E-2</v>
      </c>
      <c r="CE74" s="27">
        <v>6.8454258675078858E-2</v>
      </c>
      <c r="CF74" s="133">
        <v>32925150</v>
      </c>
      <c r="CG74" s="133">
        <v>32925150</v>
      </c>
      <c r="CH74" s="133">
        <v>151728.80184331798</v>
      </c>
      <c r="CI74" s="133">
        <v>151728.80184331798</v>
      </c>
      <c r="CK74" s="42" t="str">
        <f t="shared" si="90"/>
        <v>堺市南区</v>
      </c>
      <c r="CL74" s="86">
        <f t="shared" si="56"/>
        <v>6.2001637207046052E-2</v>
      </c>
      <c r="CM74" s="86">
        <f t="shared" si="91"/>
        <v>6.2E-2</v>
      </c>
      <c r="CN74" s="86">
        <f t="shared" si="92"/>
        <v>6.1656422279956907E-2</v>
      </c>
      <c r="CO74" s="86">
        <f t="shared" si="93"/>
        <v>6.2E-2</v>
      </c>
      <c r="CP74" s="136">
        <f t="shared" si="94"/>
        <v>0</v>
      </c>
      <c r="CQ74" s="42" t="str">
        <f t="shared" si="95"/>
        <v>堺市南区</v>
      </c>
      <c r="CR74" s="86">
        <f t="shared" si="57"/>
        <v>6.2001637207046052E-2</v>
      </c>
      <c r="CS74" s="86">
        <f t="shared" si="96"/>
        <v>6.2E-2</v>
      </c>
      <c r="CT74" s="86">
        <f t="shared" si="97"/>
        <v>6.162473860972055E-2</v>
      </c>
      <c r="CU74" s="86">
        <f t="shared" si="98"/>
        <v>6.2E-2</v>
      </c>
      <c r="CV74" s="136">
        <f t="shared" si="99"/>
        <v>0</v>
      </c>
      <c r="CW74" s="43"/>
      <c r="CX74" s="86">
        <f t="shared" si="100"/>
        <v>7.9000000000000001E-2</v>
      </c>
      <c r="CY74" s="86">
        <f t="shared" si="101"/>
        <v>7.6999999999999999E-2</v>
      </c>
      <c r="CZ74" s="136">
        <f t="shared" si="102"/>
        <v>0.20000000000000018</v>
      </c>
      <c r="DA74" s="86">
        <f t="shared" si="103"/>
        <v>7.9000000000000001E-2</v>
      </c>
      <c r="DB74" s="86">
        <f t="shared" si="104"/>
        <v>7.6999999999999999E-2</v>
      </c>
      <c r="DC74" s="136">
        <f t="shared" si="105"/>
        <v>0.20000000000000018</v>
      </c>
      <c r="DD74" s="149">
        <v>0</v>
      </c>
    </row>
    <row r="75" spans="2:108" s="15" customFormat="1" ht="13.5" customHeight="1">
      <c r="B75" s="52">
        <v>69</v>
      </c>
      <c r="C75" s="169" t="s">
        <v>48</v>
      </c>
      <c r="D75" s="133">
        <f>'市区町村別_在宅(医科)'!D75</f>
        <v>12</v>
      </c>
      <c r="E75" s="77">
        <v>2</v>
      </c>
      <c r="F75" s="77">
        <v>2</v>
      </c>
      <c r="G75" s="53">
        <f t="shared" si="58"/>
        <v>0.16666666666666666</v>
      </c>
      <c r="H75" s="53">
        <f t="shared" si="59"/>
        <v>0.16666666666666666</v>
      </c>
      <c r="I75" s="77">
        <v>364690</v>
      </c>
      <c r="J75" s="77">
        <v>364690</v>
      </c>
      <c r="K75" s="77">
        <f t="shared" si="60"/>
        <v>182345</v>
      </c>
      <c r="L75" s="77">
        <f t="shared" si="61"/>
        <v>182345</v>
      </c>
      <c r="M75" s="133">
        <f>'市区町村別_在宅(医科)'!M75</f>
        <v>36</v>
      </c>
      <c r="N75" s="77">
        <v>6</v>
      </c>
      <c r="O75" s="77">
        <v>6</v>
      </c>
      <c r="P75" s="53">
        <f t="shared" si="62"/>
        <v>0.16666666666666666</v>
      </c>
      <c r="Q75" s="53">
        <f t="shared" si="63"/>
        <v>0.16666666666666666</v>
      </c>
      <c r="R75" s="77">
        <v>1714340</v>
      </c>
      <c r="S75" s="77">
        <v>1714340</v>
      </c>
      <c r="T75" s="77">
        <f t="shared" si="64"/>
        <v>285723.33333333331</v>
      </c>
      <c r="U75" s="77">
        <f t="shared" si="65"/>
        <v>285723.33333333331</v>
      </c>
      <c r="V75" s="133">
        <f>'市区町村別_在宅(医科)'!V75</f>
        <v>3328</v>
      </c>
      <c r="W75" s="77">
        <v>55</v>
      </c>
      <c r="X75" s="77">
        <v>55</v>
      </c>
      <c r="Y75" s="53">
        <f t="shared" si="66"/>
        <v>1.6526442307692308E-2</v>
      </c>
      <c r="Z75" s="53">
        <f t="shared" si="67"/>
        <v>1.6526442307692308E-2</v>
      </c>
      <c r="AA75" s="77">
        <v>8436950</v>
      </c>
      <c r="AB75" s="77">
        <v>8436950</v>
      </c>
      <c r="AC75" s="77">
        <f t="shared" si="68"/>
        <v>153399.09090909091</v>
      </c>
      <c r="AD75" s="77">
        <f t="shared" si="69"/>
        <v>153399.09090909091</v>
      </c>
      <c r="AE75" s="77">
        <f>'市区町村別_在宅(医科)'!AE75</f>
        <v>2476</v>
      </c>
      <c r="AF75" s="77">
        <v>110</v>
      </c>
      <c r="AG75" s="77">
        <v>110</v>
      </c>
      <c r="AH75" s="53">
        <f t="shared" si="70"/>
        <v>4.4426494345718902E-2</v>
      </c>
      <c r="AI75" s="53">
        <f t="shared" si="71"/>
        <v>4.4426494345718902E-2</v>
      </c>
      <c r="AJ75" s="77">
        <v>18261050</v>
      </c>
      <c r="AK75" s="77">
        <v>18261050</v>
      </c>
      <c r="AL75" s="77">
        <f t="shared" si="72"/>
        <v>166009.54545454544</v>
      </c>
      <c r="AM75" s="77">
        <f t="shared" si="73"/>
        <v>166009.54545454544</v>
      </c>
      <c r="AN75" s="77">
        <f>'市区町村別_在宅(医科)'!AN75</f>
        <v>1416</v>
      </c>
      <c r="AO75" s="77">
        <v>166</v>
      </c>
      <c r="AP75" s="77">
        <v>166</v>
      </c>
      <c r="AQ75" s="53">
        <f t="shared" si="74"/>
        <v>0.1172316384180791</v>
      </c>
      <c r="AR75" s="53">
        <f t="shared" si="75"/>
        <v>0.1172316384180791</v>
      </c>
      <c r="AS75" s="77">
        <v>25744420</v>
      </c>
      <c r="AT75" s="77">
        <v>25744420</v>
      </c>
      <c r="AU75" s="77">
        <f t="shared" si="76"/>
        <v>155086.86746987951</v>
      </c>
      <c r="AV75" s="77">
        <f t="shared" si="77"/>
        <v>155086.86746987951</v>
      </c>
      <c r="AW75" s="77">
        <f>'市区町村別_在宅(医科)'!AW75</f>
        <v>684</v>
      </c>
      <c r="AX75" s="77">
        <v>122</v>
      </c>
      <c r="AY75" s="77">
        <v>122</v>
      </c>
      <c r="AZ75" s="53">
        <f t="shared" si="78"/>
        <v>0.17836257309941519</v>
      </c>
      <c r="BA75" s="53">
        <f t="shared" si="79"/>
        <v>0.17836257309941519</v>
      </c>
      <c r="BB75" s="77">
        <v>17779850</v>
      </c>
      <c r="BC75" s="77">
        <v>17779850</v>
      </c>
      <c r="BD75" s="77">
        <f t="shared" si="80"/>
        <v>145736.47540983607</v>
      </c>
      <c r="BE75" s="77">
        <f t="shared" si="81"/>
        <v>145736.47540983607</v>
      </c>
      <c r="BF75" s="77">
        <f>'市区町村別_在宅(医科)'!BF75</f>
        <v>333</v>
      </c>
      <c r="BG75" s="77">
        <v>73</v>
      </c>
      <c r="BH75" s="77">
        <v>73</v>
      </c>
      <c r="BI75" s="53">
        <f t="shared" si="82"/>
        <v>0.21921921921921922</v>
      </c>
      <c r="BJ75" s="53">
        <f t="shared" si="83"/>
        <v>0.21921921921921922</v>
      </c>
      <c r="BK75" s="77">
        <v>9454470</v>
      </c>
      <c r="BL75" s="77">
        <v>9454470</v>
      </c>
      <c r="BM75" s="77">
        <f t="shared" si="84"/>
        <v>129513.28767123287</v>
      </c>
      <c r="BN75" s="77">
        <f t="shared" si="85"/>
        <v>129513.28767123287</v>
      </c>
      <c r="BO75" s="77">
        <f>'市区町村別_在宅(医科)'!BO75</f>
        <v>8285</v>
      </c>
      <c r="BP75" s="77">
        <f t="shared" si="52"/>
        <v>534</v>
      </c>
      <c r="BQ75" s="77">
        <f t="shared" si="52"/>
        <v>534</v>
      </c>
      <c r="BR75" s="53">
        <f t="shared" si="86"/>
        <v>6.4453832226916113E-2</v>
      </c>
      <c r="BS75" s="53">
        <f t="shared" si="87"/>
        <v>6.4453832226916113E-2</v>
      </c>
      <c r="BT75" s="77">
        <f t="shared" si="53"/>
        <v>81755770</v>
      </c>
      <c r="BU75" s="77">
        <f t="shared" si="53"/>
        <v>81755770</v>
      </c>
      <c r="BV75" s="77">
        <f t="shared" si="88"/>
        <v>153100.69288389513</v>
      </c>
      <c r="BW75" s="77">
        <f t="shared" si="89"/>
        <v>153100.69288389513</v>
      </c>
      <c r="BY75" s="90">
        <v>69</v>
      </c>
      <c r="BZ75" s="169" t="s">
        <v>48</v>
      </c>
      <c r="CA75" s="133">
        <v>7840</v>
      </c>
      <c r="CB75" s="133">
        <v>479</v>
      </c>
      <c r="CC75" s="133">
        <v>479</v>
      </c>
      <c r="CD75" s="27">
        <v>6.1096938775510201E-2</v>
      </c>
      <c r="CE75" s="27">
        <v>6.1096938775510201E-2</v>
      </c>
      <c r="CF75" s="133">
        <v>73155050</v>
      </c>
      <c r="CG75" s="133">
        <v>73155050</v>
      </c>
      <c r="CH75" s="133">
        <v>152724.53027139875</v>
      </c>
      <c r="CI75" s="133">
        <v>152724.53027139875</v>
      </c>
      <c r="CK75" s="42" t="str">
        <f t="shared" si="90"/>
        <v>西区</v>
      </c>
      <c r="CL75" s="86">
        <f t="shared" si="56"/>
        <v>6.0242112286721952E-2</v>
      </c>
      <c r="CM75" s="86">
        <f t="shared" si="91"/>
        <v>0.06</v>
      </c>
      <c r="CN75" s="86">
        <f t="shared" si="92"/>
        <v>6.3033222924821844E-2</v>
      </c>
      <c r="CO75" s="86">
        <f t="shared" si="93"/>
        <v>6.3E-2</v>
      </c>
      <c r="CP75" s="136">
        <f t="shared" si="94"/>
        <v>-0.30000000000000027</v>
      </c>
      <c r="CQ75" s="42" t="str">
        <f t="shared" si="95"/>
        <v>西区</v>
      </c>
      <c r="CR75" s="86">
        <f t="shared" si="57"/>
        <v>6.0242112286721952E-2</v>
      </c>
      <c r="CS75" s="86">
        <f t="shared" si="96"/>
        <v>0.06</v>
      </c>
      <c r="CT75" s="86">
        <f t="shared" si="97"/>
        <v>6.3033222924821844E-2</v>
      </c>
      <c r="CU75" s="86">
        <f t="shared" si="98"/>
        <v>6.3E-2</v>
      </c>
      <c r="CV75" s="136">
        <f t="shared" si="99"/>
        <v>-0.30000000000000027</v>
      </c>
      <c r="CW75" s="43"/>
      <c r="CX75" s="86">
        <f t="shared" si="100"/>
        <v>7.9000000000000001E-2</v>
      </c>
      <c r="CY75" s="86">
        <f t="shared" si="101"/>
        <v>7.6999999999999999E-2</v>
      </c>
      <c r="CZ75" s="136">
        <f t="shared" si="102"/>
        <v>0.20000000000000018</v>
      </c>
      <c r="DA75" s="86">
        <f t="shared" si="103"/>
        <v>7.9000000000000001E-2</v>
      </c>
      <c r="DB75" s="86">
        <f t="shared" si="104"/>
        <v>7.6999999999999999E-2</v>
      </c>
      <c r="DC75" s="136">
        <f t="shared" si="105"/>
        <v>0.20000000000000018</v>
      </c>
      <c r="DD75" s="149">
        <v>0</v>
      </c>
    </row>
    <row r="76" spans="2:108" s="15" customFormat="1" ht="13.5" customHeight="1">
      <c r="B76" s="52">
        <v>70</v>
      </c>
      <c r="C76" s="169" t="s">
        <v>49</v>
      </c>
      <c r="D76" s="133">
        <f>'市区町村別_在宅(医科)'!D76</f>
        <v>0</v>
      </c>
      <c r="E76" s="77">
        <v>0</v>
      </c>
      <c r="F76" s="77">
        <v>0</v>
      </c>
      <c r="G76" s="53" t="str">
        <f t="shared" si="58"/>
        <v>-</v>
      </c>
      <c r="H76" s="53" t="str">
        <f t="shared" si="59"/>
        <v>-</v>
      </c>
      <c r="I76" s="77">
        <v>0</v>
      </c>
      <c r="J76" s="77">
        <v>0</v>
      </c>
      <c r="K76" s="77" t="str">
        <f t="shared" si="60"/>
        <v>-</v>
      </c>
      <c r="L76" s="77" t="str">
        <f t="shared" si="61"/>
        <v>-</v>
      </c>
      <c r="M76" s="133">
        <f>'市区町村別_在宅(医科)'!M76</f>
        <v>6</v>
      </c>
      <c r="N76" s="77">
        <v>1</v>
      </c>
      <c r="O76" s="77">
        <v>1</v>
      </c>
      <c r="P76" s="53">
        <f t="shared" si="62"/>
        <v>0.16666666666666666</v>
      </c>
      <c r="Q76" s="53">
        <f t="shared" si="63"/>
        <v>0.16666666666666666</v>
      </c>
      <c r="R76" s="77">
        <v>125800</v>
      </c>
      <c r="S76" s="77">
        <v>125800</v>
      </c>
      <c r="T76" s="77">
        <f t="shared" si="64"/>
        <v>125800</v>
      </c>
      <c r="U76" s="77">
        <f t="shared" si="65"/>
        <v>125800</v>
      </c>
      <c r="V76" s="133">
        <f>'市区町村別_在宅(医科)'!V76</f>
        <v>459</v>
      </c>
      <c r="W76" s="77">
        <v>5</v>
      </c>
      <c r="X76" s="77">
        <v>5</v>
      </c>
      <c r="Y76" s="53">
        <f t="shared" si="66"/>
        <v>1.0893246187363835E-2</v>
      </c>
      <c r="Z76" s="53">
        <f t="shared" si="67"/>
        <v>1.0893246187363835E-2</v>
      </c>
      <c r="AA76" s="77">
        <v>1034780</v>
      </c>
      <c r="AB76" s="77">
        <v>1034780</v>
      </c>
      <c r="AC76" s="77">
        <f t="shared" si="68"/>
        <v>206956</v>
      </c>
      <c r="AD76" s="77">
        <f t="shared" si="69"/>
        <v>206956</v>
      </c>
      <c r="AE76" s="77">
        <f>'市区町村別_在宅(医科)'!AE76</f>
        <v>404</v>
      </c>
      <c r="AF76" s="77">
        <v>18</v>
      </c>
      <c r="AG76" s="77">
        <v>18</v>
      </c>
      <c r="AH76" s="53">
        <f t="shared" si="70"/>
        <v>4.4554455445544552E-2</v>
      </c>
      <c r="AI76" s="53">
        <f t="shared" si="71"/>
        <v>4.4554455445544552E-2</v>
      </c>
      <c r="AJ76" s="77">
        <v>1652820</v>
      </c>
      <c r="AK76" s="77">
        <v>1652820</v>
      </c>
      <c r="AL76" s="77">
        <f t="shared" si="72"/>
        <v>91823.333333333328</v>
      </c>
      <c r="AM76" s="77">
        <f t="shared" si="73"/>
        <v>91823.333333333328</v>
      </c>
      <c r="AN76" s="77">
        <f>'市区町村別_在宅(医科)'!AN76</f>
        <v>247</v>
      </c>
      <c r="AO76" s="77">
        <v>23</v>
      </c>
      <c r="AP76" s="77">
        <v>23</v>
      </c>
      <c r="AQ76" s="53">
        <f t="shared" si="74"/>
        <v>9.3117408906882596E-2</v>
      </c>
      <c r="AR76" s="53">
        <f t="shared" si="75"/>
        <v>9.3117408906882596E-2</v>
      </c>
      <c r="AS76" s="77">
        <v>3795290</v>
      </c>
      <c r="AT76" s="77">
        <v>3795290</v>
      </c>
      <c r="AU76" s="77">
        <f t="shared" si="76"/>
        <v>165012.60869565216</v>
      </c>
      <c r="AV76" s="77">
        <f t="shared" si="77"/>
        <v>165012.60869565216</v>
      </c>
      <c r="AW76" s="77">
        <f>'市区町村別_在宅(医科)'!AW76</f>
        <v>167</v>
      </c>
      <c r="AX76" s="77">
        <v>30</v>
      </c>
      <c r="AY76" s="77">
        <v>30</v>
      </c>
      <c r="AZ76" s="53">
        <f t="shared" si="78"/>
        <v>0.17964071856287425</v>
      </c>
      <c r="BA76" s="53">
        <f t="shared" si="79"/>
        <v>0.17964071856287425</v>
      </c>
      <c r="BB76" s="77">
        <v>5053400</v>
      </c>
      <c r="BC76" s="77">
        <v>5053400</v>
      </c>
      <c r="BD76" s="77">
        <f t="shared" si="80"/>
        <v>168446.66666666666</v>
      </c>
      <c r="BE76" s="77">
        <f t="shared" si="81"/>
        <v>168446.66666666666</v>
      </c>
      <c r="BF76" s="77">
        <f>'市区町村別_在宅(医科)'!BF76</f>
        <v>62</v>
      </c>
      <c r="BG76" s="77">
        <v>14</v>
      </c>
      <c r="BH76" s="77">
        <v>14</v>
      </c>
      <c r="BI76" s="53">
        <f t="shared" si="82"/>
        <v>0.22580645161290322</v>
      </c>
      <c r="BJ76" s="53">
        <f t="shared" si="83"/>
        <v>0.22580645161290322</v>
      </c>
      <c r="BK76" s="77">
        <v>2451930</v>
      </c>
      <c r="BL76" s="77">
        <v>2451930</v>
      </c>
      <c r="BM76" s="77">
        <f t="shared" si="84"/>
        <v>175137.85714285713</v>
      </c>
      <c r="BN76" s="77">
        <f t="shared" si="85"/>
        <v>175137.85714285713</v>
      </c>
      <c r="BO76" s="77">
        <f>'市区町村別_在宅(医科)'!BO76</f>
        <v>1345</v>
      </c>
      <c r="BP76" s="77">
        <f t="shared" si="52"/>
        <v>91</v>
      </c>
      <c r="BQ76" s="77">
        <f t="shared" si="52"/>
        <v>91</v>
      </c>
      <c r="BR76" s="53">
        <f t="shared" si="86"/>
        <v>6.7657992565055766E-2</v>
      </c>
      <c r="BS76" s="53">
        <f t="shared" si="87"/>
        <v>6.7657992565055766E-2</v>
      </c>
      <c r="BT76" s="77">
        <f t="shared" si="53"/>
        <v>14114020</v>
      </c>
      <c r="BU76" s="77">
        <f t="shared" si="53"/>
        <v>14114020</v>
      </c>
      <c r="BV76" s="77">
        <f t="shared" si="88"/>
        <v>155099.12087912089</v>
      </c>
      <c r="BW76" s="77">
        <f t="shared" si="89"/>
        <v>155099.12087912089</v>
      </c>
      <c r="BY76" s="90">
        <v>70</v>
      </c>
      <c r="BZ76" s="169" t="s">
        <v>49</v>
      </c>
      <c r="CA76" s="133">
        <v>1299</v>
      </c>
      <c r="CB76" s="133">
        <v>111</v>
      </c>
      <c r="CC76" s="133">
        <v>111</v>
      </c>
      <c r="CD76" s="27">
        <v>8.5450346420323328E-2</v>
      </c>
      <c r="CE76" s="27">
        <v>8.5450346420323328E-2</v>
      </c>
      <c r="CF76" s="133">
        <v>13535940</v>
      </c>
      <c r="CG76" s="133">
        <v>13535940</v>
      </c>
      <c r="CH76" s="133">
        <v>121945.4054054054</v>
      </c>
      <c r="CI76" s="133">
        <v>121945.4054054054</v>
      </c>
      <c r="CK76" s="42" t="str">
        <f t="shared" si="90"/>
        <v>貝塚市</v>
      </c>
      <c r="CL76" s="86">
        <f t="shared" si="56"/>
        <v>6.0043372187584709E-2</v>
      </c>
      <c r="CM76" s="86">
        <f t="shared" si="91"/>
        <v>0.06</v>
      </c>
      <c r="CN76" s="86">
        <f t="shared" si="92"/>
        <v>5.4587283881762406E-2</v>
      </c>
      <c r="CO76" s="86">
        <f t="shared" si="93"/>
        <v>5.5E-2</v>
      </c>
      <c r="CP76" s="136">
        <f t="shared" si="94"/>
        <v>0.49999999999999978</v>
      </c>
      <c r="CQ76" s="42" t="str">
        <f t="shared" si="95"/>
        <v>貝塚市</v>
      </c>
      <c r="CR76" s="86">
        <f t="shared" si="57"/>
        <v>6.0043372187584709E-2</v>
      </c>
      <c r="CS76" s="86">
        <f t="shared" si="96"/>
        <v>0.06</v>
      </c>
      <c r="CT76" s="86">
        <f t="shared" si="97"/>
        <v>5.4587283881762406E-2</v>
      </c>
      <c r="CU76" s="86">
        <f t="shared" si="98"/>
        <v>5.5E-2</v>
      </c>
      <c r="CV76" s="136">
        <f t="shared" si="99"/>
        <v>0.49999999999999978</v>
      </c>
      <c r="CW76" s="43"/>
      <c r="CX76" s="86">
        <f t="shared" si="100"/>
        <v>7.9000000000000001E-2</v>
      </c>
      <c r="CY76" s="86">
        <f t="shared" si="101"/>
        <v>7.6999999999999999E-2</v>
      </c>
      <c r="CZ76" s="136">
        <f t="shared" si="102"/>
        <v>0.20000000000000018</v>
      </c>
      <c r="DA76" s="86">
        <f t="shared" si="103"/>
        <v>7.9000000000000001E-2</v>
      </c>
      <c r="DB76" s="86">
        <f t="shared" si="104"/>
        <v>7.6999999999999999E-2</v>
      </c>
      <c r="DC76" s="136">
        <f t="shared" si="105"/>
        <v>0.20000000000000018</v>
      </c>
      <c r="DD76" s="149">
        <v>0</v>
      </c>
    </row>
    <row r="77" spans="2:108" s="15" customFormat="1" ht="13.5" customHeight="1">
      <c r="B77" s="52">
        <v>71</v>
      </c>
      <c r="C77" s="169" t="s">
        <v>50</v>
      </c>
      <c r="D77" s="133">
        <f>'市区町村別_在宅(医科)'!D77</f>
        <v>4</v>
      </c>
      <c r="E77" s="77">
        <v>0</v>
      </c>
      <c r="F77" s="77">
        <v>0</v>
      </c>
      <c r="G77" s="53">
        <f t="shared" si="58"/>
        <v>0</v>
      </c>
      <c r="H77" s="53">
        <f t="shared" si="59"/>
        <v>0</v>
      </c>
      <c r="I77" s="77">
        <v>0</v>
      </c>
      <c r="J77" s="77">
        <v>0</v>
      </c>
      <c r="K77" s="77" t="str">
        <f t="shared" si="60"/>
        <v>-</v>
      </c>
      <c r="L77" s="77" t="str">
        <f t="shared" si="61"/>
        <v>-</v>
      </c>
      <c r="M77" s="133">
        <f>'市区町村別_在宅(医科)'!M77</f>
        <v>5</v>
      </c>
      <c r="N77" s="77">
        <v>0</v>
      </c>
      <c r="O77" s="77">
        <v>0</v>
      </c>
      <c r="P77" s="53">
        <f t="shared" si="62"/>
        <v>0</v>
      </c>
      <c r="Q77" s="53">
        <f t="shared" si="63"/>
        <v>0</v>
      </c>
      <c r="R77" s="77">
        <v>0</v>
      </c>
      <c r="S77" s="77">
        <v>0</v>
      </c>
      <c r="T77" s="77" t="str">
        <f t="shared" si="64"/>
        <v>-</v>
      </c>
      <c r="U77" s="77" t="str">
        <f t="shared" si="65"/>
        <v>-</v>
      </c>
      <c r="V77" s="133">
        <f>'市区町村別_在宅(医科)'!V77</f>
        <v>1371</v>
      </c>
      <c r="W77" s="77">
        <v>27</v>
      </c>
      <c r="X77" s="77">
        <v>27</v>
      </c>
      <c r="Y77" s="53">
        <f t="shared" si="66"/>
        <v>1.9693654266958426E-2</v>
      </c>
      <c r="Z77" s="53">
        <f t="shared" si="67"/>
        <v>1.9693654266958426E-2</v>
      </c>
      <c r="AA77" s="77">
        <v>3164200</v>
      </c>
      <c r="AB77" s="77">
        <v>3164200</v>
      </c>
      <c r="AC77" s="77">
        <f t="shared" si="68"/>
        <v>117192.5925925926</v>
      </c>
      <c r="AD77" s="77">
        <f t="shared" si="69"/>
        <v>117192.5925925926</v>
      </c>
      <c r="AE77" s="77">
        <f>'市区町村別_在宅(医科)'!AE77</f>
        <v>1213</v>
      </c>
      <c r="AF77" s="77">
        <v>34</v>
      </c>
      <c r="AG77" s="77">
        <v>34</v>
      </c>
      <c r="AH77" s="53">
        <f t="shared" si="70"/>
        <v>2.8029678483099753E-2</v>
      </c>
      <c r="AI77" s="53">
        <f t="shared" si="71"/>
        <v>2.8029678483099753E-2</v>
      </c>
      <c r="AJ77" s="77">
        <v>2590090</v>
      </c>
      <c r="AK77" s="77">
        <v>2590090</v>
      </c>
      <c r="AL77" s="77">
        <f t="shared" si="72"/>
        <v>76179.117647058825</v>
      </c>
      <c r="AM77" s="77">
        <f t="shared" si="73"/>
        <v>76179.117647058825</v>
      </c>
      <c r="AN77" s="77">
        <f>'市区町村別_在宅(医科)'!AN77</f>
        <v>725</v>
      </c>
      <c r="AO77" s="77">
        <v>43</v>
      </c>
      <c r="AP77" s="77">
        <v>43</v>
      </c>
      <c r="AQ77" s="53">
        <f t="shared" si="74"/>
        <v>5.9310344827586209E-2</v>
      </c>
      <c r="AR77" s="53">
        <f t="shared" si="75"/>
        <v>5.9310344827586209E-2</v>
      </c>
      <c r="AS77" s="77">
        <v>3465480</v>
      </c>
      <c r="AT77" s="77">
        <v>3465480</v>
      </c>
      <c r="AU77" s="77">
        <f t="shared" si="76"/>
        <v>80592.558139534885</v>
      </c>
      <c r="AV77" s="77">
        <f t="shared" si="77"/>
        <v>80592.558139534885</v>
      </c>
      <c r="AW77" s="77">
        <f>'市区町村別_在宅(医科)'!AW77</f>
        <v>466</v>
      </c>
      <c r="AX77" s="77">
        <v>60</v>
      </c>
      <c r="AY77" s="77">
        <v>60</v>
      </c>
      <c r="AZ77" s="53">
        <f t="shared" si="78"/>
        <v>0.12875536480686695</v>
      </c>
      <c r="BA77" s="53">
        <f t="shared" si="79"/>
        <v>0.12875536480686695</v>
      </c>
      <c r="BB77" s="77">
        <v>6381490</v>
      </c>
      <c r="BC77" s="77">
        <v>6381490</v>
      </c>
      <c r="BD77" s="77">
        <f t="shared" si="80"/>
        <v>106358.16666666667</v>
      </c>
      <c r="BE77" s="77">
        <f t="shared" si="81"/>
        <v>106358.16666666667</v>
      </c>
      <c r="BF77" s="77">
        <f>'市区町村別_在宅(医科)'!BF77</f>
        <v>182</v>
      </c>
      <c r="BG77" s="77">
        <v>32</v>
      </c>
      <c r="BH77" s="77">
        <v>32</v>
      </c>
      <c r="BI77" s="53">
        <f t="shared" si="82"/>
        <v>0.17582417582417584</v>
      </c>
      <c r="BJ77" s="53">
        <f t="shared" si="83"/>
        <v>0.17582417582417584</v>
      </c>
      <c r="BK77" s="77">
        <v>2268230</v>
      </c>
      <c r="BL77" s="77">
        <v>2268230</v>
      </c>
      <c r="BM77" s="77">
        <f t="shared" si="84"/>
        <v>70882.1875</v>
      </c>
      <c r="BN77" s="77">
        <f t="shared" si="85"/>
        <v>70882.1875</v>
      </c>
      <c r="BO77" s="77">
        <f>'市区町村別_在宅(医科)'!BO77</f>
        <v>3966</v>
      </c>
      <c r="BP77" s="77">
        <f t="shared" si="52"/>
        <v>196</v>
      </c>
      <c r="BQ77" s="77">
        <f t="shared" si="52"/>
        <v>196</v>
      </c>
      <c r="BR77" s="53">
        <f t="shared" si="86"/>
        <v>4.9420070600100854E-2</v>
      </c>
      <c r="BS77" s="53">
        <f t="shared" si="87"/>
        <v>4.9420070600100854E-2</v>
      </c>
      <c r="BT77" s="77">
        <f t="shared" si="53"/>
        <v>17869490</v>
      </c>
      <c r="BU77" s="77">
        <f t="shared" si="53"/>
        <v>17869490</v>
      </c>
      <c r="BV77" s="77">
        <f t="shared" si="88"/>
        <v>91170.867346938772</v>
      </c>
      <c r="BW77" s="77">
        <f t="shared" si="89"/>
        <v>91170.867346938772</v>
      </c>
      <c r="BY77" s="90">
        <v>71</v>
      </c>
      <c r="BZ77" s="169" t="s">
        <v>50</v>
      </c>
      <c r="CA77" s="133">
        <v>3884</v>
      </c>
      <c r="CB77" s="133">
        <v>160</v>
      </c>
      <c r="CC77" s="133">
        <v>160</v>
      </c>
      <c r="CD77" s="27">
        <v>4.1194644696189497E-2</v>
      </c>
      <c r="CE77" s="27">
        <v>4.1194644696189497E-2</v>
      </c>
      <c r="CF77" s="133">
        <v>16471870</v>
      </c>
      <c r="CG77" s="133">
        <v>16471870</v>
      </c>
      <c r="CH77" s="133">
        <v>102949.1875</v>
      </c>
      <c r="CI77" s="133">
        <v>102949.1875</v>
      </c>
      <c r="CK77" s="42" t="str">
        <f t="shared" si="90"/>
        <v>阪南市</v>
      </c>
      <c r="CL77" s="86">
        <f t="shared" si="56"/>
        <v>5.7640164436280943E-2</v>
      </c>
      <c r="CM77" s="86">
        <f t="shared" si="91"/>
        <v>5.8000000000000003E-2</v>
      </c>
      <c r="CN77" s="86">
        <f t="shared" si="92"/>
        <v>5.5200729927007301E-2</v>
      </c>
      <c r="CO77" s="86">
        <f t="shared" si="93"/>
        <v>5.5E-2</v>
      </c>
      <c r="CP77" s="136">
        <f t="shared" si="94"/>
        <v>0.30000000000000027</v>
      </c>
      <c r="CQ77" s="42" t="str">
        <f t="shared" si="95"/>
        <v>阪南市</v>
      </c>
      <c r="CR77" s="86">
        <f t="shared" si="57"/>
        <v>5.7640164436280943E-2</v>
      </c>
      <c r="CS77" s="86">
        <f t="shared" si="96"/>
        <v>5.8000000000000003E-2</v>
      </c>
      <c r="CT77" s="86">
        <f t="shared" si="97"/>
        <v>5.5200729927007301E-2</v>
      </c>
      <c r="CU77" s="86">
        <f t="shared" si="98"/>
        <v>5.5E-2</v>
      </c>
      <c r="CV77" s="136">
        <f t="shared" si="99"/>
        <v>0.30000000000000027</v>
      </c>
      <c r="CW77" s="43"/>
      <c r="CX77" s="86">
        <f t="shared" si="100"/>
        <v>7.9000000000000001E-2</v>
      </c>
      <c r="CY77" s="86">
        <f t="shared" si="101"/>
        <v>7.6999999999999999E-2</v>
      </c>
      <c r="CZ77" s="136">
        <f t="shared" si="102"/>
        <v>0.20000000000000018</v>
      </c>
      <c r="DA77" s="86">
        <f t="shared" si="103"/>
        <v>7.9000000000000001E-2</v>
      </c>
      <c r="DB77" s="86">
        <f t="shared" si="104"/>
        <v>7.6999999999999999E-2</v>
      </c>
      <c r="DC77" s="136">
        <f t="shared" si="105"/>
        <v>0.20000000000000018</v>
      </c>
      <c r="DD77" s="149">
        <v>0</v>
      </c>
    </row>
    <row r="78" spans="2:108" s="15" customFormat="1" ht="13.5" customHeight="1">
      <c r="B78" s="52">
        <v>72</v>
      </c>
      <c r="C78" s="169" t="s">
        <v>28</v>
      </c>
      <c r="D78" s="133">
        <f>'市区町村別_在宅(医科)'!D78</f>
        <v>2</v>
      </c>
      <c r="E78" s="77">
        <v>0</v>
      </c>
      <c r="F78" s="77">
        <v>0</v>
      </c>
      <c r="G78" s="53">
        <f t="shared" si="58"/>
        <v>0</v>
      </c>
      <c r="H78" s="53">
        <f t="shared" si="59"/>
        <v>0</v>
      </c>
      <c r="I78" s="77">
        <v>0</v>
      </c>
      <c r="J78" s="77">
        <v>0</v>
      </c>
      <c r="K78" s="77" t="str">
        <f t="shared" si="60"/>
        <v>-</v>
      </c>
      <c r="L78" s="77" t="str">
        <f t="shared" si="61"/>
        <v>-</v>
      </c>
      <c r="M78" s="133">
        <f>'市区町村別_在宅(医科)'!M78</f>
        <v>8</v>
      </c>
      <c r="N78" s="77">
        <v>0</v>
      </c>
      <c r="O78" s="77">
        <v>0</v>
      </c>
      <c r="P78" s="53">
        <f t="shared" si="62"/>
        <v>0</v>
      </c>
      <c r="Q78" s="53">
        <f t="shared" si="63"/>
        <v>0</v>
      </c>
      <c r="R78" s="77">
        <v>0</v>
      </c>
      <c r="S78" s="77">
        <v>0</v>
      </c>
      <c r="T78" s="77" t="str">
        <f t="shared" si="64"/>
        <v>-</v>
      </c>
      <c r="U78" s="77" t="str">
        <f t="shared" si="65"/>
        <v>-</v>
      </c>
      <c r="V78" s="133">
        <f>'市区町村別_在宅(医科)'!V78</f>
        <v>962</v>
      </c>
      <c r="W78" s="77">
        <v>19</v>
      </c>
      <c r="X78" s="77">
        <v>19</v>
      </c>
      <c r="Y78" s="53">
        <f t="shared" si="66"/>
        <v>1.9750519750519752E-2</v>
      </c>
      <c r="Z78" s="53">
        <f t="shared" si="67"/>
        <v>1.9750519750519752E-2</v>
      </c>
      <c r="AA78" s="77">
        <v>3176990</v>
      </c>
      <c r="AB78" s="77">
        <v>3174430</v>
      </c>
      <c r="AC78" s="77">
        <f t="shared" si="68"/>
        <v>167210</v>
      </c>
      <c r="AD78" s="77">
        <f t="shared" si="69"/>
        <v>167075.26315789475</v>
      </c>
      <c r="AE78" s="77">
        <f>'市区町村別_在宅(医科)'!AE78</f>
        <v>766</v>
      </c>
      <c r="AF78" s="77">
        <v>31</v>
      </c>
      <c r="AG78" s="77">
        <v>31</v>
      </c>
      <c r="AH78" s="53">
        <f t="shared" si="70"/>
        <v>4.0469973890339427E-2</v>
      </c>
      <c r="AI78" s="53">
        <f t="shared" si="71"/>
        <v>4.0469973890339427E-2</v>
      </c>
      <c r="AJ78" s="77">
        <v>4588570</v>
      </c>
      <c r="AK78" s="77">
        <v>4588570</v>
      </c>
      <c r="AL78" s="77">
        <f t="shared" si="72"/>
        <v>148018.38709677418</v>
      </c>
      <c r="AM78" s="77">
        <f t="shared" si="73"/>
        <v>148018.38709677418</v>
      </c>
      <c r="AN78" s="77">
        <f>'市区町村別_在宅(医科)'!AN78</f>
        <v>450</v>
      </c>
      <c r="AO78" s="77">
        <v>47</v>
      </c>
      <c r="AP78" s="77">
        <v>47</v>
      </c>
      <c r="AQ78" s="53">
        <f t="shared" si="74"/>
        <v>0.10444444444444445</v>
      </c>
      <c r="AR78" s="53">
        <f t="shared" si="75"/>
        <v>0.10444444444444445</v>
      </c>
      <c r="AS78" s="77">
        <v>6521940</v>
      </c>
      <c r="AT78" s="77">
        <v>6516820</v>
      </c>
      <c r="AU78" s="77">
        <f t="shared" si="76"/>
        <v>138764.68085106384</v>
      </c>
      <c r="AV78" s="77">
        <f t="shared" si="77"/>
        <v>138655.74468085106</v>
      </c>
      <c r="AW78" s="77">
        <f>'市区町村別_在宅(医科)'!AW78</f>
        <v>252</v>
      </c>
      <c r="AX78" s="77">
        <v>65</v>
      </c>
      <c r="AY78" s="77">
        <v>65</v>
      </c>
      <c r="AZ78" s="53">
        <f t="shared" si="78"/>
        <v>0.25793650793650796</v>
      </c>
      <c r="BA78" s="53">
        <f t="shared" si="79"/>
        <v>0.25793650793650796</v>
      </c>
      <c r="BB78" s="77">
        <v>9042670</v>
      </c>
      <c r="BC78" s="77">
        <v>9031800</v>
      </c>
      <c r="BD78" s="77">
        <f t="shared" si="80"/>
        <v>139118</v>
      </c>
      <c r="BE78" s="77">
        <f t="shared" si="81"/>
        <v>138950.76923076922</v>
      </c>
      <c r="BF78" s="77">
        <f>'市区町村別_在宅(医科)'!BF78</f>
        <v>119</v>
      </c>
      <c r="BG78" s="77">
        <v>33</v>
      </c>
      <c r="BH78" s="77">
        <v>33</v>
      </c>
      <c r="BI78" s="53">
        <f t="shared" si="82"/>
        <v>0.27731092436974791</v>
      </c>
      <c r="BJ78" s="53">
        <f t="shared" si="83"/>
        <v>0.27731092436974791</v>
      </c>
      <c r="BK78" s="77">
        <v>4215340</v>
      </c>
      <c r="BL78" s="77">
        <v>4215340</v>
      </c>
      <c r="BM78" s="77">
        <f t="shared" si="84"/>
        <v>127737.57575757576</v>
      </c>
      <c r="BN78" s="77">
        <f t="shared" si="85"/>
        <v>127737.57575757576</v>
      </c>
      <c r="BO78" s="77">
        <f>'市区町村別_在宅(医科)'!BO78</f>
        <v>2559</v>
      </c>
      <c r="BP78" s="77">
        <f t="shared" si="52"/>
        <v>195</v>
      </c>
      <c r="BQ78" s="77">
        <f t="shared" si="52"/>
        <v>195</v>
      </c>
      <c r="BR78" s="53">
        <f t="shared" si="86"/>
        <v>7.6201641266119571E-2</v>
      </c>
      <c r="BS78" s="53">
        <f t="shared" si="87"/>
        <v>7.6201641266119571E-2</v>
      </c>
      <c r="BT78" s="77">
        <f t="shared" si="53"/>
        <v>27545510</v>
      </c>
      <c r="BU78" s="77">
        <f t="shared" si="53"/>
        <v>27526960</v>
      </c>
      <c r="BV78" s="77">
        <f t="shared" si="88"/>
        <v>141259.02564102566</v>
      </c>
      <c r="BW78" s="77">
        <f t="shared" si="89"/>
        <v>141163.89743589744</v>
      </c>
      <c r="BY78" s="90">
        <v>72</v>
      </c>
      <c r="BZ78" s="169" t="s">
        <v>28</v>
      </c>
      <c r="CA78" s="133">
        <v>2477</v>
      </c>
      <c r="CB78" s="133">
        <v>192</v>
      </c>
      <c r="CC78" s="133">
        <v>191</v>
      </c>
      <c r="CD78" s="27">
        <v>7.751312071053694E-2</v>
      </c>
      <c r="CE78" s="27">
        <v>7.7109406540169553E-2</v>
      </c>
      <c r="CF78" s="133">
        <v>26436750</v>
      </c>
      <c r="CG78" s="133">
        <v>26421150</v>
      </c>
      <c r="CH78" s="133">
        <v>137691.40625</v>
      </c>
      <c r="CI78" s="133">
        <v>138330.62827225131</v>
      </c>
      <c r="CK78" s="42" t="str">
        <f t="shared" si="90"/>
        <v>泉南市</v>
      </c>
      <c r="CL78" s="86">
        <f t="shared" si="56"/>
        <v>5.7338061056819163E-2</v>
      </c>
      <c r="CM78" s="86">
        <f t="shared" si="91"/>
        <v>5.7000000000000002E-2</v>
      </c>
      <c r="CN78" s="86">
        <f t="shared" si="92"/>
        <v>5.2250156571530822E-2</v>
      </c>
      <c r="CO78" s="86">
        <f t="shared" si="93"/>
        <v>5.1999999999999998E-2</v>
      </c>
      <c r="CP78" s="136">
        <f t="shared" si="94"/>
        <v>0.50000000000000044</v>
      </c>
      <c r="CQ78" s="42" t="str">
        <f t="shared" si="95"/>
        <v>泉南市</v>
      </c>
      <c r="CR78" s="86">
        <f t="shared" si="57"/>
        <v>5.7338061056819163E-2</v>
      </c>
      <c r="CS78" s="86">
        <f t="shared" si="96"/>
        <v>5.7000000000000002E-2</v>
      </c>
      <c r="CT78" s="86">
        <f t="shared" si="97"/>
        <v>5.2250156571530822E-2</v>
      </c>
      <c r="CU78" s="86">
        <f t="shared" si="98"/>
        <v>5.1999999999999998E-2</v>
      </c>
      <c r="CV78" s="136">
        <f t="shared" si="99"/>
        <v>0.50000000000000044</v>
      </c>
      <c r="CW78" s="43"/>
      <c r="CX78" s="86">
        <f t="shared" si="100"/>
        <v>7.9000000000000001E-2</v>
      </c>
      <c r="CY78" s="86">
        <f t="shared" si="101"/>
        <v>7.6999999999999999E-2</v>
      </c>
      <c r="CZ78" s="136">
        <f t="shared" si="102"/>
        <v>0.20000000000000018</v>
      </c>
      <c r="DA78" s="86">
        <f t="shared" si="103"/>
        <v>7.9000000000000001E-2</v>
      </c>
      <c r="DB78" s="86">
        <f t="shared" si="104"/>
        <v>7.6999999999999999E-2</v>
      </c>
      <c r="DC78" s="136">
        <f t="shared" si="105"/>
        <v>0.20000000000000018</v>
      </c>
      <c r="DD78" s="149">
        <v>0</v>
      </c>
    </row>
    <row r="79" spans="2:108" s="15" customFormat="1" ht="13.5" customHeight="1">
      <c r="B79" s="52">
        <v>73</v>
      </c>
      <c r="C79" s="169" t="s">
        <v>29</v>
      </c>
      <c r="D79" s="133">
        <f>'市区町村別_在宅(医科)'!D79</f>
        <v>1</v>
      </c>
      <c r="E79" s="77">
        <v>0</v>
      </c>
      <c r="F79" s="77">
        <v>0</v>
      </c>
      <c r="G79" s="53">
        <f t="shared" si="58"/>
        <v>0</v>
      </c>
      <c r="H79" s="53">
        <f t="shared" si="59"/>
        <v>0</v>
      </c>
      <c r="I79" s="77">
        <v>0</v>
      </c>
      <c r="J79" s="77">
        <v>0</v>
      </c>
      <c r="K79" s="77" t="str">
        <f t="shared" si="60"/>
        <v>-</v>
      </c>
      <c r="L79" s="77" t="str">
        <f t="shared" si="61"/>
        <v>-</v>
      </c>
      <c r="M79" s="133">
        <f>'市区町村別_在宅(医科)'!M79</f>
        <v>2</v>
      </c>
      <c r="N79" s="77">
        <v>0</v>
      </c>
      <c r="O79" s="77">
        <v>0</v>
      </c>
      <c r="P79" s="53">
        <f t="shared" si="62"/>
        <v>0</v>
      </c>
      <c r="Q79" s="53">
        <f t="shared" si="63"/>
        <v>0</v>
      </c>
      <c r="R79" s="77">
        <v>0</v>
      </c>
      <c r="S79" s="77">
        <v>0</v>
      </c>
      <c r="T79" s="77" t="str">
        <f t="shared" si="64"/>
        <v>-</v>
      </c>
      <c r="U79" s="77" t="str">
        <f t="shared" si="65"/>
        <v>-</v>
      </c>
      <c r="V79" s="133">
        <f>'市区町村別_在宅(医科)'!V79</f>
        <v>1158</v>
      </c>
      <c r="W79" s="77">
        <v>29</v>
      </c>
      <c r="X79" s="77">
        <v>29</v>
      </c>
      <c r="Y79" s="53">
        <f t="shared" si="66"/>
        <v>2.5043177892918825E-2</v>
      </c>
      <c r="Z79" s="53">
        <f t="shared" si="67"/>
        <v>2.5043177892918825E-2</v>
      </c>
      <c r="AA79" s="77">
        <v>2946000</v>
      </c>
      <c r="AB79" s="77">
        <v>2946000</v>
      </c>
      <c r="AC79" s="77">
        <f t="shared" si="68"/>
        <v>101586.20689655172</v>
      </c>
      <c r="AD79" s="77">
        <f t="shared" si="69"/>
        <v>101586.20689655172</v>
      </c>
      <c r="AE79" s="77">
        <f>'市区町村別_在宅(医科)'!AE79</f>
        <v>1027</v>
      </c>
      <c r="AF79" s="77">
        <v>50</v>
      </c>
      <c r="AG79" s="77">
        <v>50</v>
      </c>
      <c r="AH79" s="53">
        <f t="shared" si="70"/>
        <v>4.8685491723466409E-2</v>
      </c>
      <c r="AI79" s="53">
        <f t="shared" si="71"/>
        <v>4.8685491723466409E-2</v>
      </c>
      <c r="AJ79" s="77">
        <v>5646980</v>
      </c>
      <c r="AK79" s="77">
        <v>5641860</v>
      </c>
      <c r="AL79" s="77">
        <f t="shared" si="72"/>
        <v>112939.6</v>
      </c>
      <c r="AM79" s="77">
        <f t="shared" si="73"/>
        <v>112837.2</v>
      </c>
      <c r="AN79" s="77">
        <f>'市区町村別_在宅(医科)'!AN79</f>
        <v>706</v>
      </c>
      <c r="AO79" s="77">
        <v>62</v>
      </c>
      <c r="AP79" s="77">
        <v>62</v>
      </c>
      <c r="AQ79" s="53">
        <f t="shared" si="74"/>
        <v>8.7818696883852687E-2</v>
      </c>
      <c r="AR79" s="53">
        <f t="shared" si="75"/>
        <v>8.7818696883852687E-2</v>
      </c>
      <c r="AS79" s="77">
        <v>6786910</v>
      </c>
      <c r="AT79" s="77">
        <v>6786910</v>
      </c>
      <c r="AU79" s="77">
        <f t="shared" si="76"/>
        <v>109466.29032258065</v>
      </c>
      <c r="AV79" s="77">
        <f t="shared" si="77"/>
        <v>109466.29032258065</v>
      </c>
      <c r="AW79" s="77">
        <f>'市区町村別_在宅(医科)'!AW79</f>
        <v>377</v>
      </c>
      <c r="AX79" s="77">
        <v>83</v>
      </c>
      <c r="AY79" s="77">
        <v>83</v>
      </c>
      <c r="AZ79" s="53">
        <f t="shared" si="78"/>
        <v>0.22015915119363394</v>
      </c>
      <c r="BA79" s="53">
        <f t="shared" si="79"/>
        <v>0.22015915119363394</v>
      </c>
      <c r="BB79" s="77">
        <v>11311440</v>
      </c>
      <c r="BC79" s="77">
        <v>11311440</v>
      </c>
      <c r="BD79" s="77">
        <f t="shared" si="80"/>
        <v>136282.40963855421</v>
      </c>
      <c r="BE79" s="77">
        <f t="shared" si="81"/>
        <v>136282.40963855421</v>
      </c>
      <c r="BF79" s="77">
        <f>'市区町村別_在宅(医科)'!BF79</f>
        <v>157</v>
      </c>
      <c r="BG79" s="77">
        <v>58</v>
      </c>
      <c r="BH79" s="77">
        <v>58</v>
      </c>
      <c r="BI79" s="53">
        <f t="shared" si="82"/>
        <v>0.36942675159235666</v>
      </c>
      <c r="BJ79" s="53">
        <f t="shared" si="83"/>
        <v>0.36942675159235666</v>
      </c>
      <c r="BK79" s="77">
        <v>9485600</v>
      </c>
      <c r="BL79" s="77">
        <v>9485600</v>
      </c>
      <c r="BM79" s="77">
        <f t="shared" si="84"/>
        <v>163544.8275862069</v>
      </c>
      <c r="BN79" s="77">
        <f t="shared" si="85"/>
        <v>163544.8275862069</v>
      </c>
      <c r="BO79" s="77">
        <f>'市区町村別_在宅(医科)'!BO79</f>
        <v>3428</v>
      </c>
      <c r="BP79" s="77">
        <f t="shared" ref="BP79:BQ80" si="106">SUM(E79,N79,W79,AF79,AO79,AX79,BG79)</f>
        <v>282</v>
      </c>
      <c r="BQ79" s="77">
        <f t="shared" si="106"/>
        <v>282</v>
      </c>
      <c r="BR79" s="53">
        <f t="shared" si="86"/>
        <v>8.2263710618436403E-2</v>
      </c>
      <c r="BS79" s="53">
        <f t="shared" si="87"/>
        <v>8.2263710618436403E-2</v>
      </c>
      <c r="BT79" s="77">
        <f t="shared" si="53"/>
        <v>36176930</v>
      </c>
      <c r="BU79" s="77">
        <f t="shared" si="53"/>
        <v>36171810</v>
      </c>
      <c r="BV79" s="77">
        <f t="shared" si="88"/>
        <v>128286.98581560283</v>
      </c>
      <c r="BW79" s="77">
        <f t="shared" si="89"/>
        <v>128268.82978723405</v>
      </c>
      <c r="BY79" s="90">
        <v>73</v>
      </c>
      <c r="BZ79" s="169" t="s">
        <v>29</v>
      </c>
      <c r="CA79" s="133">
        <v>3332</v>
      </c>
      <c r="CB79" s="133">
        <v>258</v>
      </c>
      <c r="CC79" s="133">
        <v>257</v>
      </c>
      <c r="CD79" s="27">
        <v>7.7430972388955577E-2</v>
      </c>
      <c r="CE79" s="27">
        <v>7.7130852340936376E-2</v>
      </c>
      <c r="CF79" s="133">
        <v>32976380</v>
      </c>
      <c r="CG79" s="133">
        <v>32956530</v>
      </c>
      <c r="CH79" s="133">
        <v>127815.42635658915</v>
      </c>
      <c r="CI79" s="133">
        <v>128235.52529182879</v>
      </c>
      <c r="CK79" s="42" t="str">
        <f t="shared" si="90"/>
        <v>千早赤阪村</v>
      </c>
      <c r="CL79" s="86">
        <f t="shared" si="56"/>
        <v>5.0435865504358655E-2</v>
      </c>
      <c r="CM79" s="86">
        <f t="shared" si="91"/>
        <v>0.05</v>
      </c>
      <c r="CN79" s="86">
        <f t="shared" si="92"/>
        <v>4.9286640726329441E-2</v>
      </c>
      <c r="CO79" s="86">
        <f t="shared" si="93"/>
        <v>4.9000000000000002E-2</v>
      </c>
      <c r="CP79" s="136">
        <f t="shared" si="94"/>
        <v>0.10000000000000009</v>
      </c>
      <c r="CQ79" s="42" t="str">
        <f t="shared" si="95"/>
        <v>千早赤阪村</v>
      </c>
      <c r="CR79" s="86">
        <f t="shared" si="57"/>
        <v>5.0435865504358655E-2</v>
      </c>
      <c r="CS79" s="86">
        <f t="shared" si="96"/>
        <v>0.05</v>
      </c>
      <c r="CT79" s="86">
        <f t="shared" si="97"/>
        <v>4.9286640726329441E-2</v>
      </c>
      <c r="CU79" s="86">
        <f t="shared" si="98"/>
        <v>4.9000000000000002E-2</v>
      </c>
      <c r="CV79" s="136">
        <f t="shared" si="99"/>
        <v>0.10000000000000009</v>
      </c>
      <c r="CW79" s="43"/>
      <c r="CX79" s="86">
        <f t="shared" si="100"/>
        <v>7.9000000000000001E-2</v>
      </c>
      <c r="CY79" s="86">
        <f t="shared" si="101"/>
        <v>7.6999999999999999E-2</v>
      </c>
      <c r="CZ79" s="136">
        <f t="shared" si="102"/>
        <v>0.20000000000000018</v>
      </c>
      <c r="DA79" s="86">
        <f t="shared" si="103"/>
        <v>7.9000000000000001E-2</v>
      </c>
      <c r="DB79" s="86">
        <f t="shared" si="104"/>
        <v>7.6999999999999999E-2</v>
      </c>
      <c r="DC79" s="136">
        <f t="shared" si="105"/>
        <v>0.20000000000000018</v>
      </c>
      <c r="DD79" s="149">
        <v>0</v>
      </c>
    </row>
    <row r="80" spans="2:108" s="15" customFormat="1" ht="13.5" customHeight="1" thickBot="1">
      <c r="B80" s="52">
        <v>74</v>
      </c>
      <c r="C80" s="170" t="s">
        <v>30</v>
      </c>
      <c r="D80" s="133">
        <f>'市区町村別_在宅(医科)'!D80</f>
        <v>2</v>
      </c>
      <c r="E80" s="77">
        <v>1</v>
      </c>
      <c r="F80" s="77">
        <v>1</v>
      </c>
      <c r="G80" s="53">
        <f t="shared" si="58"/>
        <v>0.5</v>
      </c>
      <c r="H80" s="53">
        <f t="shared" si="59"/>
        <v>0.5</v>
      </c>
      <c r="I80" s="77">
        <v>36400</v>
      </c>
      <c r="J80" s="77">
        <v>36400</v>
      </c>
      <c r="K80" s="77">
        <f t="shared" si="60"/>
        <v>36400</v>
      </c>
      <c r="L80" s="77">
        <f t="shared" si="61"/>
        <v>36400</v>
      </c>
      <c r="M80" s="133">
        <f>'市区町村別_在宅(医科)'!M80</f>
        <v>2</v>
      </c>
      <c r="N80" s="77">
        <v>0</v>
      </c>
      <c r="O80" s="77">
        <v>0</v>
      </c>
      <c r="P80" s="53">
        <f t="shared" si="62"/>
        <v>0</v>
      </c>
      <c r="Q80" s="53">
        <f t="shared" si="63"/>
        <v>0</v>
      </c>
      <c r="R80" s="77">
        <v>0</v>
      </c>
      <c r="S80" s="77">
        <v>0</v>
      </c>
      <c r="T80" s="77" t="str">
        <f t="shared" si="64"/>
        <v>-</v>
      </c>
      <c r="U80" s="77" t="str">
        <f t="shared" si="65"/>
        <v>-</v>
      </c>
      <c r="V80" s="133">
        <f>'市区町村別_在宅(医科)'!V80</f>
        <v>620</v>
      </c>
      <c r="W80" s="77">
        <v>9</v>
      </c>
      <c r="X80" s="77">
        <v>9</v>
      </c>
      <c r="Y80" s="53">
        <f t="shared" si="66"/>
        <v>1.4516129032258065E-2</v>
      </c>
      <c r="Z80" s="53">
        <f t="shared" si="67"/>
        <v>1.4516129032258065E-2</v>
      </c>
      <c r="AA80" s="77">
        <v>1150800</v>
      </c>
      <c r="AB80" s="77">
        <v>1150800</v>
      </c>
      <c r="AC80" s="77">
        <f t="shared" si="68"/>
        <v>127866.66666666667</v>
      </c>
      <c r="AD80" s="77">
        <f t="shared" si="69"/>
        <v>127866.66666666667</v>
      </c>
      <c r="AE80" s="77">
        <f>'市区町村別_在宅(医科)'!AE80</f>
        <v>486</v>
      </c>
      <c r="AF80" s="77">
        <v>18</v>
      </c>
      <c r="AG80" s="77">
        <v>18</v>
      </c>
      <c r="AH80" s="53">
        <f t="shared" si="70"/>
        <v>3.7037037037037035E-2</v>
      </c>
      <c r="AI80" s="53">
        <f t="shared" si="71"/>
        <v>3.7037037037037035E-2</v>
      </c>
      <c r="AJ80" s="77">
        <v>1625240</v>
      </c>
      <c r="AK80" s="77">
        <v>1625240</v>
      </c>
      <c r="AL80" s="77">
        <f t="shared" si="72"/>
        <v>90291.111111111109</v>
      </c>
      <c r="AM80" s="77">
        <f t="shared" si="73"/>
        <v>90291.111111111109</v>
      </c>
      <c r="AN80" s="77">
        <f>'市区町村別_在宅(医科)'!AN80</f>
        <v>269</v>
      </c>
      <c r="AO80" s="77">
        <v>23</v>
      </c>
      <c r="AP80" s="77">
        <v>23</v>
      </c>
      <c r="AQ80" s="53">
        <f t="shared" si="74"/>
        <v>8.5501858736059477E-2</v>
      </c>
      <c r="AR80" s="53">
        <f t="shared" si="75"/>
        <v>8.5501858736059477E-2</v>
      </c>
      <c r="AS80" s="77">
        <v>3056680</v>
      </c>
      <c r="AT80" s="77">
        <v>3056680</v>
      </c>
      <c r="AU80" s="77">
        <f t="shared" si="76"/>
        <v>132899.13043478262</v>
      </c>
      <c r="AV80" s="77">
        <f t="shared" si="77"/>
        <v>132899.13043478262</v>
      </c>
      <c r="AW80" s="77">
        <f>'市区町村別_在宅(医科)'!AW80</f>
        <v>148</v>
      </c>
      <c r="AX80" s="77">
        <v>16</v>
      </c>
      <c r="AY80" s="77">
        <v>16</v>
      </c>
      <c r="AZ80" s="53">
        <f t="shared" si="78"/>
        <v>0.10810810810810811</v>
      </c>
      <c r="BA80" s="53">
        <f t="shared" si="79"/>
        <v>0.10810810810810811</v>
      </c>
      <c r="BB80" s="77">
        <v>2249420</v>
      </c>
      <c r="BC80" s="77">
        <v>2249420</v>
      </c>
      <c r="BD80" s="77">
        <f t="shared" si="80"/>
        <v>140588.75</v>
      </c>
      <c r="BE80" s="77">
        <f t="shared" si="81"/>
        <v>140588.75</v>
      </c>
      <c r="BF80" s="77">
        <f>'市区町村別_在宅(医科)'!BF80</f>
        <v>79</v>
      </c>
      <c r="BG80" s="77">
        <v>14</v>
      </c>
      <c r="BH80" s="77">
        <v>14</v>
      </c>
      <c r="BI80" s="53">
        <f t="shared" si="82"/>
        <v>0.17721518987341772</v>
      </c>
      <c r="BJ80" s="53">
        <f t="shared" si="83"/>
        <v>0.17721518987341772</v>
      </c>
      <c r="BK80" s="77">
        <v>2253740</v>
      </c>
      <c r="BL80" s="77">
        <v>2253740</v>
      </c>
      <c r="BM80" s="77">
        <f t="shared" si="84"/>
        <v>160981.42857142858</v>
      </c>
      <c r="BN80" s="77">
        <f t="shared" si="85"/>
        <v>160981.42857142858</v>
      </c>
      <c r="BO80" s="77">
        <f>'市区町村別_在宅(医科)'!BO80</f>
        <v>1606</v>
      </c>
      <c r="BP80" s="77">
        <f t="shared" si="106"/>
        <v>81</v>
      </c>
      <c r="BQ80" s="77">
        <f t="shared" si="106"/>
        <v>81</v>
      </c>
      <c r="BR80" s="53">
        <f t="shared" si="86"/>
        <v>5.0435865504358655E-2</v>
      </c>
      <c r="BS80" s="53">
        <f t="shared" si="87"/>
        <v>5.0435865504358655E-2</v>
      </c>
      <c r="BT80" s="77">
        <f t="shared" si="53"/>
        <v>10372280</v>
      </c>
      <c r="BU80" s="77">
        <f t="shared" si="53"/>
        <v>10372280</v>
      </c>
      <c r="BV80" s="77">
        <f t="shared" si="88"/>
        <v>128052.83950617284</v>
      </c>
      <c r="BW80" s="77">
        <f t="shared" si="89"/>
        <v>128052.83950617284</v>
      </c>
      <c r="BY80" s="167">
        <v>74</v>
      </c>
      <c r="BZ80" s="169" t="s">
        <v>30</v>
      </c>
      <c r="CA80" s="142">
        <v>1542</v>
      </c>
      <c r="CB80" s="142">
        <v>76</v>
      </c>
      <c r="CC80" s="142">
        <v>76</v>
      </c>
      <c r="CD80" s="26">
        <v>4.9286640726329441E-2</v>
      </c>
      <c r="CE80" s="26">
        <v>4.9286640726329441E-2</v>
      </c>
      <c r="CF80" s="142">
        <v>8851210</v>
      </c>
      <c r="CG80" s="142">
        <v>8851210</v>
      </c>
      <c r="CH80" s="142">
        <v>116463.28947368421</v>
      </c>
      <c r="CI80" s="142">
        <v>116463.28947368421</v>
      </c>
      <c r="CK80" s="42" t="str">
        <f t="shared" si="90"/>
        <v>岬町</v>
      </c>
      <c r="CL80" s="86">
        <f t="shared" si="56"/>
        <v>4.9420070600100854E-2</v>
      </c>
      <c r="CM80" s="86">
        <f t="shared" si="91"/>
        <v>4.9000000000000002E-2</v>
      </c>
      <c r="CN80" s="86">
        <f>VLOOKUP(CK80,$BZ$7:$CI$80,5,FALSE)</f>
        <v>4.1194644696189497E-2</v>
      </c>
      <c r="CO80" s="86">
        <f t="shared" si="93"/>
        <v>4.1000000000000002E-2</v>
      </c>
      <c r="CP80" s="136">
        <f t="shared" si="94"/>
        <v>0.8</v>
      </c>
      <c r="CQ80" s="42" t="str">
        <f t="shared" si="95"/>
        <v>岬町</v>
      </c>
      <c r="CR80" s="86">
        <f t="shared" si="57"/>
        <v>4.9420070600100854E-2</v>
      </c>
      <c r="CS80" s="86">
        <f t="shared" si="96"/>
        <v>4.9000000000000002E-2</v>
      </c>
      <c r="CT80" s="86">
        <f t="shared" si="97"/>
        <v>4.1194644696189497E-2</v>
      </c>
      <c r="CU80" s="86">
        <f t="shared" si="98"/>
        <v>4.1000000000000002E-2</v>
      </c>
      <c r="CV80" s="136">
        <f t="shared" si="99"/>
        <v>0.8</v>
      </c>
      <c r="CW80" s="43"/>
      <c r="CX80" s="86">
        <f t="shared" si="100"/>
        <v>7.9000000000000001E-2</v>
      </c>
      <c r="CY80" s="86">
        <f t="shared" si="101"/>
        <v>7.6999999999999999E-2</v>
      </c>
      <c r="CZ80" s="136">
        <f t="shared" si="102"/>
        <v>0.20000000000000018</v>
      </c>
      <c r="DA80" s="86">
        <f t="shared" si="103"/>
        <v>7.9000000000000001E-2</v>
      </c>
      <c r="DB80" s="86">
        <f t="shared" si="104"/>
        <v>7.6999999999999999E-2</v>
      </c>
      <c r="DC80" s="136">
        <f t="shared" si="105"/>
        <v>0.20000000000000018</v>
      </c>
      <c r="DD80" s="149">
        <v>999</v>
      </c>
    </row>
    <row r="81" spans="2:101" s="15" customFormat="1" ht="13.5" customHeight="1" thickTop="1">
      <c r="B81" s="262" t="s">
        <v>196</v>
      </c>
      <c r="C81" s="263"/>
      <c r="D81" s="172">
        <v>1780</v>
      </c>
      <c r="E81" s="172">
        <v>207</v>
      </c>
      <c r="F81" s="172">
        <v>206</v>
      </c>
      <c r="G81" s="173">
        <v>0.11629213483146067</v>
      </c>
      <c r="H81" s="173">
        <v>0.11573033707865168</v>
      </c>
      <c r="I81" s="172">
        <v>34778980</v>
      </c>
      <c r="J81" s="172">
        <v>34742250</v>
      </c>
      <c r="K81" s="172">
        <v>168014.39613526571</v>
      </c>
      <c r="L81" s="172">
        <v>168651.6990291262</v>
      </c>
      <c r="M81" s="172">
        <v>4899</v>
      </c>
      <c r="N81" s="172">
        <v>601</v>
      </c>
      <c r="O81" s="172">
        <v>601</v>
      </c>
      <c r="P81" s="173">
        <v>0.12267809757093284</v>
      </c>
      <c r="Q81" s="173">
        <v>0.12267809757093284</v>
      </c>
      <c r="R81" s="172">
        <v>124011640</v>
      </c>
      <c r="S81" s="172">
        <v>124011640</v>
      </c>
      <c r="T81" s="172">
        <v>206342.16306156406</v>
      </c>
      <c r="U81" s="172">
        <v>206342.16306156406</v>
      </c>
      <c r="V81" s="172">
        <v>537035</v>
      </c>
      <c r="W81" s="172">
        <v>11171</v>
      </c>
      <c r="X81" s="172">
        <v>11168</v>
      </c>
      <c r="Y81" s="173">
        <v>2.0801251315091196E-2</v>
      </c>
      <c r="Z81" s="173">
        <v>2.0795665087005501E-2</v>
      </c>
      <c r="AA81" s="172">
        <v>1545176350</v>
      </c>
      <c r="AB81" s="172">
        <v>1545025580</v>
      </c>
      <c r="AC81" s="172">
        <v>138320.32494852744</v>
      </c>
      <c r="AD81" s="172">
        <v>138343.98101719198</v>
      </c>
      <c r="AE81" s="172">
        <v>435003</v>
      </c>
      <c r="AF81" s="172">
        <v>22638</v>
      </c>
      <c r="AG81" s="172">
        <v>22631</v>
      </c>
      <c r="AH81" s="173">
        <v>5.2041020406755817E-2</v>
      </c>
      <c r="AI81" s="173">
        <v>5.2024928563711055E-2</v>
      </c>
      <c r="AJ81" s="172">
        <v>3176795510</v>
      </c>
      <c r="AK81" s="172">
        <v>3176538050</v>
      </c>
      <c r="AL81" s="172">
        <v>140330.21954236241</v>
      </c>
      <c r="AM81" s="172">
        <v>140362.24868543149</v>
      </c>
      <c r="AN81" s="193">
        <v>284781</v>
      </c>
      <c r="AO81" s="193">
        <v>33077</v>
      </c>
      <c r="AP81" s="193">
        <v>33069</v>
      </c>
      <c r="AQ81" s="194">
        <v>0.1161489003831014</v>
      </c>
      <c r="AR81" s="194">
        <v>0.11612080862136168</v>
      </c>
      <c r="AS81" s="193">
        <v>4602863710</v>
      </c>
      <c r="AT81" s="193">
        <v>4602331370</v>
      </c>
      <c r="AU81" s="193">
        <v>139156.02110227651</v>
      </c>
      <c r="AV81" s="193">
        <v>139173.58765006502</v>
      </c>
      <c r="AW81" s="172">
        <v>147513</v>
      </c>
      <c r="AX81" s="172">
        <v>31896</v>
      </c>
      <c r="AY81" s="172">
        <v>31885</v>
      </c>
      <c r="AZ81" s="173">
        <v>0.21622501067702507</v>
      </c>
      <c r="BA81" s="173">
        <v>0.21615044097808328</v>
      </c>
      <c r="BB81" s="172">
        <v>4351285920</v>
      </c>
      <c r="BC81" s="172">
        <v>4350692630</v>
      </c>
      <c r="BD81" s="172">
        <v>136421.05342362678</v>
      </c>
      <c r="BE81" s="172">
        <v>136449.5101144739</v>
      </c>
      <c r="BF81" s="172">
        <v>62346</v>
      </c>
      <c r="BG81" s="172">
        <v>17524</v>
      </c>
      <c r="BH81" s="172">
        <v>17516</v>
      </c>
      <c r="BI81" s="173">
        <v>0.28107657267507136</v>
      </c>
      <c r="BJ81" s="173">
        <v>0.28094825650402594</v>
      </c>
      <c r="BK81" s="172">
        <v>2341681460</v>
      </c>
      <c r="BL81" s="172">
        <v>2341236970</v>
      </c>
      <c r="BM81" s="172">
        <v>133627.10910750969</v>
      </c>
      <c r="BN81" s="172">
        <v>133662.76375884906</v>
      </c>
      <c r="BO81" s="172">
        <v>1473357</v>
      </c>
      <c r="BP81" s="172">
        <v>117114</v>
      </c>
      <c r="BQ81" s="172">
        <v>117076</v>
      </c>
      <c r="BR81" s="173">
        <v>7.9487863430248065E-2</v>
      </c>
      <c r="BS81" s="173">
        <v>7.9462071989341354E-2</v>
      </c>
      <c r="BT81" s="172">
        <v>16176593570</v>
      </c>
      <c r="BU81" s="172">
        <v>16174578490</v>
      </c>
      <c r="BV81" s="172">
        <v>138126.89832129379</v>
      </c>
      <c r="BW81" s="172">
        <v>138154.51920120264</v>
      </c>
      <c r="BY81" s="242" t="s">
        <v>1</v>
      </c>
      <c r="BZ81" s="243"/>
      <c r="CA81" s="165">
        <v>1427513</v>
      </c>
      <c r="CB81" s="165">
        <v>109718</v>
      </c>
      <c r="CC81" s="165">
        <v>109532</v>
      </c>
      <c r="CD81" s="166">
        <v>7.6859545237066146E-2</v>
      </c>
      <c r="CE81" s="166">
        <v>7.6729248700362102E-2</v>
      </c>
      <c r="CF81" s="165">
        <v>15022137100</v>
      </c>
      <c r="CG81" s="165">
        <v>15014525030</v>
      </c>
      <c r="CH81" s="165">
        <v>136915.8852695091</v>
      </c>
      <c r="CI81" s="165">
        <v>137078.89046123507</v>
      </c>
      <c r="CK81" s="41"/>
      <c r="CL81" s="41"/>
      <c r="CM81" s="41"/>
      <c r="CN81" s="41"/>
      <c r="CO81" s="41"/>
      <c r="CP81" s="41"/>
      <c r="CQ81" s="41"/>
      <c r="CR81" s="41"/>
      <c r="CS81" s="41"/>
      <c r="CT81" s="41"/>
      <c r="CU81" s="41"/>
      <c r="CV81" s="41"/>
      <c r="CW81" s="44"/>
    </row>
    <row r="82" spans="2:101" s="41" customFormat="1">
      <c r="B82" s="88"/>
      <c r="BY82" s="88"/>
      <c r="CW82" s="44"/>
    </row>
  </sheetData>
  <mergeCells count="69">
    <mergeCell ref="B3:B6"/>
    <mergeCell ref="C3:C6"/>
    <mergeCell ref="D3:L3"/>
    <mergeCell ref="M3:U3"/>
    <mergeCell ref="V3:AD3"/>
    <mergeCell ref="N4:O4"/>
    <mergeCell ref="P4:Q4"/>
    <mergeCell ref="R4:S4"/>
    <mergeCell ref="T4:U4"/>
    <mergeCell ref="AC4:AD4"/>
    <mergeCell ref="D4:D6"/>
    <mergeCell ref="E4:F4"/>
    <mergeCell ref="G4:H4"/>
    <mergeCell ref="I4:J4"/>
    <mergeCell ref="K4:L4"/>
    <mergeCell ref="M4:M6"/>
    <mergeCell ref="AE3:AM3"/>
    <mergeCell ref="DD4:DD6"/>
    <mergeCell ref="AW3:BE3"/>
    <mergeCell ref="BF3:BN3"/>
    <mergeCell ref="BO3:BW3"/>
    <mergeCell ref="AL4:AM4"/>
    <mergeCell ref="AN4:AN6"/>
    <mergeCell ref="AN3:AV3"/>
    <mergeCell ref="BV4:BW4"/>
    <mergeCell ref="BB4:BC4"/>
    <mergeCell ref="BD4:BE4"/>
    <mergeCell ref="BF4:BF6"/>
    <mergeCell ref="BG4:BH4"/>
    <mergeCell ref="BI4:BJ4"/>
    <mergeCell ref="BK4:BL4"/>
    <mergeCell ref="AO4:AP4"/>
    <mergeCell ref="W4:X4"/>
    <mergeCell ref="Y4:Z4"/>
    <mergeCell ref="AA4:AB4"/>
    <mergeCell ref="AE4:AE6"/>
    <mergeCell ref="AJ4:AK4"/>
    <mergeCell ref="CH4:CI4"/>
    <mergeCell ref="B81:C81"/>
    <mergeCell ref="BM4:BN4"/>
    <mergeCell ref="BO4:BO6"/>
    <mergeCell ref="BP4:BQ4"/>
    <mergeCell ref="BR4:BS4"/>
    <mergeCell ref="AQ4:AR4"/>
    <mergeCell ref="AS4:AT4"/>
    <mergeCell ref="AU4:AV4"/>
    <mergeCell ref="AW4:AW6"/>
    <mergeCell ref="AX4:AY4"/>
    <mergeCell ref="AZ4:BA4"/>
    <mergeCell ref="AF4:AG4"/>
    <mergeCell ref="AH4:AI4"/>
    <mergeCell ref="BT4:BU4"/>
    <mergeCell ref="V4:V6"/>
    <mergeCell ref="CX4:CZ5"/>
    <mergeCell ref="DA4:DC5"/>
    <mergeCell ref="BY3:BY6"/>
    <mergeCell ref="BZ3:BZ6"/>
    <mergeCell ref="BY81:BZ81"/>
    <mergeCell ref="CK4:CP5"/>
    <mergeCell ref="CQ4:CV5"/>
    <mergeCell ref="CL6:CM6"/>
    <mergeCell ref="CN6:CO6"/>
    <mergeCell ref="CR6:CS6"/>
    <mergeCell ref="CT6:CU6"/>
    <mergeCell ref="CA3:CI3"/>
    <mergeCell ref="CA4:CA6"/>
    <mergeCell ref="CB4:CC4"/>
    <mergeCell ref="CD4:CE4"/>
    <mergeCell ref="CF4:CG4"/>
  </mergeCells>
  <phoneticPr fontId="3"/>
  <pageMargins left="0.47244094488188981" right="0.23622047244094491" top="0.43307086614173229" bottom="0.31496062992125984" header="0.31496062992125984" footer="0.19685039370078741"/>
  <pageSetup paperSize="8" scale="75" fitToHeight="0" orientation="landscape" r:id="rId1"/>
  <headerFooter>
    <oddHeader>&amp;R&amp;"ＭＳ 明朝,標準"&amp;12在宅医療に係る分析</oddHeader>
  </headerFooter>
  <colBreaks count="2" manualBreakCount="2">
    <brk id="30" max="80" man="1"/>
    <brk id="57" max="80" man="1"/>
  </colBreaks>
  <ignoredErrors>
    <ignoredError sqref="D7:D80 G7:H7 K7:M7 P7:Q7 T7:V7 Y7:Z7 AC7:AE7 AH7:AI7 AL7:AN7 AQ7:AR7 AU7:AW7 AZ7:BA7 BD7:BF7 BI7:BJ7 BM7:BN7 BP7:BQ7 BT7:BU7 G8:H8 K8:M8 P8:Q8 T8:V8 Y8:Z8 AC8:AE8 AH8:AI8 AL8:AN8 AQ8:AR8 AU8:AW8 AZ8:BA8 BD8:BF8 BI8:BJ8 BM8:BN8 BP8:BQ8 BT8:BU8 G9:H9 K9:M9 P9:Q9 T9:V9 Y9:Z9 AC9:AE9 AH9:AI9 AL9:AN9 AQ9:AR9 AU9:AW9 AZ9:BA9 BD9:BF9 BI9:BJ9 BM9:BN9 BP9:BQ9 BT9:BU9 G10:H10 K10:M10 P10:Q10 T10:V10 Y10:Z10 AC10:AE10 AH10:AI10 AL10:AN10 AQ10:AR10 AU10:AW10 AZ10:BA10 BD10:BF10 BI10:BJ10 BM10:BN10 BP10:BQ10 BT10:BU10 G11:H11 K11:M11 P11:Q11 T11:V11 Y11:Z11 AC11:AE11 AH11:AI11 AL11:AN11 AQ11:AR11 AU11:AW11 AZ11:BA11 BD11:BF11 BI11:BJ11 BM11:BN11 BP11:BQ11 BT11:BU11 G12:H12 K12:M12 P12:Q12 T12:V12 Y12:Z12 AC12:AE12 AH12:AI12 AL12:AN12 AQ12:AR12 AU12:AW12 AZ12:BA12 BD12:BF12 BI12:BJ12 BM12:BN12 BP12:BQ12 BT12:BU12 G13:H13 K13:M13 P13:Q13 T13:V13 Y13:Z13 AC13:AE13 AH13:AI13 AL13:AN13 AQ13:AR13 AU13:AW13 AZ13:BA13 BD13:BF13 BI13:BJ13 BM13:BN13 BP13:BQ13 BT13:BU13 G14:H14 K14:M14 P14:Q14 T14:V14 Y14:Z14 AC14:AE14 AH14:AI14 AL14:AN14 AQ14:AR14 AU14:AW14 AZ14:BA14 BD14:BF14 BI14:BJ14 BM14:BN14 BP14:BQ14 BT14:BU14 G15:H15 K15:M15 P15:Q15 T15:V15 Y15:Z15 AC15:AE15 AH15:AI15 AL15:AN15 AQ15:AR15 AU15:AW15 AZ15:BA15 BD15:BF15 BI15:BJ15 BM15:BN15 BP15:BQ15 BT15:BU15 G16:H16 K16:M16 P16:Q16 T16:V16 Y16:Z16 AC16:AE16 AH16:AI16 AL16:AN16 AQ16:AR16 AU16:AW16 AZ16:BA16 BD16:BF16 BI16:BJ16 BM16:BN16 BP16:BQ16 BT16:BU16 G17:H17 K17:M17 P17:Q17 T17:V17 Y17:Z17 AC17:AE17 AH17:AI17 AL17:AN17 AQ17:AR17 AU17:AW17 AZ17:BA17 BD17:BF17 BI17:BJ17 BM17:BN17 BP17:BQ17 BT17:BU17 G18:H18 K18:M18 P18:Q18 T18:V18 Y18:Z18 AC18:AE18 AH18:AI18 AL18:AN18 AQ18:AR18 AU18:AW18 AZ18:BA18 BD18:BF18 BI18:BJ18 BM18:BN18 BP18:BQ18 BT18:BU18 G19:H19 K19:M19 P19:Q19 T19:V19 Y19:Z19 AC19:AE19 AH19:AI19 AL19:AN19 AQ19:AR19 AU19:AW19 AZ19:BA19 BD19:BF19 BI19:BJ19 BM19:BN19 BP19:BQ19 BT19:BU19 G20:H20 K20:M20 P20:Q20 T20:V20 Y20:Z20 AC20:AE20 AH20:AI20 AL20:AN20 AQ20:AR20 AU20:AW20 AZ20:BA20 BD20:BF20 BI20:BJ20 BM20:BN20 BP20:BQ20 BT20:BU20 G21:H21 K21:M21 P21:Q21 T21:V21 Y21:Z21 AC21:AE21 AH21:AI21 AL21:AN21 AQ21:AR21 AU21:AW21 AZ21:BA21 BD21:BF21 BI21:BJ21 BM21:BN21 BP21:BQ21 BT21:BU21 G22:H22 K22:M22 P22:Q22 T22:V22 Y22:Z22 AC22:AE22 AH22:AI22 AL22:AN22 AQ22:AR22 AU22:AW22 AZ22:BA22 BD22:BF22 BI22:BJ22 BM22:BN22 BP22:BQ22 BT22:BU22 G23:H23 K23:M23 P23:Q23 T23:V23 Y23:Z23 AC23:AE23 AH23:AI23 AL23:AN23 AQ23:AR23 AU23:AW23 AZ23:BA23 BD23:BF23 BI23:BJ23 BM23:BN23 BP23:BQ23 BT23:BU23 G24:H24 K24:M24 P24:Q24 T24:V24 Y24:Z24 AC24:AE24 AH24:AI24 AL24:AN24 AQ24:AR24 AU24:AW24 AZ24:BA24 BD24:BF24 BI24:BJ24 BM24:BN24 BP24:BQ24 BT24:BU24 G25:H25 K25:M25 P25:Q25 T25:V25 Y25:Z25 AC25:AE25 AH25:AI25 AL25:AN25 AQ25:AR25 AU25:AW25 AZ25:BA25 BD25:BF25 BI25:BJ25 BM25:BN25 BP25:BQ25 BT25:BU25 G26:H26 K26:M26 P26:Q26 T26:V26 Y26:Z26 AC26:AE26 AH26:AI26 AL26:AN26 AQ26:AR26 AU26:AW26 AZ26:BA26 BD26:BF26 BI26:BJ26 BM26:BN26 BP26:BQ26 BT26:BU26 G27:H27 K27:M27 P27:Q27 T27:V27 Y27:Z27 AC27:AE27 AH27:AI27 AL27:AN27 AQ27:AR27 AU27:AW27 AZ27:BA27 BD27:BF27 BI27:BJ27 BM27:BN27 BP27:BQ27 BT27:BU27 G28:H28 K28:M28 P28:Q28 T28:V28 Y28:Z28 AC28:AE28 AH28:AI28 AL28:AN28 AQ28:AR28 AU28:AW28 AZ28:BA28 BD28:BF28 BI28:BJ28 BM28:BN28 BP28:BQ28 BT28:BU28 G29:H29 K29:M29 P29:Q29 T29:V29 Y29:Z29 AC29:AE29 AH29:AI29 AL29:AN29 AQ29:AR29 AU29:AW29 AZ29:BA29 BD29:BF29 BI29:BJ29 BM29:BN29 BP29:BQ29 BT29:BU29 G30:H30 K30:M30 P30:Q30 T30:V30 Y30:Z30 AC30:AE30 AH30:AI30 AL30:AN30 AQ30:AR30 AU30:AW30 AZ30:BA30 BD30:BF30 BI30:BJ30 BM30:BN30 BP30:BQ30 BT30:BU30 G31:H31 K31:M31 P31:Q31 T31:V31 Y31:Z31 AC31:AE31 AH31:AI31 AL31:AN31 AQ31:AR31 AU31:AW31 AZ31:BA31 BD31:BF31 BI31:BJ31 BM31:BN31 BP31:BQ31 BT31:BU31 G32:H32 K32:M32 P32:Q32 T32:V32 Y32:Z32 AC32:AE32 AH32:AI32 AL32:AN32 AQ32:AR32 AU32:AW32 AZ32:BA32 BD32:BF32 BI32:BJ32 BM32:BN32 BP32:BQ32 BT32:BU32 G33:H33 K33:M33 P33:Q33 T33:V33 Y33:Z33 AC33:AE33 AH33:AI33 AL33:AN33 AQ33:AR33 AU33:AW33 AZ33:BA33 BD33:BF33 BI33:BJ33 BM33:BN33 BP33:BQ33 BT33:BU33 G34:H34 K34:M34 P34:Q34 T34:V34 Y34:Z34 AC34:AE34 AH34:AI34 AL34:AN34 AQ34:AR34 AU34:AW34 AZ34:BA34 BD34:BF34 BI34:BJ34 BM34:BN34 BP34:BQ34 BT34:BU34 G35:H35 K35:M35 P35:Q35 T35:V35 Y35:Z35 AC35:AE35 AH35:AI35 AL35:AN35 AQ35:AR35 AU35:AW35 AZ35:BA35 BD35:BF35 BI35:BJ35 BM35:BN35 BP35:BQ35 BT35:BU35 G36:H36 K36:M36 P36:Q36 T36:V36 Y36:Z36 AC36:AE36 AH36:AI36 AL36:AN36 AQ36:AR36 AU36:AW36 AZ36:BA36 BD36:BF36 BI36:BJ36 BM36:BN36 BP36:BQ36 BT36:BU36 G37:H37 K37:M37 P37:Q37 T37:V37 Y37:Z37 AC37:AE37 AH37:AI37 AL37:AN37 AQ37:AR37 AU37:AW37 AZ37:BA37 BD37:BF37 BI37:BJ37 BM37:BN37 BP37:BQ37 BT37:BU37 G38:H38 K38:M38 P38:Q38 T38:V38 Y38:Z38 AC38:AE38 AH38:AI38 AL38:AN38 AQ38:AR38 AU38:AW38 AZ38:BA38 BD38:BF38 BI38:BJ38 BM38:BN38 BP38:BQ38 BT38:BU38 G39:H39 K39:M39 P39:Q39 T39:V39 Y39:Z39 AC39:AE39 AH39:AI39 AL39:AN39 AQ39:AR39 AU39:AW39 AZ39:BA39 BD39:BF39 BI39:BJ39 BM39:BN39 BP39:BQ39 BT39:BU39 G40:H40 K40:M40 P40:Q40 T40:V40 Y40:Z40 AC40:AE40 AH40:AI40 AL40:AN40 AQ40:AR40 AU40:AW40 AZ40:BA40 BD40:BF40 BI40:BJ40 BM40:BN40 BP40:BQ40 BT40:BU40 G41:H41 K41:M41 P41:Q41 T41:V41 Y41:Z41 AC41:AE41 AH41:AI41 AL41:AN41 AQ41:AR41 AU41:AW41 AZ41:BA41 BD41:BF41 BI41:BJ41 BM41:BN41 BP41:BQ41 BT41:BU41 G42:H42 K42:M42 P42:Q42 T42:V42 Y42:Z42 AC42:AE42 AH42:AI42 AL42:AN42 AQ42:AR42 AU42:AW42 AZ42:BA42 BD42:BF42 BI42:BJ42 BM42:BN42 BP42:BQ42 BT42:BU42 G43:H43 K43:M43 P43:Q43 T43:V43 Y43:Z43 AC43:AE43 AH43:AI43 AL43:AN43 AQ43:AR43 AU43:AW43 AZ43:BA43 BD43:BF43 BI43:BJ43 BM43:BN43 BP43:BQ43 BT43:BU43 G44:H44 K44:M44 P44:Q44 T44:V44 Y44:Z44 AC44:AE44 AH44:AI44 AL44:AN44 AQ44:AR44 AU44:AW44 AZ44:BA44 BD44:BF44 BI44:BJ44 BM44:BN44 BP44:BQ44 BT44:BU44 G45:H45 K45:M45 P45:Q45 T45:V45 Y45:Z45 AC45:AE45 AH45:AI45 AL45:AN45 AQ45:AR45 AU45:AW45 AZ45:BA45 BD45:BF45 BI45:BJ45 BM45:BN45 BP45:BQ45 BT45:BU45 G46:H46 K46:M46 P46:Q46 T46:V46 Y46:Z46 AC46:AE46 AH46:AI46 AL46:AN46 AQ46:AR46 AU46:AW46 AZ46:BA46 BD46:BF46 BI46:BJ46 BM46:BN46 BP46:BQ46 BT46:BU46 G47:H47 K47:M47 P47:Q47 T47:V47 Y47:Z47 AC47:AE47 AH47:AI47 AL47:AN47 AQ47:AR47 AU47:AW47 AZ47:BA47 BD47:BF47 BI47:BJ47 BM47:BN47 BP47:BQ47 BT47:BU47 G48:H48 K48:M48 P48:Q48 T48:V48 Y48:Z48 AC48:AE48 AH48:AI48 AL48:AN48 AQ48:AR48 AU48:AW48 AZ48:BA48 BD48:BF48 BI48:BJ48 BM48:BN48 BP48:BQ48 BT48:BU48 G49:H49 K49:M49 P49:Q49 T49:V49 Y49:Z49 AC49:AE49 AH49:AI49 AL49:AN49 AQ49:AR49 AU49:AW49 AZ49:BA49 BD49:BF49 BI49:BJ49 BM49:BN49 BP49:BQ49 BT49:BU49 G50:H50 K50:M50 P50:Q50 T50:V50 Y50:Z50 AC50:AE50 AH50:AI50 AL50:AN50 AQ50:AR50 AU50:AW50 AZ50:BA50 BD50:BF50 BI50:BJ50 BM50:BN50 BP50:BQ50 BT50:BU50 G51:H51 K51:M51 P51:Q51 T51:V51 Y51:Z51 AC51:AE51 AH51:AI51 AL51:AN51 AQ51:AR51 AU51:AW51 AZ51:BA51 BD51:BF51 BI51:BJ51 BM51:BN51 BP51:BQ51 BT51:BU51 G52:H52 K52:M52 P52:Q52 T52:V52 Y52:Z52 AC52:AE52 AH52:AI52 AL52:AN52 AQ52:AR52 AU52:AW52 AZ52:BA52 BD52:BF52 BI52:BJ52 BM52:BN52 BP52:BQ52 BT52:BU52 G53:H53 K53:M53 P53:Q53 T53:V53 Y53:Z53 AC53:AE53 AH53:AI53 AL53:AN53 AQ53:AR53 AU53:AW53 AZ53:BA53 BD53:BF53 BI53:BJ53 BM53:BN53 BP53:BQ53 BT53:BU53 G54:H54 K54:M54 P54:Q54 T54:V54 Y54:Z54 AC54:AE54 AH54:AI54 AL54:AN54 AQ54:AR54 AU54:AW54 AZ54:BA54 BD54:BF54 BI54:BJ54 BM54:BN54 BP54:BQ54 BT54:BU54 G55:H55 K55:M55 P55:Q55 T55:V55 Y55:Z55 AC55:AE55 AH55:AI55 AL55:AN55 AQ55:AR55 AU55:AW55 AZ55:BA55 BD55:BF55 BI55:BJ55 BM55:BN55 BP55:BQ55 BT55:BU55 G56:H56 K56:M56 P56:Q56 T56:V56 Y56:Z56 AC56:AE56 AH56:AI56 AL56:AN56 AQ56:AR56 AU56:AW56 AZ56:BA56 BD56:BF56 BI56:BJ56 BM56:BN56 BP56:BQ56 BT56:BU56 G57:H57 K57:M57 P57:Q57 T57:V57 Y57:Z57 AC57:AE57 AH57:AI57 AL57:AN57 AQ57:AR57 AU57:AW57 AZ57:BA57 BD57:BF57 BI57:BJ57 BM57:BN57 BP57:BQ57 BT57:BU57 G58:H58 K58:M58 P58:Q58 T58:V58 Y58:Z58 AC58:AE58 AH58:AI58 AL58:AN58 AQ58:AR58 AU58:AW58 AZ58:BA58 BD58:BF58 BI58:BJ58 BM58:BN58 BP58:BQ58 BT58:BU58 G59:H59 K59:M59 P59:Q59 T59:V59 Y59:Z59 AC59:AE59 AH59:AI59 AL59:AN59 AQ59:AR59 AU59:AW59 AZ59:BA59 BD59:BF59 BI59:BJ59 BM59:BN59 BP59:BQ59 BT59:BU59 G60:H60 K60:M60 P60:Q60 T60:V60 Y60:Z60 AC60:AE60 AH60:AI60 AL60:AN60 AQ60:AR60 AU60:AW60 AZ60:BA60 BD60:BF60 BI60:BJ60 BM60:BN60 BP60:BQ60 BT60:BU60 G61:H61 K61:M61 P61:Q61 T61:V61 Y61:Z61 AC61:AE61 AH61:AI61 AL61:AN61 AQ61:AR61 AU61:AW61 AZ61:BA61 BD61:BF61 BI61:BJ61 BM61:BN61 BP61:BQ61 BT61:BU61 G62:H62 K62:M62 P62:Q62 T62:V62 Y62:Z62 AC62:AE62 AH62:AI62 AL62:AN62 AQ62:AR62 AU62:AW62 AZ62:BA62 BD62:BF62 BI62:BJ62 BM62:BN62 BP62:BQ62 BT62:BU62 G63:H63 K63:M63 P63:Q63 T63:V63 Y63:Z63 AC63:AE63 AH63:AI63 AL63:AN63 AQ63:AR63 AU63:AW63 AZ63:BA63 BD63:BF63 BI63:BJ63 BM63:BN63 BP63:BQ63 BT63:BU63 G64:H64 K64:M64 P64:Q64 T64:V64 Y64:Z64 AC64:AE64 AH64:AI64 AL64:AN64 AQ64:AR64 AU64:AW64 AZ64:BA64 BD64:BF64 BI64:BJ64 BM64:BN64 BP64:BQ64 BT64:BU64 G65:H65 K65:M65 P65:Q65 T65:V65 Y65:Z65 AC65:AE65 AH65:AI65 AL65:AN65 AQ65:AR65 AU65:AW65 AZ65:BA65 BD65:BF65 BI65:BJ65 BM65:BN65 BP65:BQ65 BT65:BU65 G66:H66 K66:M66 P66:Q66 T66:V66 Y66:Z66 AC66:AE66 AH66:AI66 AL66:AN66 AQ66:AR66 AU66:AW66 AZ66:BA66 BD66:BF66 BI66:BJ66 BM66:BN66 BP66:BQ66 BT66:BU66 G67:H67 K67:M67 P67:Q67 T67:V67 Y67:Z67 AC67:AE67 AH67:AI67 AL67:AN67 AQ67:AR67 AU67:AW67 AZ67:BA67 BD67:BF67 BI67:BJ67 BM67:BN67 BP67:BQ67 BT67:BU67 G68:H68 K68:M68 P68:Q68 T68:V68 Y68:Z68 AC68:AE68 AH68:AI68 AL68:AN68 AQ68:AR68 AU68:AW68 AZ68:BA68 BD68:BF68 BI68:BJ68 BM68:BN68 BP68:BQ68 BT68:BU68 G69:H69 K69:M69 P69:Q69 T69:V69 Y69:Z69 AC69:AE69 AH69:AI69 AL69:AN69 AQ69:AR69 AU69:AW69 AZ69:BA69 BD69:BF69 BI69:BJ69 BM69:BN69 BP69:BQ69 BT69:BU69 G70:H70 K70:M70 P70:Q70 T70:V70 Y70:Z70 AC70:AE70 AH70:AI70 AL70:AN70 AQ70:AR70 AU70:AW70 AZ70:BA70 BD70:BF70 BI70:BJ70 BM70:BN70 BP70:BQ70 BT70:BU70 G71:H71 K71:M71 P71:Q71 T71:V71 Y71:Z71 AC71:AE71 AH71:AI71 AL71:AN71 AQ71:AR71 AU71:AW71 AZ71:BA71 BD71:BF71 BI71:BJ71 BM71:BN71 BP71:BQ71 BT71:BU71 G72:H72 K72:M72 P72:Q72 T72:V72 Y72:Z72 AC72:AE72 AH72:AI72 AL72:AN72 AQ72:AR72 AU72:AW72 AZ72:BA72 BD72:BF72 BI72:BJ72 BM72:BN72 BP72:BQ72 BT72:BU72 G73:H73 K73:M73 P73:Q73 T73:V73 Y73:Z73 AC73:AE73 AH73:AI73 AL73:AN73 AQ73:AR73 AU73:AW73 AZ73:BA73 BD73:BF73 BI73:BJ73 BM73:BN73 BP73:BQ73 BT73:BU73 G74:H74 K74:M74 P74:Q74 T74:V74 Y74:Z74 AC74:AE74 AH74:AI74 AL74:AN74 AQ74:AR74 AU74:AW74 AZ74:BA74 BD74:BF74 BI74:BJ74 BM74:BN74 BP74:BQ74 BT74:BU74 G75:H75 K75:M75 P75:Q75 T75:V75 Y75:Z75 AC75:AE75 AH75:AI75 AL75:AN75 AQ75:AR75 AU75:AW75 AZ75:BA75 BD75:BF75 BI75:BJ75 BM75:BN75 BP75:BQ75 BT75:BU75 G76:H76 K76:M76 P76:Q76 T76:V76 Y76:Z76 AC76:AE76 AH76:AI76 AL76:AN76 AQ76:AR76 AU76:AW76 AZ76:BA76 BD76:BF76 BI76:BJ76 BM76:BN76 BP76:BQ76 BT76:BU76 G77:H77 K77:M77 P77:Q77 T77:V77 Y77:Z77 AC77:AE77 AH77:AI77 AL77:AN77 AQ77:AR77 AU77:AW77 AZ77:BA77 BD77:BF77 BI77:BJ77 BM77:BN77 BP77:BQ77 BT77:BU77 G78:H78 K78:M78 P78:Q78 T78:V78 Y78:Z78 AC78:AE78 AH78:AI78 AL78:AN78 AQ78:AR78 AU78:AW78 AZ78:BA78 BD78:BF78 BI78:BJ78 BM78:BN78 BP78:BQ78 BT78:BU78 G79:H79 K79:M79 P79:Q79 T79:V79 Y79:Z79 AC79:AE79 AH79:AI79 AL79:AN79 AQ79:AR79 AU79:AW79 AZ79:BA79 BD79:BF79 BI79:BJ79 BM79:BN79 BP79:BQ79 BT79:BU79 G80:H80 K80:M80 P80:Q80 T80:V80 Y80:Z80 AC80:AE80 AH80:AI80 AL80:AN80 AQ80:AR80 AU80:AW80 AZ80:BA80 BD80:BF80 BI80:BJ80 BM80:BN80 BP80:BQ80 BT80:BU80 CL7" emptyCellReference="1"/>
    <ignoredError sqref="CK7:CK80 CM7:CM80 CO7:CQ7 CS7:CS80 CU7:CV7 CX7:CX80 CZ7:DA7 DC7:DC80 CO8:CQ8 CU8:CV8 CZ8:DA8 CO9:CQ9 CU9:CV9 CZ9:DA9 CO10:CQ10 CU10:CV10 CZ10:DA10 CO11:CQ11 CU11:CV11 CZ11:DA11 CO12:CQ12 CU12:CV12 CZ12:DA12 CO13:CQ13 CU13:CV13 CZ13:DA13 CO14:CQ14 CU14:CV14 CZ14:DA14 CO15:CQ15 CU15:CV15 CZ15:DA15 CO16:CQ16 CU16:CV16 CZ16:DA16 CO17:CQ17 CU17:CV17 CZ17:DA17 CO18:CQ18 CU18:CV18 CZ18:DA18 CO19:CQ19 CU19:CV19 CZ19:DA19 CO20:CQ20 CU20:CV20 CZ20:DA20 CO21:CQ21 CU21:CV21 CZ21:DA21 CO22:CQ22 CU22:CV22 CZ22:DA22 CO23:CQ23 CU23:CV23 CZ23:DA23 CO24:CQ24 CU24:CV24 CZ24:DA24 CO25:CQ25 CU25:CV25 CZ25:DA25 CO26:CQ26 CU26:CV26 CZ26:DA26 CO27:CQ27 CU27:CV27 CZ27:DA27 CO28:CQ28 CU28:CV28 CZ28:DA28 CO29:CQ29 CU29:CV29 CZ29:DA29 CO30:CQ30 CU30:CV30 CZ30:DA30 CO31:CQ31 CU31:CV31 CZ31:DA31 CO32:CQ32 CU32:CV32 CZ32:DA32 CO33:CQ33 CU33:CV33 CZ33:DA33 CO34:CQ34 CU34:CV34 CZ34:DA34 CO35:CQ35 CU35:CV35 CZ35:DA35 CO36:CQ36 CU36:CV36 CZ36:DA36 CO37:CQ37 CU37:CV37 CZ37:DA37 CO38:CQ38 CU38:CV38 CZ38:DA38 CO39:CQ39 CU39:CV39 CZ39:DA39 CO40:CQ40 CU40:CV40 CZ40:DA40 CO41:CQ41 CU41:CV41 CZ41:DA41 CO42:CQ42 CU42:CV42 CZ42:DA42 CO43:CQ43 CU43:CV43 CZ43:DA43 CO44:CQ44 CU44:CV44 CZ44:DA44 CO45:CQ45 CU45:CV45 CZ45:DA45 CO46:CQ46 CU46:CV46 CZ46:DA46 CO47:CQ47 CU47:CV47 CZ47:DA47 CO48:CQ48 CU48:CV48 CZ48:DA48 CO49:CQ49 CU49:CV49 CZ49:DA49 CO50:CQ50 CU50:CV50 CZ50:DA50 CO51:CQ51 CU51:CV51 CZ51:DA51 CO52:CQ52 CU52:CV52 CZ52:DA52 CO53:CQ53 CU53:CV53 CZ53:DA53 CO54:CQ54 CU54:CV54 CZ54:DA54 CO55:CQ55 CU55:CV55 CZ55:DA55 CO56:CQ56 CU56:CV56 CZ56:DA56 CO57:CQ57 CU57:CV57 CZ57:DA57 CO58:CQ58 CU58:CV58 CZ58:DA58 CO59:CQ59 CU59:CV59 CZ59:DA59 CO60:CQ60 CU60:CV60 CZ60:DA60 CO61:CQ61 CU61:CV61 CZ61:DA61 CO62:CQ62 CU62:CV62 CZ62:DA62 CO63:CQ63 CU63:CV63 CZ63:DA63 CO64:CQ64 CU64:CV64 CZ64:DA64 CO65:CQ65 CU65:CV65 CZ65:DA65 CO66:CQ66 CU66:CV66 CZ66:DA66 CO67:CQ67 CU67:CV67 CZ67:DA67 CO68:CQ68 CU68:CV68 CZ68:DA68 CO69:CQ69 CU69:CV69 CZ69:DA69 CO70:CQ70 CU70:CV70 CZ70:DA70 CO71:CQ71 CU71:CV71 CZ71:DA71 CO72:CQ72 CU72:CV72 CZ72:DA72 CO73:CQ73 CU73:CV73 CZ73:DA73 CO74:CQ74 CU74:CV74 CZ74:DA74 CO75:CQ75 CU75:CV75 CZ75:DA75 CO76:CQ76 CU76:CV76 CZ76:DA76 CO77:CQ77 CU77:CV77 CZ77:DA77 CO78:CQ78 CU78:CV78 CZ78:DA78 CO79:CQ79 CU79:CV79 CZ79:DA79 CO80:CQ80 CU80:CV80 CZ80:DA80" evalError="1"/>
    <ignoredError sqref="CL8:CL80 CR7:CR80" evalError="1" emptyCellReference="1"/>
    <ignoredError sqref="CN7:CN80 CT7:CT80" evalError="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B1:J80"/>
  <sheetViews>
    <sheetView showGridLines="0" zoomScaleNormal="100" zoomScaleSheetLayoutView="100" workbookViewId="0"/>
  </sheetViews>
  <sheetFormatPr defaultColWidth="9" defaultRowHeight="13.5"/>
  <cols>
    <col min="1" max="1" width="4.625" style="10" customWidth="1"/>
    <col min="2" max="9" width="15.375" style="10" customWidth="1"/>
    <col min="10" max="12" width="20.625" style="10" customWidth="1"/>
    <col min="13" max="13" width="6.625" style="10" customWidth="1"/>
    <col min="14" max="16384" width="9" style="10"/>
  </cols>
  <sheetData>
    <row r="1" spans="2:10" ht="16.5" customHeight="1">
      <c r="B1" s="10" t="s">
        <v>177</v>
      </c>
      <c r="J1" s="10" t="s">
        <v>178</v>
      </c>
    </row>
    <row r="2" spans="2:10" ht="16.5" customHeight="1">
      <c r="B2" s="10" t="s">
        <v>136</v>
      </c>
      <c r="J2" s="10" t="s">
        <v>173</v>
      </c>
    </row>
    <row r="79" ht="16.5" customHeight="1"/>
    <row r="80" ht="16.5" customHeight="1"/>
  </sheetData>
  <phoneticPr fontId="3"/>
  <pageMargins left="0.47244094488188981" right="0.23622047244094491" top="0.43307086614173229" bottom="0.31496062992125984" header="0.31496062992125984" footer="0.19685039370078741"/>
  <pageSetup paperSize="8" scale="75" fitToHeight="0" orientation="landscape" r:id="rId1"/>
  <headerFooter>
    <oddHeader>&amp;R&amp;"ＭＳ 明朝,標準"&amp;12在宅医療に係る分析</oddHeader>
  </headerFooter>
  <rowBreaks count="1" manualBreakCount="1">
    <brk id="78" max="1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E8973-A41B-456A-A637-5FFE75901C07}">
  <dimension ref="A1:V121"/>
  <sheetViews>
    <sheetView showGridLines="0" zoomScaleNormal="100" zoomScaleSheetLayoutView="100" workbookViewId="0"/>
  </sheetViews>
  <sheetFormatPr defaultColWidth="9" defaultRowHeight="13.5"/>
  <cols>
    <col min="1" max="1" width="4.625" style="38" customWidth="1"/>
    <col min="2" max="2" width="2.125" style="38" customWidth="1"/>
    <col min="3" max="3" width="8.375" style="38" customWidth="1"/>
    <col min="4" max="4" width="11.625" style="38" customWidth="1"/>
    <col min="5" max="5" width="5.5" style="38" bestFit="1" customWidth="1"/>
    <col min="6" max="6" width="11.625" style="38" customWidth="1"/>
    <col min="7" max="7" width="5.5" style="38" customWidth="1"/>
    <col min="8" max="15" width="8.875" style="38" customWidth="1"/>
    <col min="16" max="22" width="9" style="11"/>
    <col min="23" max="23" width="4.625" style="11" customWidth="1"/>
    <col min="24" max="16384" width="9" style="11"/>
  </cols>
  <sheetData>
    <row r="1" spans="1:22" ht="16.5" customHeight="1">
      <c r="A1" s="44"/>
      <c r="B1" s="38" t="s">
        <v>176</v>
      </c>
      <c r="C1" s="44"/>
      <c r="D1" s="44"/>
      <c r="E1" s="44"/>
      <c r="F1" s="44"/>
      <c r="G1" s="44"/>
      <c r="H1" s="44"/>
      <c r="I1" s="44"/>
      <c r="J1" s="44"/>
      <c r="K1" s="44"/>
      <c r="L1" s="44"/>
      <c r="M1" s="44"/>
      <c r="N1" s="44"/>
      <c r="O1" s="44"/>
    </row>
    <row r="2" spans="1:22" ht="16.5" customHeight="1">
      <c r="A2" s="44"/>
      <c r="B2" s="38" t="s">
        <v>136</v>
      </c>
      <c r="C2" s="44"/>
      <c r="D2" s="44"/>
      <c r="E2" s="44"/>
      <c r="F2" s="44"/>
      <c r="G2" s="44"/>
      <c r="H2" s="44"/>
      <c r="I2" s="44"/>
      <c r="J2" s="44"/>
      <c r="K2" s="44"/>
      <c r="L2" s="44"/>
      <c r="M2" s="44"/>
      <c r="N2" s="44"/>
      <c r="O2" s="44"/>
    </row>
    <row r="3" spans="1:22">
      <c r="A3" s="44"/>
      <c r="B3" s="44"/>
      <c r="C3" s="44"/>
      <c r="D3" s="44"/>
      <c r="E3" s="44"/>
      <c r="F3" s="44"/>
      <c r="G3" s="44"/>
      <c r="H3" s="44"/>
      <c r="I3" s="44"/>
      <c r="J3" s="44"/>
      <c r="K3" s="44"/>
      <c r="L3" s="44"/>
      <c r="M3" s="44"/>
      <c r="N3" s="44"/>
      <c r="O3" s="44"/>
    </row>
    <row r="4" spans="1:22" ht="13.5" customHeight="1">
      <c r="A4" s="44"/>
      <c r="B4" s="56"/>
      <c r="C4" s="57"/>
      <c r="D4" s="57"/>
      <c r="E4" s="57"/>
      <c r="F4" s="57"/>
      <c r="G4" s="58"/>
      <c r="H4" s="44"/>
      <c r="I4" s="44"/>
      <c r="J4" s="44"/>
      <c r="K4" s="44"/>
      <c r="L4" s="44"/>
      <c r="M4" s="44"/>
      <c r="N4" s="44"/>
      <c r="O4" s="44"/>
    </row>
    <row r="5" spans="1:22" ht="13.5" customHeight="1">
      <c r="A5" s="44"/>
      <c r="B5" s="59"/>
      <c r="C5" s="60"/>
      <c r="D5" s="61">
        <v>0.08</v>
      </c>
      <c r="E5" s="62" t="s">
        <v>190</v>
      </c>
      <c r="F5" s="63">
        <v>9.9999999999999992E-2</v>
      </c>
      <c r="G5" s="64" t="s">
        <v>197</v>
      </c>
      <c r="H5" s="44"/>
      <c r="I5" s="44"/>
      <c r="J5" s="44"/>
      <c r="K5" s="44"/>
      <c r="L5" s="44"/>
      <c r="M5" s="44"/>
      <c r="N5" s="44"/>
      <c r="O5" s="44"/>
    </row>
    <row r="6" spans="1:22">
      <c r="A6" s="44"/>
      <c r="B6" s="59"/>
      <c r="D6" s="61"/>
      <c r="E6" s="62"/>
      <c r="F6" s="63"/>
      <c r="G6" s="64"/>
      <c r="H6" s="44"/>
      <c r="I6" s="44"/>
      <c r="J6" s="44"/>
      <c r="K6" s="44"/>
      <c r="L6" s="44"/>
      <c r="M6" s="44"/>
      <c r="N6" s="44"/>
      <c r="O6" s="44"/>
    </row>
    <row r="7" spans="1:22">
      <c r="A7" s="44"/>
      <c r="B7" s="59"/>
      <c r="C7" s="65"/>
      <c r="D7" s="61">
        <v>7.0000000000000007E-2</v>
      </c>
      <c r="E7" s="62" t="s">
        <v>190</v>
      </c>
      <c r="F7" s="63">
        <v>0.08</v>
      </c>
      <c r="G7" s="64" t="s">
        <v>198</v>
      </c>
      <c r="H7" s="44"/>
      <c r="I7" s="44"/>
      <c r="J7" s="44"/>
      <c r="K7" s="44"/>
      <c r="L7" s="44"/>
      <c r="M7" s="44"/>
      <c r="N7" s="44"/>
      <c r="O7" s="44"/>
    </row>
    <row r="8" spans="1:22">
      <c r="A8" s="44"/>
      <c r="B8" s="59"/>
      <c r="D8" s="61"/>
      <c r="E8" s="62"/>
      <c r="F8" s="63"/>
      <c r="G8" s="64"/>
      <c r="H8" s="44"/>
      <c r="I8" s="44"/>
      <c r="J8" s="44"/>
      <c r="K8" s="44"/>
      <c r="L8" s="44"/>
      <c r="M8" s="44"/>
      <c r="N8" s="44"/>
      <c r="O8" s="44"/>
    </row>
    <row r="9" spans="1:22">
      <c r="A9" s="44"/>
      <c r="B9" s="59"/>
      <c r="C9" s="66"/>
      <c r="D9" s="61">
        <v>6.0000000000000005E-2</v>
      </c>
      <c r="E9" s="62" t="s">
        <v>190</v>
      </c>
      <c r="F9" s="63">
        <v>7.0000000000000007E-2</v>
      </c>
      <c r="G9" s="64" t="s">
        <v>198</v>
      </c>
      <c r="H9" s="44"/>
      <c r="I9" s="44"/>
      <c r="J9" s="44"/>
      <c r="K9" s="44"/>
      <c r="L9" s="44"/>
      <c r="M9" s="44"/>
      <c r="N9" s="44"/>
      <c r="O9" s="44"/>
    </row>
    <row r="10" spans="1:22">
      <c r="A10" s="44"/>
      <c r="B10" s="59"/>
      <c r="D10" s="61"/>
      <c r="E10" s="62"/>
      <c r="F10" s="63"/>
      <c r="G10" s="64"/>
      <c r="H10" s="44"/>
      <c r="I10" s="44"/>
      <c r="J10" s="44"/>
      <c r="K10" s="44"/>
      <c r="L10" s="44"/>
      <c r="M10" s="44"/>
      <c r="N10" s="44"/>
      <c r="O10" s="44"/>
    </row>
    <row r="11" spans="1:22">
      <c r="A11" s="44"/>
      <c r="B11" s="59"/>
      <c r="C11" s="67"/>
      <c r="D11" s="61">
        <v>0.05</v>
      </c>
      <c r="E11" s="62" t="s">
        <v>190</v>
      </c>
      <c r="F11" s="63">
        <v>6.0000000000000005E-2</v>
      </c>
      <c r="G11" s="64" t="s">
        <v>198</v>
      </c>
      <c r="H11" s="44"/>
      <c r="I11" s="44"/>
      <c r="J11" s="44"/>
      <c r="K11" s="44"/>
      <c r="L11" s="44"/>
      <c r="M11" s="44"/>
      <c r="N11" s="44"/>
      <c r="O11" s="44"/>
    </row>
    <row r="12" spans="1:22">
      <c r="A12" s="44"/>
      <c r="B12" s="59"/>
      <c r="D12" s="61"/>
      <c r="E12" s="62"/>
      <c r="F12" s="63"/>
      <c r="G12" s="64"/>
      <c r="H12" s="44"/>
      <c r="I12" s="44"/>
      <c r="J12" s="44"/>
      <c r="K12" s="44"/>
      <c r="L12" s="44"/>
      <c r="M12" s="44"/>
      <c r="N12" s="44"/>
      <c r="O12" s="44"/>
    </row>
    <row r="13" spans="1:22">
      <c r="A13" s="44"/>
      <c r="B13" s="59"/>
      <c r="C13" s="68"/>
      <c r="D13" s="61">
        <v>0.04</v>
      </c>
      <c r="E13" s="62" t="s">
        <v>190</v>
      </c>
      <c r="F13" s="63">
        <v>0.05</v>
      </c>
      <c r="G13" s="64" t="s">
        <v>198</v>
      </c>
      <c r="H13" s="44"/>
      <c r="I13" s="44"/>
      <c r="J13" s="44"/>
      <c r="K13" s="44"/>
      <c r="L13" s="44"/>
      <c r="M13" s="44"/>
      <c r="N13" s="44"/>
      <c r="O13" s="44"/>
    </row>
    <row r="14" spans="1:22">
      <c r="A14" s="44"/>
      <c r="B14" s="69"/>
      <c r="C14" s="70"/>
      <c r="D14" s="70"/>
      <c r="E14" s="70"/>
      <c r="F14" s="70"/>
      <c r="G14" s="71"/>
      <c r="H14" s="44"/>
      <c r="I14" s="44"/>
      <c r="J14" s="44"/>
      <c r="K14" s="44"/>
      <c r="L14" s="44"/>
      <c r="M14" s="44"/>
      <c r="N14" s="44"/>
      <c r="O14" s="44"/>
    </row>
    <row r="15" spans="1:22">
      <c r="A15" s="44"/>
      <c r="B15" s="44"/>
      <c r="C15" s="44"/>
      <c r="D15" s="44"/>
      <c r="E15" s="44"/>
      <c r="F15" s="44"/>
      <c r="G15" s="44"/>
      <c r="H15" s="44"/>
      <c r="I15" s="44"/>
      <c r="J15" s="44"/>
      <c r="K15" s="44"/>
      <c r="L15" s="44"/>
      <c r="M15" s="44"/>
      <c r="N15" s="44"/>
      <c r="O15" s="44"/>
    </row>
    <row r="16" spans="1:22">
      <c r="A16" s="44"/>
      <c r="B16" s="180"/>
      <c r="C16" s="181"/>
      <c r="D16" s="181"/>
      <c r="E16" s="181"/>
      <c r="F16" s="181"/>
      <c r="G16" s="181"/>
      <c r="H16" s="181"/>
      <c r="I16" s="181"/>
      <c r="J16" s="181"/>
      <c r="K16" s="181"/>
      <c r="L16" s="181"/>
      <c r="M16" s="181"/>
      <c r="N16" s="181"/>
      <c r="O16" s="181"/>
      <c r="P16" s="57"/>
      <c r="Q16" s="57"/>
      <c r="R16" s="57"/>
      <c r="S16" s="57"/>
      <c r="T16" s="57"/>
      <c r="U16" s="57"/>
      <c r="V16" s="58"/>
    </row>
    <row r="17" spans="1:22">
      <c r="A17" s="44"/>
      <c r="B17" s="182"/>
      <c r="C17" s="44"/>
      <c r="D17" s="44"/>
      <c r="E17" s="44"/>
      <c r="F17" s="44"/>
      <c r="G17" s="44"/>
      <c r="H17" s="44"/>
      <c r="I17" s="44"/>
      <c r="J17" s="44"/>
      <c r="K17" s="44"/>
      <c r="L17" s="44"/>
      <c r="M17" s="44"/>
      <c r="N17" s="44"/>
      <c r="O17" s="44"/>
      <c r="P17" s="38"/>
      <c r="Q17" s="38"/>
      <c r="R17" s="38"/>
      <c r="S17" s="38"/>
      <c r="T17" s="38"/>
      <c r="U17" s="183"/>
      <c r="V17" s="184" t="s">
        <v>211</v>
      </c>
    </row>
    <row r="18" spans="1:22">
      <c r="A18" s="44"/>
      <c r="B18" s="182"/>
      <c r="C18" s="44"/>
      <c r="D18" s="44"/>
      <c r="E18" s="44"/>
      <c r="F18" s="44"/>
      <c r="G18" s="44"/>
      <c r="H18" s="44"/>
      <c r="I18" s="44"/>
      <c r="J18" s="44"/>
      <c r="K18" s="44"/>
      <c r="L18" s="44"/>
      <c r="M18" s="44"/>
      <c r="N18" s="44"/>
      <c r="O18" s="44"/>
      <c r="P18" s="38"/>
      <c r="Q18" s="38"/>
      <c r="R18" s="38"/>
      <c r="S18" s="38"/>
      <c r="T18" s="38"/>
      <c r="U18" s="185"/>
      <c r="V18" s="184" t="s">
        <v>212</v>
      </c>
    </row>
    <row r="19" spans="1:22">
      <c r="A19" s="44"/>
      <c r="B19" s="182"/>
      <c r="C19" s="44"/>
      <c r="D19" s="44"/>
      <c r="E19" s="44"/>
      <c r="F19" s="44"/>
      <c r="G19" s="44"/>
      <c r="H19" s="44"/>
      <c r="I19" s="44"/>
      <c r="J19" s="44"/>
      <c r="K19" s="44"/>
      <c r="L19" s="44"/>
      <c r="M19" s="44"/>
      <c r="N19" s="44"/>
      <c r="O19" s="44"/>
      <c r="P19" s="38"/>
      <c r="Q19" s="38"/>
      <c r="R19" s="38"/>
      <c r="S19" s="38"/>
      <c r="T19" s="38"/>
      <c r="U19" s="38"/>
      <c r="V19" s="184"/>
    </row>
    <row r="20" spans="1:22">
      <c r="A20" s="44"/>
      <c r="B20" s="182"/>
      <c r="C20" s="44"/>
      <c r="D20" s="44"/>
      <c r="E20" s="44"/>
      <c r="F20" s="44"/>
      <c r="G20" s="44"/>
      <c r="H20" s="44"/>
      <c r="I20" s="44"/>
      <c r="J20" s="44"/>
      <c r="K20" s="44"/>
      <c r="L20" s="44"/>
      <c r="M20" s="44"/>
      <c r="N20" s="44"/>
      <c r="O20" s="44"/>
      <c r="P20" s="38"/>
      <c r="Q20" s="38"/>
      <c r="R20" s="38"/>
      <c r="S20" s="38"/>
      <c r="T20" s="38"/>
      <c r="U20" s="38"/>
      <c r="V20" s="184"/>
    </row>
    <row r="21" spans="1:22">
      <c r="A21" s="44"/>
      <c r="B21" s="182"/>
      <c r="C21" s="44"/>
      <c r="D21" s="44"/>
      <c r="E21" s="44"/>
      <c r="F21" s="44"/>
      <c r="G21" s="44"/>
      <c r="H21" s="44"/>
      <c r="I21" s="44"/>
      <c r="J21" s="44"/>
      <c r="K21" s="44"/>
      <c r="L21" s="44"/>
      <c r="M21" s="44"/>
      <c r="N21" s="44"/>
      <c r="O21" s="44"/>
      <c r="P21" s="38"/>
      <c r="Q21" s="38"/>
      <c r="R21" s="38"/>
      <c r="S21" s="38"/>
      <c r="T21" s="38"/>
      <c r="U21" s="38"/>
      <c r="V21" s="184"/>
    </row>
    <row r="22" spans="1:22">
      <c r="A22" s="44"/>
      <c r="B22" s="182"/>
      <c r="C22" s="44"/>
      <c r="D22" s="44"/>
      <c r="E22" s="44"/>
      <c r="F22" s="44"/>
      <c r="G22" s="44"/>
      <c r="H22" s="44"/>
      <c r="I22" s="44"/>
      <c r="J22" s="44"/>
      <c r="K22" s="44"/>
      <c r="L22" s="44"/>
      <c r="M22" s="44"/>
      <c r="N22" s="44"/>
      <c r="O22" s="44"/>
      <c r="P22" s="38"/>
      <c r="Q22" s="38"/>
      <c r="R22" s="38"/>
      <c r="S22" s="38"/>
      <c r="T22" s="38"/>
      <c r="U22" s="38"/>
      <c r="V22" s="184"/>
    </row>
    <row r="23" spans="1:22">
      <c r="A23" s="44"/>
      <c r="B23" s="182"/>
      <c r="C23" s="44"/>
      <c r="D23" s="44"/>
      <c r="E23" s="44"/>
      <c r="F23" s="44"/>
      <c r="G23" s="44"/>
      <c r="H23" s="44"/>
      <c r="I23" s="44"/>
      <c r="J23" s="44"/>
      <c r="K23" s="44"/>
      <c r="L23" s="44"/>
      <c r="M23" s="44"/>
      <c r="N23" s="44"/>
      <c r="O23" s="44"/>
      <c r="P23" s="38"/>
      <c r="Q23" s="38"/>
      <c r="R23" s="38"/>
      <c r="S23" s="38"/>
      <c r="T23" s="38"/>
      <c r="U23" s="38"/>
      <c r="V23" s="184"/>
    </row>
    <row r="24" spans="1:22">
      <c r="A24" s="44"/>
      <c r="B24" s="182"/>
      <c r="C24" s="44"/>
      <c r="D24" s="44"/>
      <c r="E24" s="44"/>
      <c r="F24" s="44"/>
      <c r="G24" s="44"/>
      <c r="H24" s="44"/>
      <c r="I24" s="44"/>
      <c r="J24" s="44"/>
      <c r="K24" s="44"/>
      <c r="L24" s="44"/>
      <c r="M24" s="44"/>
      <c r="N24" s="44"/>
      <c r="O24" s="44"/>
      <c r="P24" s="38"/>
      <c r="Q24" s="38"/>
      <c r="R24" s="38"/>
      <c r="S24" s="38"/>
      <c r="T24" s="38"/>
      <c r="U24" s="38"/>
      <c r="V24" s="184"/>
    </row>
    <row r="25" spans="1:22">
      <c r="A25" s="44"/>
      <c r="B25" s="182"/>
      <c r="C25" s="44"/>
      <c r="D25" s="44"/>
      <c r="E25" s="44"/>
      <c r="F25" s="44"/>
      <c r="G25" s="44"/>
      <c r="H25" s="44"/>
      <c r="I25" s="44"/>
      <c r="J25" s="44"/>
      <c r="K25" s="44"/>
      <c r="L25" s="44"/>
      <c r="M25" s="44"/>
      <c r="N25" s="44"/>
      <c r="O25" s="44"/>
      <c r="P25" s="38"/>
      <c r="Q25" s="38"/>
      <c r="R25" s="38"/>
      <c r="S25" s="38"/>
      <c r="T25" s="38"/>
      <c r="U25" s="38"/>
      <c r="V25" s="184"/>
    </row>
    <row r="26" spans="1:22">
      <c r="A26" s="44"/>
      <c r="B26" s="182"/>
      <c r="C26" s="44"/>
      <c r="D26" s="44"/>
      <c r="E26" s="44"/>
      <c r="F26" s="44"/>
      <c r="G26" s="44"/>
      <c r="H26" s="44"/>
      <c r="I26" s="44"/>
      <c r="J26" s="44"/>
      <c r="K26" s="44"/>
      <c r="L26" s="44"/>
      <c r="M26" s="44"/>
      <c r="N26" s="44"/>
      <c r="O26" s="44"/>
      <c r="P26" s="38"/>
      <c r="Q26" s="38"/>
      <c r="R26" s="38"/>
      <c r="S26" s="38"/>
      <c r="T26" s="38"/>
      <c r="U26" s="38"/>
      <c r="V26" s="184"/>
    </row>
    <row r="27" spans="1:22">
      <c r="A27" s="44"/>
      <c r="B27" s="182"/>
      <c r="C27" s="44"/>
      <c r="D27" s="44"/>
      <c r="E27" s="44"/>
      <c r="F27" s="44"/>
      <c r="G27" s="44"/>
      <c r="H27" s="44"/>
      <c r="I27" s="44"/>
      <c r="J27" s="44"/>
      <c r="K27" s="44"/>
      <c r="L27" s="44"/>
      <c r="M27" s="44"/>
      <c r="N27" s="44"/>
      <c r="O27" s="44"/>
      <c r="P27" s="38"/>
      <c r="Q27" s="38"/>
      <c r="R27" s="38"/>
      <c r="S27" s="38"/>
      <c r="T27" s="38"/>
      <c r="U27" s="38"/>
      <c r="V27" s="184"/>
    </row>
    <row r="28" spans="1:22">
      <c r="A28" s="44"/>
      <c r="B28" s="182"/>
      <c r="C28" s="44"/>
      <c r="D28" s="44"/>
      <c r="E28" s="44"/>
      <c r="F28" s="44"/>
      <c r="G28" s="44"/>
      <c r="H28" s="44"/>
      <c r="I28" s="44"/>
      <c r="J28" s="44"/>
      <c r="K28" s="44"/>
      <c r="L28" s="44"/>
      <c r="M28" s="44"/>
      <c r="N28" s="44"/>
      <c r="O28" s="44"/>
      <c r="P28" s="38"/>
      <c r="Q28" s="38"/>
      <c r="R28" s="38"/>
      <c r="S28" s="38"/>
      <c r="T28" s="38"/>
      <c r="U28" s="38"/>
      <c r="V28" s="184"/>
    </row>
    <row r="29" spans="1:22">
      <c r="A29" s="44"/>
      <c r="B29" s="182"/>
      <c r="C29" s="44"/>
      <c r="D29" s="44"/>
      <c r="E29" s="44"/>
      <c r="F29" s="44"/>
      <c r="G29" s="44"/>
      <c r="H29" s="44"/>
      <c r="I29" s="44"/>
      <c r="J29" s="44"/>
      <c r="K29" s="44"/>
      <c r="L29" s="44"/>
      <c r="M29" s="44"/>
      <c r="N29" s="44"/>
      <c r="O29" s="44"/>
      <c r="P29" s="38"/>
      <c r="Q29" s="38"/>
      <c r="R29" s="38"/>
      <c r="S29" s="38"/>
      <c r="T29" s="38"/>
      <c r="U29" s="38"/>
      <c r="V29" s="184"/>
    </row>
    <row r="30" spans="1:22">
      <c r="A30" s="44"/>
      <c r="B30" s="182"/>
      <c r="C30" s="44"/>
      <c r="D30" s="44"/>
      <c r="E30" s="44"/>
      <c r="F30" s="44"/>
      <c r="G30" s="44"/>
      <c r="H30" s="44"/>
      <c r="I30" s="44"/>
      <c r="J30" s="44"/>
      <c r="K30" s="44"/>
      <c r="L30" s="44"/>
      <c r="M30" s="44"/>
      <c r="N30" s="44"/>
      <c r="O30" s="44"/>
      <c r="P30" s="38"/>
      <c r="Q30" s="38"/>
      <c r="R30" s="38"/>
      <c r="S30" s="38"/>
      <c r="T30" s="38"/>
      <c r="U30" s="38"/>
      <c r="V30" s="184"/>
    </row>
    <row r="31" spans="1:22">
      <c r="A31" s="44"/>
      <c r="B31" s="182"/>
      <c r="C31" s="44"/>
      <c r="D31" s="44"/>
      <c r="E31" s="44"/>
      <c r="F31" s="44"/>
      <c r="G31" s="44"/>
      <c r="H31" s="44"/>
      <c r="I31" s="44"/>
      <c r="J31" s="44"/>
      <c r="K31" s="44"/>
      <c r="L31" s="44"/>
      <c r="M31" s="44"/>
      <c r="N31" s="44"/>
      <c r="O31" s="44"/>
      <c r="P31" s="38"/>
      <c r="Q31" s="38"/>
      <c r="R31" s="38"/>
      <c r="S31" s="38"/>
      <c r="T31" s="38"/>
      <c r="U31" s="38"/>
      <c r="V31" s="184"/>
    </row>
    <row r="32" spans="1:22">
      <c r="A32" s="44"/>
      <c r="B32" s="182"/>
      <c r="C32" s="44"/>
      <c r="D32" s="44"/>
      <c r="E32" s="44"/>
      <c r="F32" s="44"/>
      <c r="G32" s="44"/>
      <c r="H32" s="44"/>
      <c r="I32" s="44"/>
      <c r="J32" s="44"/>
      <c r="K32" s="44"/>
      <c r="L32" s="44"/>
      <c r="M32" s="44"/>
      <c r="N32" s="44"/>
      <c r="O32" s="44"/>
      <c r="P32" s="38"/>
      <c r="Q32" s="38"/>
      <c r="R32" s="38"/>
      <c r="S32" s="38"/>
      <c r="T32" s="38"/>
      <c r="U32" s="38"/>
      <c r="V32" s="184"/>
    </row>
    <row r="33" spans="1:22">
      <c r="A33" s="44"/>
      <c r="B33" s="182"/>
      <c r="C33" s="44"/>
      <c r="D33" s="44"/>
      <c r="E33" s="44"/>
      <c r="F33" s="44"/>
      <c r="G33" s="44"/>
      <c r="H33" s="44"/>
      <c r="I33" s="44"/>
      <c r="J33" s="44"/>
      <c r="K33" s="44"/>
      <c r="L33" s="44"/>
      <c r="M33" s="44"/>
      <c r="N33" s="44"/>
      <c r="O33" s="44"/>
      <c r="P33" s="38"/>
      <c r="Q33" s="38"/>
      <c r="R33" s="38"/>
      <c r="S33" s="38"/>
      <c r="T33" s="38"/>
      <c r="U33" s="38"/>
      <c r="V33" s="184"/>
    </row>
    <row r="34" spans="1:22">
      <c r="A34" s="44"/>
      <c r="B34" s="182"/>
      <c r="C34" s="44"/>
      <c r="D34" s="44"/>
      <c r="E34" s="44"/>
      <c r="F34" s="44"/>
      <c r="G34" s="44"/>
      <c r="H34" s="44"/>
      <c r="I34" s="44"/>
      <c r="J34" s="44"/>
      <c r="K34" s="44"/>
      <c r="L34" s="44"/>
      <c r="M34" s="44"/>
      <c r="N34" s="44"/>
      <c r="O34" s="44"/>
      <c r="P34" s="38"/>
      <c r="Q34" s="38"/>
      <c r="R34" s="38"/>
      <c r="S34" s="38"/>
      <c r="T34" s="38"/>
      <c r="U34" s="38"/>
      <c r="V34" s="184"/>
    </row>
    <row r="35" spans="1:22">
      <c r="A35" s="44"/>
      <c r="B35" s="182"/>
      <c r="C35" s="44"/>
      <c r="D35" s="44"/>
      <c r="E35" s="44"/>
      <c r="F35" s="44"/>
      <c r="G35" s="44"/>
      <c r="H35" s="44"/>
      <c r="I35" s="44"/>
      <c r="J35" s="44"/>
      <c r="K35" s="44"/>
      <c r="L35" s="44"/>
      <c r="M35" s="44"/>
      <c r="N35" s="44"/>
      <c r="O35" s="44"/>
      <c r="P35" s="38"/>
      <c r="Q35" s="38"/>
      <c r="R35" s="38"/>
      <c r="S35" s="38"/>
      <c r="T35" s="38"/>
      <c r="U35" s="38"/>
      <c r="V35" s="184"/>
    </row>
    <row r="36" spans="1:22">
      <c r="A36" s="44"/>
      <c r="B36" s="182"/>
      <c r="C36" s="44"/>
      <c r="D36" s="44"/>
      <c r="E36" s="44"/>
      <c r="F36" s="44"/>
      <c r="G36" s="44"/>
      <c r="H36" s="44"/>
      <c r="I36" s="44"/>
      <c r="J36" s="44"/>
      <c r="K36" s="44"/>
      <c r="L36" s="44"/>
      <c r="M36" s="44"/>
      <c r="N36" s="44"/>
      <c r="O36" s="44"/>
      <c r="P36" s="38"/>
      <c r="Q36" s="38"/>
      <c r="R36" s="38"/>
      <c r="S36" s="38"/>
      <c r="T36" s="38"/>
      <c r="U36" s="38"/>
      <c r="V36" s="184"/>
    </row>
    <row r="37" spans="1:22">
      <c r="A37" s="44"/>
      <c r="B37" s="182"/>
      <c r="C37" s="44"/>
      <c r="D37" s="44"/>
      <c r="E37" s="44"/>
      <c r="F37" s="44"/>
      <c r="G37" s="44"/>
      <c r="H37" s="44"/>
      <c r="I37" s="44"/>
      <c r="J37" s="44"/>
      <c r="K37" s="44"/>
      <c r="L37" s="44"/>
      <c r="M37" s="44"/>
      <c r="N37" s="44"/>
      <c r="O37" s="44"/>
      <c r="P37" s="38"/>
      <c r="Q37" s="38"/>
      <c r="R37" s="38"/>
      <c r="S37" s="38"/>
      <c r="T37" s="38"/>
      <c r="U37" s="38"/>
      <c r="V37" s="184"/>
    </row>
    <row r="38" spans="1:22">
      <c r="A38" s="44"/>
      <c r="B38" s="182"/>
      <c r="C38" s="44"/>
      <c r="D38" s="44"/>
      <c r="E38" s="44"/>
      <c r="F38" s="44"/>
      <c r="G38" s="44"/>
      <c r="H38" s="44"/>
      <c r="I38" s="44"/>
      <c r="J38" s="44"/>
      <c r="K38" s="44"/>
      <c r="L38" s="44"/>
      <c r="M38" s="44"/>
      <c r="N38" s="44"/>
      <c r="O38" s="44"/>
      <c r="P38" s="38"/>
      <c r="Q38" s="38"/>
      <c r="R38" s="38"/>
      <c r="S38" s="38"/>
      <c r="T38" s="38"/>
      <c r="U38" s="38"/>
      <c r="V38" s="184"/>
    </row>
    <row r="39" spans="1:22">
      <c r="A39" s="44"/>
      <c r="B39" s="182"/>
      <c r="C39" s="44"/>
      <c r="D39" s="44"/>
      <c r="E39" s="44"/>
      <c r="F39" s="44"/>
      <c r="G39" s="44"/>
      <c r="H39" s="44"/>
      <c r="I39" s="44"/>
      <c r="J39" s="44"/>
      <c r="K39" s="44"/>
      <c r="L39" s="44"/>
      <c r="M39" s="44"/>
      <c r="N39" s="44"/>
      <c r="O39" s="44"/>
      <c r="P39" s="38"/>
      <c r="Q39" s="38"/>
      <c r="R39" s="38"/>
      <c r="S39" s="38"/>
      <c r="T39" s="38"/>
      <c r="U39" s="38"/>
      <c r="V39" s="184"/>
    </row>
    <row r="40" spans="1:22">
      <c r="A40" s="44"/>
      <c r="B40" s="182"/>
      <c r="C40" s="44"/>
      <c r="D40" s="44"/>
      <c r="E40" s="44"/>
      <c r="F40" s="44"/>
      <c r="G40" s="44"/>
      <c r="H40" s="44"/>
      <c r="I40" s="44"/>
      <c r="J40" s="44"/>
      <c r="K40" s="44"/>
      <c r="L40" s="44"/>
      <c r="M40" s="44"/>
      <c r="N40" s="44"/>
      <c r="O40" s="44"/>
      <c r="P40" s="38"/>
      <c r="Q40" s="38"/>
      <c r="R40" s="38"/>
      <c r="S40" s="38"/>
      <c r="T40" s="38"/>
      <c r="U40" s="38"/>
      <c r="V40" s="184"/>
    </row>
    <row r="41" spans="1:22">
      <c r="A41" s="44"/>
      <c r="B41" s="182"/>
      <c r="C41" s="44"/>
      <c r="D41" s="44"/>
      <c r="E41" s="44"/>
      <c r="F41" s="44"/>
      <c r="G41" s="44"/>
      <c r="H41" s="44"/>
      <c r="I41" s="44"/>
      <c r="J41" s="44"/>
      <c r="K41" s="44"/>
      <c r="L41" s="44"/>
      <c r="M41" s="44"/>
      <c r="N41" s="44"/>
      <c r="O41" s="44"/>
      <c r="P41" s="38"/>
      <c r="Q41" s="38"/>
      <c r="R41" s="38"/>
      <c r="S41" s="38"/>
      <c r="T41" s="38"/>
      <c r="U41" s="38"/>
      <c r="V41" s="184"/>
    </row>
    <row r="42" spans="1:22">
      <c r="A42" s="44"/>
      <c r="B42" s="182"/>
      <c r="C42" s="44"/>
      <c r="D42" s="44"/>
      <c r="E42" s="44"/>
      <c r="F42" s="44"/>
      <c r="G42" s="44"/>
      <c r="H42" s="44"/>
      <c r="I42" s="44"/>
      <c r="J42" s="44"/>
      <c r="K42" s="44"/>
      <c r="L42" s="44"/>
      <c r="M42" s="44"/>
      <c r="N42" s="44"/>
      <c r="O42" s="44"/>
      <c r="P42" s="38"/>
      <c r="Q42" s="38"/>
      <c r="R42" s="38"/>
      <c r="S42" s="38"/>
      <c r="T42" s="38"/>
      <c r="U42" s="38"/>
      <c r="V42" s="184"/>
    </row>
    <row r="43" spans="1:22">
      <c r="A43" s="44"/>
      <c r="B43" s="182"/>
      <c r="C43" s="44"/>
      <c r="D43" s="44"/>
      <c r="E43" s="44"/>
      <c r="F43" s="44"/>
      <c r="G43" s="44"/>
      <c r="H43" s="44"/>
      <c r="I43" s="44"/>
      <c r="J43" s="44"/>
      <c r="K43" s="44"/>
      <c r="L43" s="44"/>
      <c r="M43" s="44"/>
      <c r="N43" s="44"/>
      <c r="O43" s="44"/>
      <c r="P43" s="38"/>
      <c r="Q43" s="38"/>
      <c r="R43" s="38"/>
      <c r="S43" s="38"/>
      <c r="T43" s="38"/>
      <c r="U43" s="38"/>
      <c r="V43" s="184"/>
    </row>
    <row r="44" spans="1:22">
      <c r="A44" s="44"/>
      <c r="B44" s="182"/>
      <c r="C44" s="44"/>
      <c r="D44" s="44"/>
      <c r="E44" s="44"/>
      <c r="F44" s="44"/>
      <c r="G44" s="44"/>
      <c r="H44" s="44"/>
      <c r="I44" s="44"/>
      <c r="J44" s="44"/>
      <c r="K44" s="44"/>
      <c r="L44" s="44"/>
      <c r="M44" s="44"/>
      <c r="N44" s="44"/>
      <c r="O44" s="44"/>
      <c r="P44" s="38"/>
      <c r="Q44" s="38"/>
      <c r="R44" s="38"/>
      <c r="S44" s="38"/>
      <c r="T44" s="38"/>
      <c r="U44" s="38"/>
      <c r="V44" s="184"/>
    </row>
    <row r="45" spans="1:22">
      <c r="A45" s="44"/>
      <c r="B45" s="182"/>
      <c r="C45" s="44"/>
      <c r="D45" s="44"/>
      <c r="E45" s="44"/>
      <c r="F45" s="44"/>
      <c r="G45" s="44"/>
      <c r="H45" s="44"/>
      <c r="I45" s="44"/>
      <c r="J45" s="44"/>
      <c r="K45" s="44"/>
      <c r="L45" s="44"/>
      <c r="M45" s="44"/>
      <c r="N45" s="44"/>
      <c r="O45" s="44"/>
      <c r="P45" s="38"/>
      <c r="Q45" s="38"/>
      <c r="R45" s="38"/>
      <c r="S45" s="38"/>
      <c r="T45" s="38"/>
      <c r="U45" s="38"/>
      <c r="V45" s="184"/>
    </row>
    <row r="46" spans="1:22">
      <c r="A46" s="44"/>
      <c r="B46" s="182"/>
      <c r="C46" s="44"/>
      <c r="D46" s="44"/>
      <c r="E46" s="44"/>
      <c r="F46" s="44"/>
      <c r="G46" s="44"/>
      <c r="H46" s="44"/>
      <c r="I46" s="44"/>
      <c r="J46" s="44"/>
      <c r="K46" s="44"/>
      <c r="L46" s="44"/>
      <c r="M46" s="44"/>
      <c r="N46" s="44"/>
      <c r="O46" s="44"/>
      <c r="P46" s="38"/>
      <c r="Q46" s="38"/>
      <c r="R46" s="38"/>
      <c r="S46" s="38"/>
      <c r="T46" s="38"/>
      <c r="U46" s="38"/>
      <c r="V46" s="184"/>
    </row>
    <row r="47" spans="1:22">
      <c r="A47" s="44"/>
      <c r="B47" s="182"/>
      <c r="C47" s="44"/>
      <c r="D47" s="44"/>
      <c r="E47" s="44"/>
      <c r="F47" s="44"/>
      <c r="G47" s="44"/>
      <c r="H47" s="44"/>
      <c r="I47" s="44"/>
      <c r="J47" s="44"/>
      <c r="K47" s="44"/>
      <c r="L47" s="44"/>
      <c r="M47" s="44"/>
      <c r="N47" s="44"/>
      <c r="O47" s="44"/>
      <c r="P47" s="38"/>
      <c r="Q47" s="38"/>
      <c r="R47" s="38"/>
      <c r="S47" s="38"/>
      <c r="T47" s="38"/>
      <c r="U47" s="38"/>
      <c r="V47" s="184"/>
    </row>
    <row r="48" spans="1:22">
      <c r="A48" s="44"/>
      <c r="B48" s="182"/>
      <c r="C48" s="44"/>
      <c r="D48" s="44"/>
      <c r="E48" s="44"/>
      <c r="F48" s="44"/>
      <c r="G48" s="44"/>
      <c r="H48" s="44"/>
      <c r="I48" s="44"/>
      <c r="J48" s="44"/>
      <c r="K48" s="44"/>
      <c r="L48" s="44"/>
      <c r="M48" s="44"/>
      <c r="N48" s="44"/>
      <c r="O48" s="44"/>
      <c r="P48" s="38"/>
      <c r="Q48" s="38"/>
      <c r="R48" s="38"/>
      <c r="S48" s="38"/>
      <c r="T48" s="38"/>
      <c r="U48" s="38"/>
      <c r="V48" s="184"/>
    </row>
    <row r="49" spans="1:22">
      <c r="A49" s="44"/>
      <c r="B49" s="182"/>
      <c r="C49" s="44"/>
      <c r="D49" s="44"/>
      <c r="E49" s="44"/>
      <c r="F49" s="44"/>
      <c r="G49" s="44"/>
      <c r="H49" s="44"/>
      <c r="I49" s="44"/>
      <c r="J49" s="44"/>
      <c r="K49" s="44"/>
      <c r="L49" s="44"/>
      <c r="M49" s="44"/>
      <c r="N49" s="44"/>
      <c r="O49" s="44"/>
      <c r="P49" s="38"/>
      <c r="Q49" s="38"/>
      <c r="R49" s="38"/>
      <c r="S49" s="38"/>
      <c r="T49" s="38"/>
      <c r="U49" s="38"/>
      <c r="V49" s="184"/>
    </row>
    <row r="50" spans="1:22">
      <c r="A50" s="44"/>
      <c r="B50" s="182"/>
      <c r="C50" s="44"/>
      <c r="D50" s="44"/>
      <c r="E50" s="44"/>
      <c r="F50" s="44"/>
      <c r="G50" s="44"/>
      <c r="H50" s="44"/>
      <c r="I50" s="44"/>
      <c r="J50" s="44"/>
      <c r="K50" s="44"/>
      <c r="L50" s="44"/>
      <c r="M50" s="44"/>
      <c r="N50" s="44"/>
      <c r="O50" s="44"/>
      <c r="P50" s="38"/>
      <c r="Q50" s="38"/>
      <c r="R50" s="38"/>
      <c r="S50" s="38"/>
      <c r="T50" s="38"/>
      <c r="U50" s="38"/>
      <c r="V50" s="184"/>
    </row>
    <row r="51" spans="1:22">
      <c r="A51" s="44"/>
      <c r="B51" s="182"/>
      <c r="C51" s="44"/>
      <c r="D51" s="44"/>
      <c r="E51" s="44"/>
      <c r="F51" s="44"/>
      <c r="G51" s="44"/>
      <c r="H51" s="44"/>
      <c r="I51" s="44"/>
      <c r="J51" s="44"/>
      <c r="K51" s="44"/>
      <c r="L51" s="44"/>
      <c r="M51" s="44"/>
      <c r="N51" s="44"/>
      <c r="O51" s="44"/>
      <c r="P51" s="38"/>
      <c r="Q51" s="38"/>
      <c r="R51" s="38"/>
      <c r="S51" s="38"/>
      <c r="T51" s="38"/>
      <c r="U51" s="38"/>
      <c r="V51" s="184"/>
    </row>
    <row r="52" spans="1:22">
      <c r="A52" s="44"/>
      <c r="B52" s="182"/>
      <c r="C52" s="44"/>
      <c r="D52" s="44"/>
      <c r="E52" s="44"/>
      <c r="F52" s="44"/>
      <c r="G52" s="44"/>
      <c r="H52" s="44"/>
      <c r="I52" s="44"/>
      <c r="J52" s="44"/>
      <c r="K52" s="44"/>
      <c r="L52" s="44"/>
      <c r="M52" s="44"/>
      <c r="N52" s="44"/>
      <c r="O52" s="44"/>
      <c r="P52" s="38"/>
      <c r="Q52" s="38"/>
      <c r="R52" s="38"/>
      <c r="S52" s="38"/>
      <c r="T52" s="38"/>
      <c r="U52" s="38"/>
      <c r="V52" s="184"/>
    </row>
    <row r="53" spans="1:22">
      <c r="A53" s="44"/>
      <c r="B53" s="182"/>
      <c r="C53" s="44"/>
      <c r="D53" s="44"/>
      <c r="E53" s="44"/>
      <c r="F53" s="44"/>
      <c r="G53" s="44"/>
      <c r="H53" s="44"/>
      <c r="I53" s="44"/>
      <c r="J53" s="44"/>
      <c r="K53" s="44"/>
      <c r="L53" s="44"/>
      <c r="M53" s="44"/>
      <c r="N53" s="44"/>
      <c r="O53" s="44"/>
      <c r="P53" s="38"/>
      <c r="Q53" s="38"/>
      <c r="R53" s="38"/>
      <c r="S53" s="38"/>
      <c r="T53" s="38"/>
      <c r="U53" s="38"/>
      <c r="V53" s="184"/>
    </row>
    <row r="54" spans="1:22">
      <c r="A54" s="44"/>
      <c r="B54" s="182"/>
      <c r="C54" s="44"/>
      <c r="D54" s="44"/>
      <c r="E54" s="44"/>
      <c r="F54" s="44"/>
      <c r="G54" s="44"/>
      <c r="H54" s="44"/>
      <c r="I54" s="44"/>
      <c r="J54" s="44"/>
      <c r="K54" s="44"/>
      <c r="L54" s="44"/>
      <c r="M54" s="44"/>
      <c r="N54" s="44"/>
      <c r="O54" s="44"/>
      <c r="P54" s="38"/>
      <c r="Q54" s="38"/>
      <c r="R54" s="38"/>
      <c r="S54" s="38"/>
      <c r="T54" s="38"/>
      <c r="U54" s="38"/>
      <c r="V54" s="184"/>
    </row>
    <row r="55" spans="1:22">
      <c r="A55" s="44"/>
      <c r="B55" s="182"/>
      <c r="C55" s="44"/>
      <c r="D55" s="44"/>
      <c r="E55" s="44"/>
      <c r="F55" s="44"/>
      <c r="G55" s="44"/>
      <c r="H55" s="44"/>
      <c r="I55" s="44"/>
      <c r="J55" s="44"/>
      <c r="K55" s="44"/>
      <c r="L55" s="44"/>
      <c r="M55" s="44"/>
      <c r="N55" s="44"/>
      <c r="O55" s="44"/>
      <c r="P55" s="38"/>
      <c r="Q55" s="38"/>
      <c r="R55" s="38"/>
      <c r="S55" s="38"/>
      <c r="T55" s="38"/>
      <c r="U55" s="38"/>
      <c r="V55" s="184"/>
    </row>
    <row r="56" spans="1:22">
      <c r="A56" s="44"/>
      <c r="B56" s="182"/>
      <c r="C56" s="44"/>
      <c r="D56" s="44"/>
      <c r="E56" s="44"/>
      <c r="F56" s="44"/>
      <c r="G56" s="44"/>
      <c r="H56" s="44"/>
      <c r="I56" s="44"/>
      <c r="J56" s="44"/>
      <c r="K56" s="44"/>
      <c r="L56" s="44"/>
      <c r="M56" s="44"/>
      <c r="N56" s="44"/>
      <c r="O56" s="44"/>
      <c r="P56" s="38"/>
      <c r="Q56" s="38"/>
      <c r="R56" s="38"/>
      <c r="S56" s="38"/>
      <c r="T56" s="38"/>
      <c r="U56" s="38"/>
      <c r="V56" s="184"/>
    </row>
    <row r="57" spans="1:22">
      <c r="A57" s="44"/>
      <c r="B57" s="182"/>
      <c r="C57" s="44"/>
      <c r="D57" s="44"/>
      <c r="E57" s="44"/>
      <c r="F57" s="44"/>
      <c r="G57" s="44"/>
      <c r="H57" s="44"/>
      <c r="I57" s="44"/>
      <c r="J57" s="44"/>
      <c r="K57" s="44"/>
      <c r="L57" s="44"/>
      <c r="M57" s="44"/>
      <c r="N57" s="44"/>
      <c r="O57" s="44"/>
      <c r="P57" s="38"/>
      <c r="Q57" s="38"/>
      <c r="R57" s="38"/>
      <c r="S57" s="38"/>
      <c r="T57" s="38"/>
      <c r="U57" s="38"/>
      <c r="V57" s="184"/>
    </row>
    <row r="58" spans="1:22">
      <c r="A58" s="44"/>
      <c r="B58" s="182"/>
      <c r="C58" s="44"/>
      <c r="D58" s="44"/>
      <c r="E58" s="44"/>
      <c r="F58" s="44"/>
      <c r="G58" s="44"/>
      <c r="H58" s="44"/>
      <c r="I58" s="44"/>
      <c r="J58" s="44"/>
      <c r="K58" s="44"/>
      <c r="L58" s="44"/>
      <c r="M58" s="44"/>
      <c r="N58" s="44"/>
      <c r="O58" s="44"/>
      <c r="P58" s="38"/>
      <c r="Q58" s="38"/>
      <c r="R58" s="38"/>
      <c r="S58" s="38"/>
      <c r="T58" s="38"/>
      <c r="U58" s="38"/>
      <c r="V58" s="184"/>
    </row>
    <row r="59" spans="1:22">
      <c r="A59" s="44"/>
      <c r="B59" s="182"/>
      <c r="C59" s="44"/>
      <c r="D59" s="44"/>
      <c r="E59" s="44"/>
      <c r="F59" s="44"/>
      <c r="G59" s="44"/>
      <c r="H59" s="44"/>
      <c r="I59" s="44"/>
      <c r="J59" s="44"/>
      <c r="K59" s="44"/>
      <c r="L59" s="44"/>
      <c r="M59" s="44"/>
      <c r="N59" s="44"/>
      <c r="O59" s="44"/>
      <c r="P59" s="38"/>
      <c r="Q59" s="38"/>
      <c r="R59" s="38"/>
      <c r="S59" s="38"/>
      <c r="T59" s="38"/>
      <c r="U59" s="38"/>
      <c r="V59" s="184"/>
    </row>
    <row r="60" spans="1:22">
      <c r="A60" s="44"/>
      <c r="B60" s="182"/>
      <c r="C60" s="44"/>
      <c r="D60" s="44"/>
      <c r="E60" s="44"/>
      <c r="F60" s="44"/>
      <c r="G60" s="44"/>
      <c r="H60" s="44"/>
      <c r="I60" s="44"/>
      <c r="J60" s="44"/>
      <c r="K60" s="44"/>
      <c r="L60" s="44"/>
      <c r="M60" s="44"/>
      <c r="N60" s="44"/>
      <c r="O60" s="44"/>
      <c r="P60" s="38"/>
      <c r="Q60" s="38"/>
      <c r="R60" s="38"/>
      <c r="S60" s="38"/>
      <c r="T60" s="38"/>
      <c r="U60" s="38"/>
      <c r="V60" s="184"/>
    </row>
    <row r="61" spans="1:22">
      <c r="A61" s="44"/>
      <c r="B61" s="182"/>
      <c r="C61" s="44"/>
      <c r="D61" s="44"/>
      <c r="E61" s="44"/>
      <c r="F61" s="44"/>
      <c r="G61" s="44"/>
      <c r="H61" s="44"/>
      <c r="I61" s="44"/>
      <c r="J61" s="44"/>
      <c r="K61" s="44"/>
      <c r="L61" s="44"/>
      <c r="M61" s="44"/>
      <c r="N61" s="44"/>
      <c r="O61" s="44"/>
      <c r="P61" s="38"/>
      <c r="Q61" s="38"/>
      <c r="R61" s="38"/>
      <c r="S61" s="38"/>
      <c r="T61" s="38"/>
      <c r="U61" s="38"/>
      <c r="V61" s="184"/>
    </row>
    <row r="62" spans="1:22">
      <c r="A62" s="44"/>
      <c r="B62" s="182"/>
      <c r="C62" s="44"/>
      <c r="D62" s="44"/>
      <c r="E62" s="44"/>
      <c r="F62" s="44"/>
      <c r="G62" s="44"/>
      <c r="H62" s="44"/>
      <c r="I62" s="44"/>
      <c r="J62" s="44"/>
      <c r="K62" s="44"/>
      <c r="L62" s="44"/>
      <c r="M62" s="44"/>
      <c r="N62" s="44"/>
      <c r="O62" s="44"/>
      <c r="P62" s="38"/>
      <c r="Q62" s="38"/>
      <c r="R62" s="38"/>
      <c r="S62" s="38"/>
      <c r="T62" s="38"/>
      <c r="U62" s="38"/>
      <c r="V62" s="184"/>
    </row>
    <row r="63" spans="1:22">
      <c r="A63" s="44"/>
      <c r="B63" s="182"/>
      <c r="C63" s="44"/>
      <c r="D63" s="44"/>
      <c r="E63" s="44"/>
      <c r="F63" s="44"/>
      <c r="G63" s="44"/>
      <c r="H63" s="44"/>
      <c r="I63" s="44"/>
      <c r="J63" s="44"/>
      <c r="K63" s="44"/>
      <c r="L63" s="44"/>
      <c r="M63" s="44"/>
      <c r="N63" s="44"/>
      <c r="O63" s="44"/>
      <c r="P63" s="38"/>
      <c r="Q63" s="38"/>
      <c r="R63" s="38"/>
      <c r="S63" s="38"/>
      <c r="T63" s="38"/>
      <c r="U63" s="38"/>
      <c r="V63" s="184"/>
    </row>
    <row r="64" spans="1:22">
      <c r="A64" s="44"/>
      <c r="B64" s="182"/>
      <c r="C64" s="44"/>
      <c r="D64" s="44"/>
      <c r="E64" s="44"/>
      <c r="F64" s="44"/>
      <c r="G64" s="44"/>
      <c r="H64" s="44"/>
      <c r="I64" s="44"/>
      <c r="J64" s="44"/>
      <c r="K64" s="44"/>
      <c r="L64" s="44"/>
      <c r="M64" s="44"/>
      <c r="N64" s="44"/>
      <c r="O64" s="44"/>
      <c r="P64" s="38"/>
      <c r="Q64" s="38"/>
      <c r="R64" s="38"/>
      <c r="S64" s="38"/>
      <c r="T64" s="38"/>
      <c r="U64" s="38"/>
      <c r="V64" s="184"/>
    </row>
    <row r="65" spans="1:22">
      <c r="A65" s="44"/>
      <c r="B65" s="182"/>
      <c r="C65" s="44"/>
      <c r="D65" s="44"/>
      <c r="E65" s="44"/>
      <c r="F65" s="44"/>
      <c r="G65" s="44"/>
      <c r="H65" s="44"/>
      <c r="I65" s="44"/>
      <c r="J65" s="44"/>
      <c r="K65" s="44"/>
      <c r="L65" s="44"/>
      <c r="M65" s="44"/>
      <c r="N65" s="44"/>
      <c r="O65" s="44"/>
      <c r="P65" s="38"/>
      <c r="Q65" s="38"/>
      <c r="R65" s="38"/>
      <c r="S65" s="38"/>
      <c r="T65" s="38"/>
      <c r="U65" s="38"/>
      <c r="V65" s="184"/>
    </row>
    <row r="66" spans="1:22">
      <c r="A66" s="44"/>
      <c r="B66" s="182"/>
      <c r="C66" s="44"/>
      <c r="D66" s="44"/>
      <c r="E66" s="44"/>
      <c r="F66" s="44"/>
      <c r="G66" s="44"/>
      <c r="H66" s="44"/>
      <c r="I66" s="44"/>
      <c r="J66" s="44"/>
      <c r="K66" s="44"/>
      <c r="L66" s="44"/>
      <c r="M66" s="44"/>
      <c r="N66" s="44"/>
      <c r="O66" s="44"/>
      <c r="P66" s="38"/>
      <c r="Q66" s="38"/>
      <c r="R66" s="38"/>
      <c r="S66" s="38"/>
      <c r="T66" s="38"/>
      <c r="U66" s="38"/>
      <c r="V66" s="184"/>
    </row>
    <row r="67" spans="1:22">
      <c r="A67" s="44"/>
      <c r="B67" s="182"/>
      <c r="C67" s="44"/>
      <c r="D67" s="44"/>
      <c r="E67" s="44"/>
      <c r="F67" s="44"/>
      <c r="G67" s="44"/>
      <c r="H67" s="44"/>
      <c r="I67" s="44"/>
      <c r="J67" s="44"/>
      <c r="K67" s="44"/>
      <c r="L67" s="44"/>
      <c r="M67" s="44"/>
      <c r="N67" s="44"/>
      <c r="O67" s="44"/>
      <c r="P67" s="38"/>
      <c r="Q67" s="38"/>
      <c r="R67" s="38"/>
      <c r="S67" s="38"/>
      <c r="T67" s="38"/>
      <c r="U67" s="38"/>
      <c r="V67" s="184"/>
    </row>
    <row r="68" spans="1:22">
      <c r="A68" s="44"/>
      <c r="B68" s="182"/>
      <c r="C68" s="44"/>
      <c r="D68" s="44"/>
      <c r="E68" s="44"/>
      <c r="F68" s="44"/>
      <c r="G68" s="44"/>
      <c r="H68" s="44"/>
      <c r="I68" s="44"/>
      <c r="J68" s="44"/>
      <c r="K68" s="44"/>
      <c r="L68" s="44"/>
      <c r="M68" s="44"/>
      <c r="N68" s="44"/>
      <c r="O68" s="44"/>
      <c r="P68" s="38"/>
      <c r="Q68" s="38"/>
      <c r="R68" s="38"/>
      <c r="S68" s="38"/>
      <c r="T68" s="38"/>
      <c r="U68" s="38"/>
      <c r="V68" s="184"/>
    </row>
    <row r="69" spans="1:22">
      <c r="A69" s="44"/>
      <c r="B69" s="182"/>
      <c r="C69" s="44"/>
      <c r="D69" s="44"/>
      <c r="E69" s="44"/>
      <c r="F69" s="44"/>
      <c r="G69" s="44"/>
      <c r="H69" s="44"/>
      <c r="I69" s="44"/>
      <c r="J69" s="44"/>
      <c r="K69" s="44"/>
      <c r="L69" s="44"/>
      <c r="M69" s="44"/>
      <c r="N69" s="44"/>
      <c r="O69" s="44"/>
      <c r="P69" s="38"/>
      <c r="Q69" s="38"/>
      <c r="R69" s="38"/>
      <c r="S69" s="38"/>
      <c r="T69" s="38"/>
      <c r="U69" s="38"/>
      <c r="V69" s="184"/>
    </row>
    <row r="70" spans="1:22">
      <c r="A70" s="44"/>
      <c r="B70" s="182"/>
      <c r="C70" s="44"/>
      <c r="D70" s="44"/>
      <c r="E70" s="44"/>
      <c r="F70" s="44"/>
      <c r="G70" s="44"/>
      <c r="H70" s="44"/>
      <c r="I70" s="44"/>
      <c r="J70" s="44"/>
      <c r="K70" s="44"/>
      <c r="L70" s="44"/>
      <c r="M70" s="44"/>
      <c r="N70" s="44"/>
      <c r="O70" s="44"/>
      <c r="P70" s="38"/>
      <c r="Q70" s="38"/>
      <c r="R70" s="38"/>
      <c r="S70" s="38"/>
      <c r="T70" s="38"/>
      <c r="U70" s="38"/>
      <c r="V70" s="184"/>
    </row>
    <row r="71" spans="1:22">
      <c r="A71" s="44"/>
      <c r="B71" s="182"/>
      <c r="C71" s="44"/>
      <c r="D71" s="44"/>
      <c r="E71" s="44"/>
      <c r="F71" s="44"/>
      <c r="G71" s="44"/>
      <c r="H71" s="44"/>
      <c r="I71" s="44"/>
      <c r="J71" s="44"/>
      <c r="K71" s="44"/>
      <c r="L71" s="44"/>
      <c r="M71" s="44"/>
      <c r="N71" s="44"/>
      <c r="O71" s="44"/>
      <c r="P71" s="38"/>
      <c r="Q71" s="38"/>
      <c r="R71" s="38"/>
      <c r="S71" s="38"/>
      <c r="T71" s="38"/>
      <c r="U71" s="38"/>
      <c r="V71" s="184"/>
    </row>
    <row r="72" spans="1:22">
      <c r="A72" s="44"/>
      <c r="B72" s="182"/>
      <c r="C72" s="44"/>
      <c r="D72" s="44"/>
      <c r="E72" s="44"/>
      <c r="F72" s="44"/>
      <c r="G72" s="44"/>
      <c r="H72" s="44"/>
      <c r="I72" s="44"/>
      <c r="J72" s="44"/>
      <c r="K72" s="44"/>
      <c r="L72" s="44"/>
      <c r="M72" s="44"/>
      <c r="N72" s="44"/>
      <c r="O72" s="44"/>
      <c r="P72" s="38"/>
      <c r="Q72" s="38"/>
      <c r="R72" s="38"/>
      <c r="S72" s="38"/>
      <c r="T72" s="38"/>
      <c r="U72" s="38"/>
      <c r="V72" s="184"/>
    </row>
    <row r="73" spans="1:22">
      <c r="A73" s="44"/>
      <c r="B73" s="182"/>
      <c r="C73" s="44"/>
      <c r="D73" s="44"/>
      <c r="E73" s="44"/>
      <c r="F73" s="44"/>
      <c r="G73" s="44"/>
      <c r="H73" s="44"/>
      <c r="I73" s="44"/>
      <c r="J73" s="44"/>
      <c r="K73" s="44"/>
      <c r="L73" s="44"/>
      <c r="M73" s="44"/>
      <c r="N73" s="44"/>
      <c r="O73" s="44"/>
      <c r="P73" s="38"/>
      <c r="Q73" s="38"/>
      <c r="R73" s="38"/>
      <c r="S73" s="38"/>
      <c r="T73" s="38"/>
      <c r="U73" s="38"/>
      <c r="V73" s="184"/>
    </row>
    <row r="74" spans="1:22">
      <c r="A74" s="44"/>
      <c r="B74" s="182"/>
      <c r="C74" s="44"/>
      <c r="D74" s="44"/>
      <c r="E74" s="44"/>
      <c r="F74" s="44"/>
      <c r="G74" s="44"/>
      <c r="H74" s="44"/>
      <c r="I74" s="44"/>
      <c r="J74" s="44"/>
      <c r="K74" s="44"/>
      <c r="L74" s="44"/>
      <c r="M74" s="44"/>
      <c r="N74" s="44"/>
      <c r="O74" s="44"/>
      <c r="P74" s="38"/>
      <c r="Q74" s="38"/>
      <c r="R74" s="38"/>
      <c r="S74" s="38"/>
      <c r="T74" s="38"/>
      <c r="U74" s="38"/>
      <c r="V74" s="184"/>
    </row>
    <row r="75" spans="1:22">
      <c r="A75" s="44"/>
      <c r="B75" s="182"/>
      <c r="C75" s="44"/>
      <c r="D75" s="44"/>
      <c r="E75" s="44"/>
      <c r="F75" s="44"/>
      <c r="G75" s="44"/>
      <c r="H75" s="44"/>
      <c r="I75" s="44"/>
      <c r="J75" s="44"/>
      <c r="K75" s="44"/>
      <c r="L75" s="44"/>
      <c r="M75" s="44"/>
      <c r="N75" s="44"/>
      <c r="O75" s="44"/>
      <c r="P75" s="38"/>
      <c r="Q75" s="38"/>
      <c r="R75" s="38"/>
      <c r="S75" s="38"/>
      <c r="T75" s="38"/>
      <c r="U75" s="38"/>
      <c r="V75" s="184"/>
    </row>
    <row r="76" spans="1:22">
      <c r="A76" s="44"/>
      <c r="B76" s="182"/>
      <c r="C76" s="44"/>
      <c r="D76" s="44"/>
      <c r="E76" s="44"/>
      <c r="F76" s="44"/>
      <c r="G76" s="44"/>
      <c r="H76" s="44"/>
      <c r="I76" s="44"/>
      <c r="J76" s="44"/>
      <c r="K76" s="44"/>
      <c r="L76" s="44"/>
      <c r="M76" s="44"/>
      <c r="N76" s="44"/>
      <c r="O76" s="44"/>
      <c r="P76" s="38"/>
      <c r="Q76" s="38"/>
      <c r="R76" s="38"/>
      <c r="S76" s="38"/>
      <c r="T76" s="38"/>
      <c r="U76" s="38"/>
      <c r="V76" s="184"/>
    </row>
    <row r="77" spans="1:22">
      <c r="A77" s="44"/>
      <c r="B77" s="182"/>
      <c r="C77" s="44"/>
      <c r="D77" s="44"/>
      <c r="E77" s="44"/>
      <c r="F77" s="44"/>
      <c r="G77" s="44"/>
      <c r="H77" s="44"/>
      <c r="I77" s="44"/>
      <c r="J77" s="44"/>
      <c r="K77" s="44"/>
      <c r="L77" s="44"/>
      <c r="M77" s="44"/>
      <c r="N77" s="44"/>
      <c r="O77" s="44"/>
      <c r="P77" s="38"/>
      <c r="Q77" s="38"/>
      <c r="R77" s="38"/>
      <c r="S77" s="38"/>
      <c r="T77" s="38"/>
      <c r="U77" s="38"/>
      <c r="V77" s="184"/>
    </row>
    <row r="78" spans="1:22">
      <c r="A78" s="44"/>
      <c r="B78" s="182"/>
      <c r="C78" s="44"/>
      <c r="D78" s="44"/>
      <c r="E78" s="44"/>
      <c r="F78" s="44"/>
      <c r="G78" s="44"/>
      <c r="H78" s="44"/>
      <c r="I78" s="44"/>
      <c r="J78" s="44"/>
      <c r="K78" s="44"/>
      <c r="L78" s="44"/>
      <c r="M78" s="44"/>
      <c r="N78" s="44"/>
      <c r="O78" s="44"/>
      <c r="P78" s="38"/>
      <c r="Q78" s="38"/>
      <c r="R78" s="38"/>
      <c r="S78" s="38"/>
      <c r="T78" s="38"/>
      <c r="U78" s="38"/>
      <c r="V78" s="184"/>
    </row>
    <row r="79" spans="1:22">
      <c r="A79" s="44"/>
      <c r="B79" s="182"/>
      <c r="C79" s="44"/>
      <c r="D79" s="44"/>
      <c r="E79" s="44"/>
      <c r="F79" s="44"/>
      <c r="G79" s="44"/>
      <c r="H79" s="44"/>
      <c r="I79" s="44"/>
      <c r="J79" s="44"/>
      <c r="K79" s="44"/>
      <c r="L79" s="44"/>
      <c r="M79" s="44"/>
      <c r="N79" s="44"/>
      <c r="O79" s="44"/>
      <c r="P79" s="38"/>
      <c r="Q79" s="38"/>
      <c r="R79" s="38"/>
      <c r="S79" s="38"/>
      <c r="T79" s="38"/>
      <c r="U79" s="38"/>
      <c r="V79" s="184"/>
    </row>
    <row r="80" spans="1:22">
      <c r="A80" s="44"/>
      <c r="B80" s="182"/>
      <c r="C80" s="44"/>
      <c r="D80" s="44"/>
      <c r="E80" s="44"/>
      <c r="F80" s="44"/>
      <c r="G80" s="44"/>
      <c r="H80" s="44"/>
      <c r="I80" s="44"/>
      <c r="J80" s="44"/>
      <c r="K80" s="44"/>
      <c r="L80" s="44"/>
      <c r="M80" s="44"/>
      <c r="N80" s="44"/>
      <c r="O80" s="44"/>
      <c r="P80" s="38"/>
      <c r="Q80" s="38"/>
      <c r="R80" s="38"/>
      <c r="S80" s="38"/>
      <c r="T80" s="38"/>
      <c r="U80" s="38"/>
      <c r="V80" s="184"/>
    </row>
    <row r="81" spans="1:22">
      <c r="A81" s="44"/>
      <c r="B81" s="182"/>
      <c r="C81" s="44"/>
      <c r="D81" s="44"/>
      <c r="E81" s="44"/>
      <c r="F81" s="44"/>
      <c r="G81" s="44"/>
      <c r="H81" s="44"/>
      <c r="I81" s="44"/>
      <c r="J81" s="44"/>
      <c r="K81" s="44"/>
      <c r="L81" s="44"/>
      <c r="M81" s="44"/>
      <c r="N81" s="44"/>
      <c r="O81" s="44"/>
      <c r="P81" s="38"/>
      <c r="Q81" s="38"/>
      <c r="R81" s="38"/>
      <c r="S81" s="38"/>
      <c r="T81" s="38"/>
      <c r="U81" s="38"/>
      <c r="V81" s="184"/>
    </row>
    <row r="82" spans="1:22">
      <c r="A82" s="44"/>
      <c r="B82" s="182"/>
      <c r="C82" s="44"/>
      <c r="D82" s="44"/>
      <c r="E82" s="44"/>
      <c r="F82" s="44"/>
      <c r="G82" s="44"/>
      <c r="H82" s="44"/>
      <c r="I82" s="44"/>
      <c r="J82" s="44"/>
      <c r="K82" s="44"/>
      <c r="L82" s="44"/>
      <c r="M82" s="44"/>
      <c r="N82" s="44"/>
      <c r="O82" s="44"/>
      <c r="P82" s="38"/>
      <c r="Q82" s="38"/>
      <c r="R82" s="38"/>
      <c r="S82" s="38"/>
      <c r="T82" s="38"/>
      <c r="U82" s="38"/>
      <c r="V82" s="184"/>
    </row>
    <row r="83" spans="1:22">
      <c r="A83" s="44"/>
      <c r="B83" s="182"/>
      <c r="C83" s="44"/>
      <c r="D83" s="44"/>
      <c r="E83" s="44"/>
      <c r="F83" s="44"/>
      <c r="G83" s="44"/>
      <c r="H83" s="44"/>
      <c r="I83" s="44"/>
      <c r="J83" s="44"/>
      <c r="K83" s="44"/>
      <c r="L83" s="44"/>
      <c r="M83" s="44"/>
      <c r="N83" s="44"/>
      <c r="O83" s="44"/>
      <c r="P83" s="38"/>
      <c r="Q83" s="38"/>
      <c r="R83" s="38"/>
      <c r="S83" s="38"/>
      <c r="T83" s="38"/>
      <c r="U83" s="38"/>
      <c r="V83" s="184"/>
    </row>
    <row r="84" spans="1:22">
      <c r="A84" s="44"/>
      <c r="B84" s="182"/>
      <c r="C84" s="44"/>
      <c r="D84" s="44"/>
      <c r="E84" s="44"/>
      <c r="F84" s="44"/>
      <c r="G84" s="44"/>
      <c r="H84" s="44"/>
      <c r="I84" s="44"/>
      <c r="J84" s="44"/>
      <c r="K84" s="44"/>
      <c r="L84" s="44"/>
      <c r="M84" s="44"/>
      <c r="N84" s="44"/>
      <c r="O84" s="44"/>
      <c r="P84" s="38"/>
      <c r="Q84" s="38"/>
      <c r="R84" s="38"/>
      <c r="S84" s="38"/>
      <c r="T84" s="38"/>
      <c r="U84" s="38"/>
      <c r="V84" s="184"/>
    </row>
    <row r="85" spans="1:22">
      <c r="B85" s="59"/>
      <c r="P85" s="38"/>
      <c r="Q85" s="38"/>
      <c r="R85" s="38"/>
      <c r="S85" s="38"/>
      <c r="T85" s="38"/>
      <c r="U85" s="38"/>
      <c r="V85" s="184"/>
    </row>
    <row r="86" spans="1:22">
      <c r="B86" s="59"/>
      <c r="P86" s="38"/>
      <c r="Q86" s="38"/>
      <c r="R86" s="38"/>
      <c r="S86" s="38"/>
      <c r="T86" s="38"/>
      <c r="U86" s="38"/>
      <c r="V86" s="184"/>
    </row>
    <row r="87" spans="1:22">
      <c r="B87" s="59"/>
      <c r="P87" s="38"/>
      <c r="Q87" s="38"/>
      <c r="R87" s="38"/>
      <c r="S87" s="38"/>
      <c r="T87" s="38"/>
      <c r="U87" s="38"/>
      <c r="V87" s="184"/>
    </row>
    <row r="88" spans="1:22">
      <c r="B88" s="59"/>
      <c r="P88" s="38"/>
      <c r="Q88" s="38"/>
      <c r="R88" s="38"/>
      <c r="S88" s="38"/>
      <c r="T88" s="38"/>
      <c r="U88" s="38"/>
      <c r="V88" s="184"/>
    </row>
    <row r="89" spans="1:22">
      <c r="B89" s="59"/>
      <c r="P89" s="38"/>
      <c r="Q89" s="38"/>
      <c r="R89" s="38"/>
      <c r="S89" s="38"/>
      <c r="T89" s="38"/>
      <c r="U89" s="38"/>
      <c r="V89" s="184"/>
    </row>
    <row r="90" spans="1:22">
      <c r="B90" s="59"/>
      <c r="P90" s="38"/>
      <c r="Q90" s="38"/>
      <c r="R90" s="38"/>
      <c r="S90" s="38"/>
      <c r="T90" s="38"/>
      <c r="U90" s="38"/>
      <c r="V90" s="184"/>
    </row>
    <row r="91" spans="1:22">
      <c r="B91" s="59"/>
      <c r="P91" s="38"/>
      <c r="Q91" s="38"/>
      <c r="R91" s="38"/>
      <c r="S91" s="38"/>
      <c r="T91" s="38"/>
      <c r="U91" s="38"/>
      <c r="V91" s="184"/>
    </row>
    <row r="92" spans="1:22">
      <c r="B92" s="59"/>
      <c r="P92" s="38"/>
      <c r="Q92" s="38"/>
      <c r="R92" s="38"/>
      <c r="S92" s="38"/>
      <c r="T92" s="38"/>
      <c r="U92" s="38"/>
      <c r="V92" s="184"/>
    </row>
    <row r="93" spans="1:22">
      <c r="B93" s="59"/>
      <c r="P93" s="38"/>
      <c r="Q93" s="38"/>
      <c r="R93" s="38"/>
      <c r="S93" s="38"/>
      <c r="T93" s="38"/>
      <c r="U93" s="38"/>
      <c r="V93" s="184"/>
    </row>
    <row r="94" spans="1:22">
      <c r="B94" s="59"/>
      <c r="P94" s="38"/>
      <c r="Q94" s="38"/>
      <c r="R94" s="38"/>
      <c r="S94" s="38"/>
      <c r="T94" s="38"/>
      <c r="U94" s="38"/>
      <c r="V94" s="184"/>
    </row>
    <row r="95" spans="1:22">
      <c r="B95" s="59"/>
      <c r="P95" s="38"/>
      <c r="Q95" s="38"/>
      <c r="R95" s="38"/>
      <c r="S95" s="38"/>
      <c r="T95" s="38"/>
      <c r="U95" s="38"/>
      <c r="V95" s="184"/>
    </row>
    <row r="96" spans="1:22">
      <c r="B96" s="59"/>
      <c r="P96" s="38"/>
      <c r="Q96" s="38"/>
      <c r="R96" s="38"/>
      <c r="S96" s="38"/>
      <c r="T96" s="38"/>
      <c r="U96" s="38"/>
      <c r="V96" s="184"/>
    </row>
    <row r="97" spans="2:22">
      <c r="B97" s="59"/>
      <c r="P97" s="38"/>
      <c r="Q97" s="38"/>
      <c r="R97" s="38"/>
      <c r="S97" s="38"/>
      <c r="T97" s="38"/>
      <c r="U97" s="38"/>
      <c r="V97" s="184"/>
    </row>
    <row r="98" spans="2:22">
      <c r="B98" s="59"/>
      <c r="P98" s="38"/>
      <c r="Q98" s="38"/>
      <c r="R98" s="38"/>
      <c r="S98" s="38"/>
      <c r="T98" s="38"/>
      <c r="U98" s="38"/>
      <c r="V98" s="184"/>
    </row>
    <row r="99" spans="2:22">
      <c r="B99" s="59"/>
      <c r="P99" s="38"/>
      <c r="Q99" s="38"/>
      <c r="R99" s="38"/>
      <c r="S99" s="38"/>
      <c r="T99" s="38"/>
      <c r="U99" s="38"/>
      <c r="V99" s="184"/>
    </row>
    <row r="100" spans="2:22">
      <c r="B100" s="59"/>
      <c r="P100" s="38"/>
      <c r="Q100" s="38"/>
      <c r="R100" s="38"/>
      <c r="S100" s="38"/>
      <c r="T100" s="38"/>
      <c r="U100" s="38"/>
      <c r="V100" s="184"/>
    </row>
    <row r="101" spans="2:22">
      <c r="B101" s="59"/>
      <c r="P101" s="38"/>
      <c r="Q101" s="38"/>
      <c r="R101" s="38"/>
      <c r="S101" s="38"/>
      <c r="T101" s="38"/>
      <c r="U101" s="38"/>
      <c r="V101" s="184"/>
    </row>
    <row r="102" spans="2:22">
      <c r="B102" s="59"/>
      <c r="P102" s="38"/>
      <c r="Q102" s="38"/>
      <c r="R102" s="38"/>
      <c r="S102" s="38"/>
      <c r="T102" s="38"/>
      <c r="U102" s="38"/>
      <c r="V102" s="184"/>
    </row>
    <row r="103" spans="2:22">
      <c r="B103" s="59"/>
      <c r="P103" s="38"/>
      <c r="Q103" s="38"/>
      <c r="R103" s="38"/>
      <c r="S103" s="38"/>
      <c r="T103" s="38"/>
      <c r="U103" s="38"/>
      <c r="V103" s="184"/>
    </row>
    <row r="104" spans="2:22">
      <c r="B104" s="59"/>
      <c r="P104" s="38"/>
      <c r="Q104" s="38"/>
      <c r="R104" s="38"/>
      <c r="S104" s="38"/>
      <c r="T104" s="38"/>
      <c r="U104" s="38"/>
      <c r="V104" s="184"/>
    </row>
    <row r="105" spans="2:22">
      <c r="B105" s="59"/>
      <c r="P105" s="38"/>
      <c r="Q105" s="38"/>
      <c r="R105" s="38"/>
      <c r="S105" s="38"/>
      <c r="T105" s="38"/>
      <c r="U105" s="38"/>
      <c r="V105" s="184"/>
    </row>
    <row r="106" spans="2:22">
      <c r="B106" s="59"/>
      <c r="P106" s="38"/>
      <c r="Q106" s="38"/>
      <c r="R106" s="38"/>
      <c r="S106" s="38"/>
      <c r="T106" s="38"/>
      <c r="U106" s="38"/>
      <c r="V106" s="184"/>
    </row>
    <row r="107" spans="2:22">
      <c r="B107" s="59"/>
      <c r="P107" s="38"/>
      <c r="Q107" s="38"/>
      <c r="R107" s="38"/>
      <c r="S107" s="38"/>
      <c r="T107" s="38"/>
      <c r="U107" s="38"/>
      <c r="V107" s="184"/>
    </row>
    <row r="108" spans="2:22">
      <c r="B108" s="59"/>
      <c r="P108" s="38"/>
      <c r="Q108" s="38"/>
      <c r="R108" s="38"/>
      <c r="S108" s="38"/>
      <c r="T108" s="38"/>
      <c r="U108" s="38"/>
      <c r="V108" s="184"/>
    </row>
    <row r="109" spans="2:22">
      <c r="B109" s="59"/>
      <c r="P109" s="38"/>
      <c r="Q109" s="38"/>
      <c r="R109" s="38"/>
      <c r="S109" s="38"/>
      <c r="T109" s="38"/>
      <c r="U109" s="38"/>
      <c r="V109" s="184"/>
    </row>
    <row r="110" spans="2:22">
      <c r="B110" s="59"/>
      <c r="P110" s="38"/>
      <c r="Q110" s="38"/>
      <c r="R110" s="38"/>
      <c r="S110" s="38"/>
      <c r="T110" s="38"/>
      <c r="U110" s="38"/>
      <c r="V110" s="184"/>
    </row>
    <row r="111" spans="2:22">
      <c r="B111" s="59"/>
      <c r="P111" s="38"/>
      <c r="Q111" s="38"/>
      <c r="R111" s="38"/>
      <c r="S111" s="38"/>
      <c r="T111" s="38"/>
      <c r="U111" s="38"/>
      <c r="V111" s="184"/>
    </row>
    <row r="112" spans="2:22">
      <c r="B112" s="59"/>
      <c r="P112" s="38"/>
      <c r="Q112" s="38"/>
      <c r="R112" s="38"/>
      <c r="S112" s="38"/>
      <c r="T112" s="38"/>
      <c r="U112" s="38"/>
      <c r="V112" s="184"/>
    </row>
    <row r="113" spans="2:22">
      <c r="B113" s="59"/>
      <c r="P113" s="38"/>
      <c r="Q113" s="38"/>
      <c r="R113" s="38"/>
      <c r="S113" s="38"/>
      <c r="T113" s="38"/>
      <c r="U113" s="38"/>
      <c r="V113" s="184"/>
    </row>
    <row r="114" spans="2:22">
      <c r="B114" s="59"/>
      <c r="P114" s="38"/>
      <c r="Q114" s="38"/>
      <c r="R114" s="38"/>
      <c r="S114" s="38"/>
      <c r="T114" s="38"/>
      <c r="U114" s="38"/>
      <c r="V114" s="184"/>
    </row>
    <row r="115" spans="2:22">
      <c r="B115" s="59"/>
      <c r="P115" s="38"/>
      <c r="Q115" s="38"/>
      <c r="R115" s="38"/>
      <c r="S115" s="38"/>
      <c r="T115" s="38"/>
      <c r="U115" s="38"/>
      <c r="V115" s="184"/>
    </row>
    <row r="116" spans="2:22">
      <c r="B116" s="59"/>
      <c r="P116" s="38"/>
      <c r="Q116" s="38"/>
      <c r="R116" s="38"/>
      <c r="S116" s="38"/>
      <c r="T116" s="38"/>
      <c r="U116" s="38"/>
      <c r="V116" s="184"/>
    </row>
    <row r="117" spans="2:22">
      <c r="B117" s="59"/>
      <c r="P117" s="38"/>
      <c r="Q117" s="38"/>
      <c r="R117" s="38"/>
      <c r="S117" s="38"/>
      <c r="T117" s="38"/>
      <c r="U117" s="38"/>
      <c r="V117" s="184"/>
    </row>
    <row r="118" spans="2:22">
      <c r="B118" s="59"/>
      <c r="P118" s="38"/>
      <c r="Q118" s="38"/>
      <c r="R118" s="38"/>
      <c r="S118" s="38"/>
      <c r="T118" s="38"/>
      <c r="U118" s="38"/>
      <c r="V118" s="184"/>
    </row>
    <row r="119" spans="2:22">
      <c r="B119" s="59"/>
      <c r="P119" s="38"/>
      <c r="Q119" s="38"/>
      <c r="R119" s="38"/>
      <c r="S119" s="38"/>
      <c r="T119" s="38"/>
      <c r="U119" s="38"/>
      <c r="V119" s="184"/>
    </row>
    <row r="120" spans="2:22">
      <c r="B120" s="59"/>
      <c r="P120" s="38"/>
      <c r="Q120" s="38"/>
      <c r="R120" s="38"/>
      <c r="S120" s="38"/>
      <c r="T120" s="38"/>
      <c r="U120" s="38"/>
      <c r="V120" s="184"/>
    </row>
    <row r="121" spans="2:22">
      <c r="B121" s="69"/>
      <c r="C121" s="70"/>
      <c r="D121" s="70"/>
      <c r="E121" s="70"/>
      <c r="F121" s="70"/>
      <c r="G121" s="70"/>
      <c r="H121" s="70"/>
      <c r="I121" s="70"/>
      <c r="J121" s="70"/>
      <c r="K121" s="70"/>
      <c r="L121" s="70"/>
      <c r="M121" s="70"/>
      <c r="N121" s="70"/>
      <c r="O121" s="70"/>
      <c r="P121" s="70"/>
      <c r="Q121" s="70"/>
      <c r="R121" s="70"/>
      <c r="S121" s="70"/>
      <c r="T121" s="70"/>
      <c r="U121" s="70"/>
      <c r="V121" s="186"/>
    </row>
  </sheetData>
  <phoneticPr fontId="3"/>
  <pageMargins left="0.47244094488188981" right="0.23622047244094491" top="0.43307086614173229" bottom="0.31496062992125984" header="0.31496062992125984" footer="0.19685039370078741"/>
  <pageSetup paperSize="8" scale="75" orientation="portrait" r:id="rId1"/>
  <headerFooter>
    <oddHeader>&amp;R&amp;"ＭＳ 明朝,標準"&amp;12在宅医療に係る分析</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B1:J80"/>
  <sheetViews>
    <sheetView showGridLines="0" zoomScaleNormal="100" zoomScaleSheetLayoutView="100" workbookViewId="0"/>
  </sheetViews>
  <sheetFormatPr defaultColWidth="9" defaultRowHeight="13.5"/>
  <cols>
    <col min="1" max="1" width="4.625" style="10" customWidth="1"/>
    <col min="2" max="9" width="15.375" style="10" customWidth="1"/>
    <col min="10" max="12" width="20.625" style="10" customWidth="1"/>
    <col min="13" max="13" width="6.625" style="10" customWidth="1"/>
    <col min="14" max="16384" width="9" style="10"/>
  </cols>
  <sheetData>
    <row r="1" spans="2:10" ht="16.5" customHeight="1">
      <c r="B1" s="10" t="s">
        <v>179</v>
      </c>
      <c r="J1" s="10" t="s">
        <v>180</v>
      </c>
    </row>
    <row r="2" spans="2:10" ht="16.5" customHeight="1">
      <c r="B2" s="10" t="s">
        <v>136</v>
      </c>
      <c r="J2" s="10" t="s">
        <v>173</v>
      </c>
    </row>
    <row r="79" ht="16.5" customHeight="1"/>
    <row r="80" ht="16.5" customHeight="1"/>
  </sheetData>
  <phoneticPr fontId="3"/>
  <pageMargins left="0.47244094488188981" right="0.23622047244094491" top="0.43307086614173229" bottom="0.31496062992125984" header="0.31496062992125984" footer="0.19685039370078741"/>
  <pageSetup paperSize="8" scale="75" fitToHeight="0" orientation="landscape" r:id="rId1"/>
  <headerFooter>
    <oddHeader>&amp;R&amp;"ＭＳ 明朝,標準"&amp;12在宅医療に係る分析</oddHeader>
  </headerFooter>
  <rowBreaks count="1" manualBreakCount="1">
    <brk id="78" max="1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661E-E81A-4908-BE7C-2AE31EEB9BE8}">
  <sheetPr codeName="Sheet20"/>
  <dimension ref="B1:N49"/>
  <sheetViews>
    <sheetView showGridLines="0" zoomScaleNormal="100" zoomScaleSheetLayoutView="100" workbookViewId="0"/>
  </sheetViews>
  <sheetFormatPr defaultColWidth="9" defaultRowHeight="13.5"/>
  <cols>
    <col min="1" max="1" width="4.625" style="11" customWidth="1"/>
    <col min="2" max="2" width="3.625" style="11" customWidth="1"/>
    <col min="3" max="3" width="7.5" style="11" customWidth="1"/>
    <col min="4" max="4" width="23.375" style="11" customWidth="1"/>
    <col min="5" max="9" width="13.375" style="11" customWidth="1"/>
    <col min="10" max="10" width="12.625" style="11" customWidth="1"/>
    <col min="11" max="12" width="9" style="11"/>
    <col min="13" max="13" width="13" style="11" bestFit="1" customWidth="1"/>
    <col min="14" max="14" width="17.25" style="11" bestFit="1" customWidth="1"/>
    <col min="15" max="16384" width="9" style="11"/>
  </cols>
  <sheetData>
    <row r="1" spans="2:14" ht="16.5" customHeight="1">
      <c r="B1" s="16" t="s">
        <v>181</v>
      </c>
    </row>
    <row r="2" spans="2:14" ht="16.5" customHeight="1">
      <c r="B2" s="11" t="s">
        <v>101</v>
      </c>
    </row>
    <row r="3" spans="2:14" ht="16.5" customHeight="1">
      <c r="B3" s="255" t="s">
        <v>74</v>
      </c>
      <c r="C3" s="255"/>
      <c r="D3" s="255"/>
      <c r="E3" s="187">
        <v>1473357</v>
      </c>
    </row>
    <row r="4" spans="2:14" ht="16.5" customHeight="1"/>
    <row r="5" spans="2:14" ht="49.5" customHeight="1">
      <c r="B5" s="13" t="s">
        <v>73</v>
      </c>
      <c r="C5" s="280" t="s">
        <v>75</v>
      </c>
      <c r="D5" s="281"/>
      <c r="E5" s="13" t="s">
        <v>157</v>
      </c>
      <c r="F5" s="143" t="s">
        <v>158</v>
      </c>
      <c r="G5" s="143" t="s">
        <v>76</v>
      </c>
      <c r="H5" s="143" t="s">
        <v>138</v>
      </c>
      <c r="I5" s="39" t="s">
        <v>113</v>
      </c>
      <c r="J5" s="39" t="s">
        <v>123</v>
      </c>
    </row>
    <row r="6" spans="2:14">
      <c r="B6" s="105">
        <v>1</v>
      </c>
      <c r="C6" s="108" t="s">
        <v>244</v>
      </c>
      <c r="D6" s="111" t="s">
        <v>245</v>
      </c>
      <c r="E6" s="195">
        <v>92854018</v>
      </c>
      <c r="F6" s="24">
        <v>1.6945732629088136E-3</v>
      </c>
      <c r="G6" s="112">
        <v>447</v>
      </c>
      <c r="H6" s="24">
        <v>2.4444262160610284E-3</v>
      </c>
      <c r="I6" s="196">
        <v>207727.10961968679</v>
      </c>
      <c r="J6" s="197">
        <v>3.0338879171850405E-4</v>
      </c>
      <c r="N6" s="22"/>
    </row>
    <row r="7" spans="2:14">
      <c r="B7" s="106">
        <v>2</v>
      </c>
      <c r="C7" s="109" t="s">
        <v>236</v>
      </c>
      <c r="D7" s="28" t="s">
        <v>237</v>
      </c>
      <c r="E7" s="198">
        <v>1767238133</v>
      </c>
      <c r="F7" s="25">
        <v>3.2251856773442916E-2</v>
      </c>
      <c r="G7" s="113">
        <v>9456</v>
      </c>
      <c r="H7" s="25">
        <v>5.1710278073989008E-2</v>
      </c>
      <c r="I7" s="199">
        <v>186890.66550338411</v>
      </c>
      <c r="J7" s="200">
        <v>6.4179964529981533E-3</v>
      </c>
      <c r="N7" s="22"/>
    </row>
    <row r="8" spans="2:14">
      <c r="B8" s="106">
        <v>3</v>
      </c>
      <c r="C8" s="109" t="s">
        <v>246</v>
      </c>
      <c r="D8" s="29" t="s">
        <v>247</v>
      </c>
      <c r="E8" s="198">
        <v>129103346</v>
      </c>
      <c r="F8" s="25">
        <v>2.3561185934211867E-3</v>
      </c>
      <c r="G8" s="113">
        <v>1151</v>
      </c>
      <c r="H8" s="25">
        <v>6.2942607934815299E-3</v>
      </c>
      <c r="I8" s="199">
        <v>112166.24326672459</v>
      </c>
      <c r="J8" s="200">
        <v>7.8120917062191985E-4</v>
      </c>
      <c r="N8" s="22"/>
    </row>
    <row r="9" spans="2:14">
      <c r="B9" s="106">
        <v>4</v>
      </c>
      <c r="C9" s="109" t="s">
        <v>232</v>
      </c>
      <c r="D9" s="29" t="s">
        <v>233</v>
      </c>
      <c r="E9" s="198">
        <v>2499655528</v>
      </c>
      <c r="F9" s="25">
        <v>4.5618375116852926E-2</v>
      </c>
      <c r="G9" s="113">
        <v>22395</v>
      </c>
      <c r="H9" s="25">
        <v>0.12246739397916495</v>
      </c>
      <c r="I9" s="199">
        <v>111616.67908015182</v>
      </c>
      <c r="J9" s="200">
        <v>1.5199982081735791E-2</v>
      </c>
      <c r="N9" s="22"/>
    </row>
    <row r="10" spans="2:14">
      <c r="B10" s="107">
        <v>5</v>
      </c>
      <c r="C10" s="110" t="s">
        <v>238</v>
      </c>
      <c r="D10" s="30" t="s">
        <v>239</v>
      </c>
      <c r="E10" s="201">
        <v>2341034963</v>
      </c>
      <c r="F10" s="202">
        <v>4.2723571271137926E-2</v>
      </c>
      <c r="G10" s="114">
        <v>22620</v>
      </c>
      <c r="H10" s="202">
        <v>0.1236978098597326</v>
      </c>
      <c r="I10" s="203">
        <v>103494.03019451813</v>
      </c>
      <c r="J10" s="204">
        <v>1.535269456078873E-2</v>
      </c>
      <c r="N10" s="22"/>
    </row>
    <row r="11" spans="2:14">
      <c r="B11" s="144" t="s">
        <v>106</v>
      </c>
      <c r="C11" s="31"/>
      <c r="D11" s="32"/>
      <c r="E11" s="205">
        <v>54794926860</v>
      </c>
      <c r="F11" s="26" t="s">
        <v>139</v>
      </c>
      <c r="G11" s="142">
        <v>182865</v>
      </c>
      <c r="H11" s="26" t="s">
        <v>139</v>
      </c>
      <c r="I11" s="206">
        <v>299646.88081371505</v>
      </c>
      <c r="J11" s="207">
        <v>0.12411452214229138</v>
      </c>
      <c r="N11" s="22"/>
    </row>
    <row r="12" spans="2:14" s="2" customFormat="1" ht="13.5" customHeight="1">
      <c r="B12" s="35" t="s">
        <v>209</v>
      </c>
      <c r="C12" s="5"/>
      <c r="D12" s="5"/>
      <c r="E12" s="5"/>
      <c r="F12" s="5"/>
      <c r="G12" s="6"/>
      <c r="H12" s="1"/>
    </row>
    <row r="13" spans="2:14" s="2" customFormat="1" ht="13.5" customHeight="1">
      <c r="B13" s="36" t="s">
        <v>208</v>
      </c>
    </row>
    <row r="14" spans="2:14" s="2" customFormat="1" ht="13.5" customHeight="1">
      <c r="B14" s="37" t="s">
        <v>137</v>
      </c>
    </row>
    <row r="15" spans="2:14" s="2" customFormat="1" ht="13.5" customHeight="1">
      <c r="B15" s="94" t="s">
        <v>128</v>
      </c>
    </row>
    <row r="16" spans="2:14" s="2" customFormat="1" ht="13.5" customHeight="1">
      <c r="B16" s="94"/>
    </row>
    <row r="17" spans="2:2" ht="13.5" customHeight="1"/>
    <row r="18" spans="2:2" ht="16.5" customHeight="1">
      <c r="B18" s="16" t="s">
        <v>181</v>
      </c>
    </row>
    <row r="19" spans="2:2" ht="16.5" customHeight="1">
      <c r="B19" s="11" t="s">
        <v>101</v>
      </c>
    </row>
    <row r="42" spans="2:8" s="2" customFormat="1" ht="15" customHeight="1">
      <c r="B42" s="35"/>
      <c r="C42" s="5"/>
      <c r="D42" s="5"/>
      <c r="E42" s="5"/>
      <c r="F42" s="5"/>
      <c r="G42" s="6"/>
      <c r="H42" s="1"/>
    </row>
    <row r="43" spans="2:8" s="2" customFormat="1" ht="15" customHeight="1">
      <c r="B43" s="35"/>
      <c r="C43" s="5"/>
      <c r="D43" s="5"/>
      <c r="E43" s="5"/>
      <c r="F43" s="5"/>
      <c r="G43" s="6"/>
      <c r="H43" s="1"/>
    </row>
    <row r="44" spans="2:8" s="2" customFormat="1" ht="15" customHeight="1">
      <c r="B44" s="35"/>
      <c r="C44" s="5"/>
      <c r="D44" s="5"/>
      <c r="E44" s="5"/>
      <c r="F44" s="5"/>
      <c r="G44" s="6"/>
      <c r="H44" s="1"/>
    </row>
    <row r="45" spans="2:8" s="2" customFormat="1" ht="15" customHeight="1">
      <c r="B45" s="35"/>
      <c r="C45" s="5"/>
      <c r="D45" s="5"/>
      <c r="E45" s="5"/>
      <c r="F45" s="5"/>
      <c r="G45" s="6"/>
      <c r="H45" s="1"/>
    </row>
    <row r="46" spans="2:8" s="2" customFormat="1" ht="13.5" customHeight="1">
      <c r="B46" s="35"/>
      <c r="C46" s="5"/>
      <c r="D46" s="5"/>
      <c r="E46" s="5"/>
      <c r="F46" s="5"/>
      <c r="G46" s="6"/>
      <c r="H46" s="1"/>
    </row>
    <row r="47" spans="2:8" s="2" customFormat="1" ht="13.5" customHeight="1">
      <c r="B47" s="35" t="s">
        <v>209</v>
      </c>
      <c r="C47" s="5"/>
      <c r="D47" s="5"/>
      <c r="E47" s="5"/>
      <c r="F47" s="5"/>
      <c r="G47" s="6"/>
      <c r="H47" s="1"/>
    </row>
    <row r="48" spans="2:8" s="2" customFormat="1" ht="13.5" customHeight="1">
      <c r="B48" s="36" t="s">
        <v>208</v>
      </c>
    </row>
    <row r="49" spans="2:3" s="2" customFormat="1" ht="13.5" customHeight="1">
      <c r="B49" s="37" t="s">
        <v>137</v>
      </c>
      <c r="C49" s="37"/>
    </row>
  </sheetData>
  <mergeCells count="2">
    <mergeCell ref="B3:D3"/>
    <mergeCell ref="C5:D5"/>
  </mergeCells>
  <phoneticPr fontId="3"/>
  <pageMargins left="0.47244094488188981" right="0.23622047244094491" top="0.43307086614173229" bottom="0.31496062992125984" header="0.31496062992125984" footer="0.19685039370078741"/>
  <pageSetup paperSize="8" scale="75" orientation="landscape" r:id="rId1"/>
  <headerFooter>
    <oddHeader>&amp;R&amp;"ＭＳ 明朝,標準"&amp;12在宅医療に係る分析</oddHeader>
  </headerFooter>
  <ignoredErrors>
    <ignoredError sqref="C6:C10"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B1:S465"/>
  <sheetViews>
    <sheetView showGridLines="0" zoomScaleNormal="100" zoomScaleSheetLayoutView="100" workbookViewId="0"/>
  </sheetViews>
  <sheetFormatPr defaultColWidth="9" defaultRowHeight="13.5"/>
  <cols>
    <col min="1" max="1" width="4.625" style="7" customWidth="1"/>
    <col min="2" max="2" width="3.625" style="7" customWidth="1"/>
    <col min="3" max="3" width="12.125" style="7" customWidth="1"/>
    <col min="4" max="4" width="10.625" style="7" customWidth="1"/>
    <col min="5" max="5" width="4.625" style="7" customWidth="1"/>
    <col min="6" max="6" width="5.625" style="7" customWidth="1"/>
    <col min="7" max="7" width="30.625" style="7" customWidth="1"/>
    <col min="8" max="8" width="16" style="7" customWidth="1"/>
    <col min="9" max="13" width="12.375" style="7" customWidth="1"/>
    <col min="14" max="15" width="9" style="7"/>
    <col min="16" max="16" width="5.375" style="11" customWidth="1"/>
    <col min="17" max="17" width="14.5" style="11" customWidth="1"/>
    <col min="18" max="18" width="12.625" style="11" customWidth="1"/>
    <col min="19" max="16384" width="9" style="7"/>
  </cols>
  <sheetData>
    <row r="1" spans="2:18" ht="16.5" customHeight="1">
      <c r="B1" s="16" t="s">
        <v>130</v>
      </c>
      <c r="C1" s="73"/>
      <c r="D1" s="73"/>
    </row>
    <row r="2" spans="2:18" ht="16.5" customHeight="1">
      <c r="B2" s="16" t="s">
        <v>131</v>
      </c>
      <c r="C2" s="73"/>
      <c r="D2" s="73"/>
      <c r="F2" s="7" t="s">
        <v>122</v>
      </c>
      <c r="P2" s="7" t="s">
        <v>125</v>
      </c>
    </row>
    <row r="3" spans="2:18" ht="45">
      <c r="B3" s="12"/>
      <c r="C3" s="72" t="s">
        <v>100</v>
      </c>
      <c r="D3" s="49" t="s">
        <v>124</v>
      </c>
      <c r="E3" s="13" t="s">
        <v>73</v>
      </c>
      <c r="F3" s="292" t="s">
        <v>75</v>
      </c>
      <c r="G3" s="281"/>
      <c r="H3" s="14" t="s">
        <v>114</v>
      </c>
      <c r="I3" s="51" t="s">
        <v>158</v>
      </c>
      <c r="J3" s="47" t="s">
        <v>76</v>
      </c>
      <c r="K3" s="51" t="s">
        <v>138</v>
      </c>
      <c r="L3" s="39" t="s">
        <v>113</v>
      </c>
      <c r="M3" s="39" t="s">
        <v>123</v>
      </c>
      <c r="P3" s="76"/>
      <c r="Q3" s="78" t="s">
        <v>100</v>
      </c>
      <c r="R3" s="85" t="s">
        <v>126</v>
      </c>
    </row>
    <row r="4" spans="2:18" s="15" customFormat="1" ht="24.95" customHeight="1">
      <c r="B4" s="236">
        <v>1</v>
      </c>
      <c r="C4" s="289" t="s">
        <v>51</v>
      </c>
      <c r="D4" s="282">
        <f>VLOOKUP(C4,$Q$4:$R$77,2,FALSE)</f>
        <v>410308</v>
      </c>
      <c r="E4" s="105">
        <v>1</v>
      </c>
      <c r="F4" s="108" t="s">
        <v>214</v>
      </c>
      <c r="G4" s="111" t="s">
        <v>215</v>
      </c>
      <c r="H4" s="174">
        <v>2612868049</v>
      </c>
      <c r="I4" s="24">
        <f>IFERROR(H4/H9,"-")</f>
        <v>0.16153384235223678</v>
      </c>
      <c r="J4" s="112">
        <v>27656</v>
      </c>
      <c r="K4" s="24">
        <f>IFERROR(J4/J9,"-")</f>
        <v>0.53196891590367013</v>
      </c>
      <c r="L4" s="112">
        <f>IFERROR(H4/J4,"-")</f>
        <v>94477.438855944463</v>
      </c>
      <c r="M4" s="80">
        <f t="shared" ref="M4:M9" si="0">IFERROR(J4/$R$4,0)</f>
        <v>6.7403024069723233E-2</v>
      </c>
      <c r="P4" s="99">
        <v>1</v>
      </c>
      <c r="Q4" s="42" t="s">
        <v>80</v>
      </c>
      <c r="R4" s="100">
        <f>'市区町村別_在宅(医科)'!BO7</f>
        <v>410308</v>
      </c>
    </row>
    <row r="5" spans="2:18" s="15" customFormat="1" ht="24.95" customHeight="1">
      <c r="B5" s="237"/>
      <c r="C5" s="290"/>
      <c r="D5" s="283"/>
      <c r="E5" s="106">
        <v>2</v>
      </c>
      <c r="F5" s="109" t="s">
        <v>216</v>
      </c>
      <c r="G5" s="28" t="s">
        <v>217</v>
      </c>
      <c r="H5" s="175">
        <v>2402658179</v>
      </c>
      <c r="I5" s="25">
        <f>IFERROR(H5/H9,"-")</f>
        <v>0.14853815815974192</v>
      </c>
      <c r="J5" s="113">
        <v>36987</v>
      </c>
      <c r="K5" s="25">
        <f>IFERROR(J5/J9,"-")</f>
        <v>0.71145264291759636</v>
      </c>
      <c r="L5" s="113">
        <f t="shared" ref="L5:L8" si="1">IFERROR(H5/J5,"-")</f>
        <v>64959.531159596612</v>
      </c>
      <c r="M5" s="81">
        <f t="shared" si="0"/>
        <v>9.014447683203837E-2</v>
      </c>
      <c r="P5" s="99">
        <v>2</v>
      </c>
      <c r="Q5" s="42" t="s">
        <v>81</v>
      </c>
      <c r="R5" s="100">
        <f>'市区町村別_在宅(医科)'!BO8</f>
        <v>16136</v>
      </c>
    </row>
    <row r="6" spans="2:18" s="15" customFormat="1" ht="24.95" customHeight="1">
      <c r="B6" s="237"/>
      <c r="C6" s="290"/>
      <c r="D6" s="283"/>
      <c r="E6" s="106">
        <v>3</v>
      </c>
      <c r="F6" s="109" t="s">
        <v>218</v>
      </c>
      <c r="G6" s="29" t="s">
        <v>219</v>
      </c>
      <c r="H6" s="175">
        <v>1241717973</v>
      </c>
      <c r="I6" s="25">
        <f>IFERROR(H6/H9,"-")</f>
        <v>7.6766017852790927E-2</v>
      </c>
      <c r="J6" s="113">
        <v>31993</v>
      </c>
      <c r="K6" s="25">
        <f>IFERROR(J6/J9,"-")</f>
        <v>0.61539201354158657</v>
      </c>
      <c r="L6" s="113">
        <f t="shared" si="1"/>
        <v>38812.176819929358</v>
      </c>
      <c r="M6" s="81">
        <f t="shared" si="0"/>
        <v>7.7973132378603385E-2</v>
      </c>
      <c r="P6" s="99">
        <v>3</v>
      </c>
      <c r="Q6" s="42" t="s">
        <v>82</v>
      </c>
      <c r="R6" s="100">
        <f>'市区町村別_在宅(医科)'!BO9</f>
        <v>10039</v>
      </c>
    </row>
    <row r="7" spans="2:18" s="15" customFormat="1" ht="24.95" customHeight="1">
      <c r="B7" s="237"/>
      <c r="C7" s="290"/>
      <c r="D7" s="283"/>
      <c r="E7" s="106">
        <v>4</v>
      </c>
      <c r="F7" s="109" t="s">
        <v>222</v>
      </c>
      <c r="G7" s="29" t="s">
        <v>223</v>
      </c>
      <c r="H7" s="175">
        <v>1159582543</v>
      </c>
      <c r="I7" s="25">
        <f>IFERROR(H7/H9,"-")</f>
        <v>7.1688206286213363E-2</v>
      </c>
      <c r="J7" s="113">
        <v>23041</v>
      </c>
      <c r="K7" s="25">
        <f>IFERROR(J7/J9,"-")</f>
        <v>0.44319843040701701</v>
      </c>
      <c r="L7" s="113">
        <f t="shared" si="1"/>
        <v>50326.919100733474</v>
      </c>
      <c r="M7" s="81">
        <f t="shared" si="0"/>
        <v>5.6155375961472846E-2</v>
      </c>
      <c r="P7" s="99">
        <v>4</v>
      </c>
      <c r="Q7" s="42" t="s">
        <v>83</v>
      </c>
      <c r="R7" s="100">
        <f>'市区町村別_在宅(医科)'!BO10</f>
        <v>11192</v>
      </c>
    </row>
    <row r="8" spans="2:18" s="15" customFormat="1" ht="24.95" customHeight="1">
      <c r="B8" s="237"/>
      <c r="C8" s="290"/>
      <c r="D8" s="283"/>
      <c r="E8" s="107">
        <v>5</v>
      </c>
      <c r="F8" s="110" t="s">
        <v>220</v>
      </c>
      <c r="G8" s="30" t="s">
        <v>221</v>
      </c>
      <c r="H8" s="176">
        <v>1143484877</v>
      </c>
      <c r="I8" s="40">
        <f>IFERROR(H8/H9,"-")</f>
        <v>7.0693009516564709E-2</v>
      </c>
      <c r="J8" s="114">
        <v>20796</v>
      </c>
      <c r="K8" s="40">
        <f>IFERROR(J8/J9,"-")</f>
        <v>0.40001538816649995</v>
      </c>
      <c r="L8" s="114">
        <f t="shared" si="1"/>
        <v>54985.808665127908</v>
      </c>
      <c r="M8" s="82">
        <f t="shared" si="0"/>
        <v>5.0683876502529805E-2</v>
      </c>
      <c r="P8" s="99">
        <v>5</v>
      </c>
      <c r="Q8" s="42" t="s">
        <v>84</v>
      </c>
      <c r="R8" s="100">
        <f>'市区町村別_在宅(医科)'!BO11</f>
        <v>10491</v>
      </c>
    </row>
    <row r="9" spans="2:18" s="15" customFormat="1" ht="24.95" customHeight="1">
      <c r="B9" s="238"/>
      <c r="C9" s="291"/>
      <c r="D9" s="284"/>
      <c r="E9" s="115" t="s">
        <v>106</v>
      </c>
      <c r="F9" s="118"/>
      <c r="G9" s="120"/>
      <c r="H9" s="177">
        <v>16175359980</v>
      </c>
      <c r="I9" s="26" t="s">
        <v>192</v>
      </c>
      <c r="J9" s="142">
        <v>51988</v>
      </c>
      <c r="K9" s="26" t="s">
        <v>104</v>
      </c>
      <c r="L9" s="142">
        <f>IFERROR(H9/J9,"-")</f>
        <v>311136.41571131797</v>
      </c>
      <c r="M9" s="83">
        <f t="shared" si="0"/>
        <v>0.12670481686927867</v>
      </c>
      <c r="P9" s="99">
        <v>6</v>
      </c>
      <c r="Q9" s="42" t="s">
        <v>85</v>
      </c>
      <c r="R9" s="100">
        <f>'市区町村別_在宅(医科)'!BO12</f>
        <v>13626</v>
      </c>
    </row>
    <row r="10" spans="2:18" s="15" customFormat="1" ht="24.95" customHeight="1">
      <c r="B10" s="236">
        <v>2</v>
      </c>
      <c r="C10" s="289" t="s">
        <v>81</v>
      </c>
      <c r="D10" s="282">
        <f>VLOOKUP(C10,$Q$4:$R$77,2,FALSE)</f>
        <v>16136</v>
      </c>
      <c r="E10" s="105">
        <v>1</v>
      </c>
      <c r="F10" s="108" t="s">
        <v>214</v>
      </c>
      <c r="G10" s="111" t="s">
        <v>215</v>
      </c>
      <c r="H10" s="174">
        <v>97289754</v>
      </c>
      <c r="I10" s="24">
        <f t="shared" ref="I10" si="2">IFERROR(H10/H15,"-")</f>
        <v>0.18450395373116904</v>
      </c>
      <c r="J10" s="112">
        <v>1052</v>
      </c>
      <c r="K10" s="24">
        <f t="shared" ref="K10" si="3">IFERROR(J10/J15,"-")</f>
        <v>0.54338842975206614</v>
      </c>
      <c r="L10" s="112">
        <f t="shared" ref="L10:L73" si="4">IFERROR(H10/J10,"-")</f>
        <v>92480.754752851717</v>
      </c>
      <c r="M10" s="80">
        <f t="shared" ref="M10:M15" si="5">IFERROR(J10/$R$5,0)</f>
        <v>6.5195835399107588E-2</v>
      </c>
      <c r="P10" s="99">
        <v>7</v>
      </c>
      <c r="Q10" s="42" t="s">
        <v>86</v>
      </c>
      <c r="R10" s="100">
        <f>'市区町村別_在宅(医科)'!BO13</f>
        <v>12294</v>
      </c>
    </row>
    <row r="11" spans="2:18" s="15" customFormat="1" ht="24.95" customHeight="1">
      <c r="B11" s="237"/>
      <c r="C11" s="290"/>
      <c r="D11" s="283"/>
      <c r="E11" s="106">
        <v>2</v>
      </c>
      <c r="F11" s="109" t="s">
        <v>216</v>
      </c>
      <c r="G11" s="28" t="s">
        <v>217</v>
      </c>
      <c r="H11" s="175">
        <v>86489344</v>
      </c>
      <c r="I11" s="25">
        <f t="shared" ref="I11" si="6">IFERROR(H11/H15,"-")</f>
        <v>0.16402164942893332</v>
      </c>
      <c r="J11" s="113">
        <v>1369</v>
      </c>
      <c r="K11" s="25">
        <f t="shared" ref="K11" si="7">IFERROR(J11/J15,"-")</f>
        <v>0.70712809917355368</v>
      </c>
      <c r="L11" s="113">
        <f t="shared" si="4"/>
        <v>63177.02264426589</v>
      </c>
      <c r="M11" s="81">
        <f t="shared" si="5"/>
        <v>8.4841348537431832E-2</v>
      </c>
      <c r="P11" s="99">
        <v>8</v>
      </c>
      <c r="Q11" s="42" t="s">
        <v>52</v>
      </c>
      <c r="R11" s="100">
        <f>'市区町村別_在宅(医科)'!BO14</f>
        <v>10557</v>
      </c>
    </row>
    <row r="12" spans="2:18" s="15" customFormat="1" ht="24.95" customHeight="1">
      <c r="B12" s="237"/>
      <c r="C12" s="290"/>
      <c r="D12" s="283"/>
      <c r="E12" s="106">
        <v>3</v>
      </c>
      <c r="F12" s="109" t="s">
        <v>218</v>
      </c>
      <c r="G12" s="29" t="s">
        <v>219</v>
      </c>
      <c r="H12" s="175">
        <v>45412280</v>
      </c>
      <c r="I12" s="25">
        <f t="shared" ref="I12" si="8">IFERROR(H12/H15,"-")</f>
        <v>8.6121558164767201E-2</v>
      </c>
      <c r="J12" s="113">
        <v>1218</v>
      </c>
      <c r="K12" s="25">
        <f t="shared" ref="K12" si="9">IFERROR(J12/J15,"-")</f>
        <v>0.62913223140495866</v>
      </c>
      <c r="L12" s="113">
        <f t="shared" si="4"/>
        <v>37284.302134646961</v>
      </c>
      <c r="M12" s="81">
        <f t="shared" si="5"/>
        <v>7.548339117501239E-2</v>
      </c>
      <c r="P12" s="99">
        <v>9</v>
      </c>
      <c r="Q12" s="42" t="s">
        <v>87</v>
      </c>
      <c r="R12" s="100">
        <f>'市区町村別_在宅(医科)'!BO15</f>
        <v>6809</v>
      </c>
    </row>
    <row r="13" spans="2:18" s="15" customFormat="1" ht="24.95" customHeight="1">
      <c r="B13" s="237"/>
      <c r="C13" s="290"/>
      <c r="D13" s="283"/>
      <c r="E13" s="106">
        <v>4</v>
      </c>
      <c r="F13" s="109" t="s">
        <v>222</v>
      </c>
      <c r="G13" s="29" t="s">
        <v>223</v>
      </c>
      <c r="H13" s="175">
        <v>40840487</v>
      </c>
      <c r="I13" s="25">
        <f t="shared" ref="I13" si="10">IFERROR(H13/H15,"-")</f>
        <v>7.7451437731114112E-2</v>
      </c>
      <c r="J13" s="113">
        <v>812</v>
      </c>
      <c r="K13" s="25">
        <f t="shared" ref="K13" si="11">IFERROR(J13/J15,"-")</f>
        <v>0.41942148760330578</v>
      </c>
      <c r="L13" s="113">
        <f t="shared" si="4"/>
        <v>50296.166256157638</v>
      </c>
      <c r="M13" s="81">
        <f t="shared" si="5"/>
        <v>5.0322260783341594E-2</v>
      </c>
      <c r="P13" s="99">
        <v>10</v>
      </c>
      <c r="Q13" s="42" t="s">
        <v>53</v>
      </c>
      <c r="R13" s="100">
        <f>'市区町村別_在宅(医科)'!BO16</f>
        <v>15290</v>
      </c>
    </row>
    <row r="14" spans="2:18" s="15" customFormat="1" ht="24.95" customHeight="1">
      <c r="B14" s="237"/>
      <c r="C14" s="290"/>
      <c r="D14" s="283"/>
      <c r="E14" s="107">
        <v>5</v>
      </c>
      <c r="F14" s="110" t="s">
        <v>220</v>
      </c>
      <c r="G14" s="30" t="s">
        <v>221</v>
      </c>
      <c r="H14" s="176">
        <v>38552029</v>
      </c>
      <c r="I14" s="40">
        <f t="shared" ref="I14" si="12">IFERROR(H14/H15,"-")</f>
        <v>7.3111519789213236E-2</v>
      </c>
      <c r="J14" s="114">
        <v>749</v>
      </c>
      <c r="K14" s="40">
        <f t="shared" ref="K14" si="13">IFERROR(J14/J15,"-")</f>
        <v>0.38688016528925617</v>
      </c>
      <c r="L14" s="114">
        <f t="shared" si="4"/>
        <v>51471.333778371161</v>
      </c>
      <c r="M14" s="82">
        <f t="shared" si="5"/>
        <v>4.6417947446703023E-2</v>
      </c>
      <c r="P14" s="99">
        <v>11</v>
      </c>
      <c r="Q14" s="42" t="s">
        <v>54</v>
      </c>
      <c r="R14" s="100">
        <f>'市区町村別_在宅(医科)'!BO17</f>
        <v>25886</v>
      </c>
    </row>
    <row r="15" spans="2:18" s="15" customFormat="1" ht="24.95" customHeight="1">
      <c r="B15" s="238"/>
      <c r="C15" s="291"/>
      <c r="D15" s="284"/>
      <c r="E15" s="115" t="s">
        <v>106</v>
      </c>
      <c r="F15" s="118"/>
      <c r="G15" s="120"/>
      <c r="H15" s="177">
        <v>527304440</v>
      </c>
      <c r="I15" s="26" t="s">
        <v>192</v>
      </c>
      <c r="J15" s="142">
        <v>1936</v>
      </c>
      <c r="K15" s="26" t="s">
        <v>104</v>
      </c>
      <c r="L15" s="142">
        <f t="shared" si="4"/>
        <v>272367.99586776859</v>
      </c>
      <c r="M15" s="83">
        <f t="shared" si="5"/>
        <v>0.11998016856717898</v>
      </c>
      <c r="P15" s="99">
        <v>12</v>
      </c>
      <c r="Q15" s="42" t="s">
        <v>88</v>
      </c>
      <c r="R15" s="100">
        <f>'市区町村別_在宅(医科)'!BO18</f>
        <v>13293</v>
      </c>
    </row>
    <row r="16" spans="2:18" s="15" customFormat="1" ht="24.95" customHeight="1">
      <c r="B16" s="236">
        <v>3</v>
      </c>
      <c r="C16" s="289" t="s">
        <v>82</v>
      </c>
      <c r="D16" s="282">
        <f>VLOOKUP(C16,$Q$4:$R$77,2,FALSE)</f>
        <v>10039</v>
      </c>
      <c r="E16" s="105">
        <v>1</v>
      </c>
      <c r="F16" s="108" t="s">
        <v>214</v>
      </c>
      <c r="G16" s="111" t="s">
        <v>215</v>
      </c>
      <c r="H16" s="174">
        <v>62806008</v>
      </c>
      <c r="I16" s="24">
        <f t="shared" ref="I16" si="14">IFERROR(H16/H21,"-")</f>
        <v>0.17182125721898278</v>
      </c>
      <c r="J16" s="112">
        <v>746</v>
      </c>
      <c r="K16" s="24">
        <f t="shared" ref="K16" si="15">IFERROR(J16/J21,"-")</f>
        <v>0.56174698795180722</v>
      </c>
      <c r="L16" s="112">
        <f t="shared" si="4"/>
        <v>84190.359249329762</v>
      </c>
      <c r="M16" s="80">
        <f>IFERROR(J16/$R$6,0)</f>
        <v>7.4310190257993819E-2</v>
      </c>
      <c r="P16" s="99">
        <v>13</v>
      </c>
      <c r="Q16" s="42" t="s">
        <v>89</v>
      </c>
      <c r="R16" s="100">
        <f>'市区町村別_在宅(医科)'!BO19</f>
        <v>22534</v>
      </c>
    </row>
    <row r="17" spans="2:18" s="15" customFormat="1" ht="24.95" customHeight="1">
      <c r="B17" s="237"/>
      <c r="C17" s="290"/>
      <c r="D17" s="283"/>
      <c r="E17" s="106">
        <v>2</v>
      </c>
      <c r="F17" s="109" t="s">
        <v>216</v>
      </c>
      <c r="G17" s="28" t="s">
        <v>217</v>
      </c>
      <c r="H17" s="175">
        <v>54139747</v>
      </c>
      <c r="I17" s="25">
        <f t="shared" ref="I17" si="16">IFERROR(H17/H21,"-")</f>
        <v>0.14811257220897803</v>
      </c>
      <c r="J17" s="113">
        <v>916</v>
      </c>
      <c r="K17" s="25">
        <f t="shared" ref="K17" si="17">IFERROR(J17/J21,"-")</f>
        <v>0.68975903614457834</v>
      </c>
      <c r="L17" s="113">
        <f t="shared" si="4"/>
        <v>59104.527292576422</v>
      </c>
      <c r="M17" s="81">
        <f t="shared" ref="M17:M21" si="18">IFERROR(J17/$R$6,0)</f>
        <v>9.12441478234884E-2</v>
      </c>
      <c r="P17" s="99">
        <v>14</v>
      </c>
      <c r="Q17" s="42" t="s">
        <v>90</v>
      </c>
      <c r="R17" s="100">
        <f>'市区町村別_在宅(医科)'!BO20</f>
        <v>17462</v>
      </c>
    </row>
    <row r="18" spans="2:18" s="15" customFormat="1" ht="24.95" customHeight="1">
      <c r="B18" s="237"/>
      <c r="C18" s="290"/>
      <c r="D18" s="283"/>
      <c r="E18" s="106">
        <v>3</v>
      </c>
      <c r="F18" s="109" t="s">
        <v>222</v>
      </c>
      <c r="G18" s="29" t="s">
        <v>223</v>
      </c>
      <c r="H18" s="175">
        <v>25404720</v>
      </c>
      <c r="I18" s="25">
        <f t="shared" ref="I18" si="19">IFERROR(H18/H21,"-")</f>
        <v>6.9500849818320512E-2</v>
      </c>
      <c r="J18" s="113">
        <v>611</v>
      </c>
      <c r="K18" s="25">
        <f t="shared" ref="K18" si="20">IFERROR(J18/J21,"-")</f>
        <v>0.46009036144578314</v>
      </c>
      <c r="L18" s="113">
        <f t="shared" si="4"/>
        <v>41578.919803600656</v>
      </c>
      <c r="M18" s="81">
        <f t="shared" si="18"/>
        <v>6.0862635720689312E-2</v>
      </c>
      <c r="P18" s="99">
        <v>15</v>
      </c>
      <c r="Q18" s="42" t="s">
        <v>91</v>
      </c>
      <c r="R18" s="100">
        <f>'市区町村別_在宅(医科)'!BO21</f>
        <v>28655</v>
      </c>
    </row>
    <row r="19" spans="2:18" s="15" customFormat="1" ht="24.95" customHeight="1">
      <c r="B19" s="237"/>
      <c r="C19" s="290"/>
      <c r="D19" s="283"/>
      <c r="E19" s="106">
        <v>4</v>
      </c>
      <c r="F19" s="109" t="s">
        <v>224</v>
      </c>
      <c r="G19" s="29" t="s">
        <v>225</v>
      </c>
      <c r="H19" s="175">
        <v>24761349</v>
      </c>
      <c r="I19" s="25">
        <f t="shared" ref="I19" si="21">IFERROR(H19/H21,"-")</f>
        <v>6.7740750464796329E-2</v>
      </c>
      <c r="J19" s="113">
        <v>347</v>
      </c>
      <c r="K19" s="25">
        <f t="shared" ref="K19" si="22">IFERROR(J19/J21,"-")</f>
        <v>0.26129518072289154</v>
      </c>
      <c r="L19" s="113">
        <f t="shared" si="4"/>
        <v>71358.354466858786</v>
      </c>
      <c r="M19" s="81">
        <f t="shared" si="18"/>
        <v>3.4565195736627155E-2</v>
      </c>
      <c r="P19" s="99">
        <v>16</v>
      </c>
      <c r="Q19" s="42" t="s">
        <v>55</v>
      </c>
      <c r="R19" s="100">
        <f>'市区町村別_在宅(医科)'!BO22</f>
        <v>18894</v>
      </c>
    </row>
    <row r="20" spans="2:18" s="15" customFormat="1" ht="24.95" customHeight="1">
      <c r="B20" s="237"/>
      <c r="C20" s="290"/>
      <c r="D20" s="283"/>
      <c r="E20" s="107">
        <v>5</v>
      </c>
      <c r="F20" s="110" t="s">
        <v>218</v>
      </c>
      <c r="G20" s="30" t="s">
        <v>219</v>
      </c>
      <c r="H20" s="176">
        <v>24127412</v>
      </c>
      <c r="I20" s="40">
        <f t="shared" ref="I20" si="23">IFERROR(H20/H21,"-")</f>
        <v>6.6006460134838879E-2</v>
      </c>
      <c r="J20" s="114">
        <v>796</v>
      </c>
      <c r="K20" s="40">
        <f t="shared" ref="K20" si="24">IFERROR(J20/J21,"-")</f>
        <v>0.5993975903614458</v>
      </c>
      <c r="L20" s="114">
        <f t="shared" si="4"/>
        <v>30310.819095477385</v>
      </c>
      <c r="M20" s="82">
        <f t="shared" si="18"/>
        <v>7.9290766012551056E-2</v>
      </c>
      <c r="P20" s="99">
        <v>17</v>
      </c>
      <c r="Q20" s="42" t="s">
        <v>92</v>
      </c>
      <c r="R20" s="100">
        <f>'市区町村別_在宅(医科)'!BO23</f>
        <v>26607</v>
      </c>
    </row>
    <row r="21" spans="2:18" s="15" customFormat="1" ht="24.95" customHeight="1">
      <c r="B21" s="238"/>
      <c r="C21" s="291"/>
      <c r="D21" s="284"/>
      <c r="E21" s="115" t="s">
        <v>106</v>
      </c>
      <c r="F21" s="118"/>
      <c r="G21" s="120"/>
      <c r="H21" s="177">
        <v>365531070</v>
      </c>
      <c r="I21" s="26" t="s">
        <v>192</v>
      </c>
      <c r="J21" s="142">
        <v>1328</v>
      </c>
      <c r="K21" s="26" t="s">
        <v>104</v>
      </c>
      <c r="L21" s="142">
        <f t="shared" si="4"/>
        <v>275249.29969879519</v>
      </c>
      <c r="M21" s="83">
        <f t="shared" si="18"/>
        <v>0.13228409204103994</v>
      </c>
      <c r="P21" s="99">
        <v>18</v>
      </c>
      <c r="Q21" s="42" t="s">
        <v>56</v>
      </c>
      <c r="R21" s="100">
        <f>'市区町村別_在宅(医科)'!BO24</f>
        <v>23766</v>
      </c>
    </row>
    <row r="22" spans="2:18" s="15" customFormat="1" ht="24.95" customHeight="1">
      <c r="B22" s="236">
        <v>4</v>
      </c>
      <c r="C22" s="289" t="s">
        <v>83</v>
      </c>
      <c r="D22" s="282">
        <f>VLOOKUP(C22,$Q$4:$R$77,2,FALSE)</f>
        <v>11192</v>
      </c>
      <c r="E22" s="105">
        <v>1</v>
      </c>
      <c r="F22" s="108" t="s">
        <v>214</v>
      </c>
      <c r="G22" s="111" t="s">
        <v>215</v>
      </c>
      <c r="H22" s="174">
        <v>65270852</v>
      </c>
      <c r="I22" s="24">
        <f t="shared" ref="I22" si="25">IFERROR(H22/H27,"-")</f>
        <v>0.21818093692430335</v>
      </c>
      <c r="J22" s="112">
        <v>618</v>
      </c>
      <c r="K22" s="24">
        <f t="shared" ref="K22" si="26">IFERROR(J22/J27,"-")</f>
        <v>0.55031166518254671</v>
      </c>
      <c r="L22" s="112">
        <f t="shared" si="4"/>
        <v>105616.26537216829</v>
      </c>
      <c r="M22" s="80">
        <f t="shared" ref="M22:M27" si="27">IFERROR(J22/$R$7,0)</f>
        <v>5.5218012866333092E-2</v>
      </c>
      <c r="P22" s="99">
        <v>19</v>
      </c>
      <c r="Q22" s="42" t="s">
        <v>93</v>
      </c>
      <c r="R22" s="100">
        <f>'市区町村別_在宅(医科)'!BO25</f>
        <v>16375</v>
      </c>
    </row>
    <row r="23" spans="2:18" s="15" customFormat="1" ht="24.95" customHeight="1">
      <c r="B23" s="237"/>
      <c r="C23" s="290"/>
      <c r="D23" s="283"/>
      <c r="E23" s="106">
        <v>2</v>
      </c>
      <c r="F23" s="109" t="s">
        <v>216</v>
      </c>
      <c r="G23" s="28" t="s">
        <v>217</v>
      </c>
      <c r="H23" s="175">
        <v>41016891</v>
      </c>
      <c r="I23" s="25">
        <f t="shared" ref="I23" si="28">IFERROR(H23/H27,"-")</f>
        <v>0.13710719921508033</v>
      </c>
      <c r="J23" s="113">
        <v>734</v>
      </c>
      <c r="K23" s="25">
        <f t="shared" ref="K23" si="29">IFERROR(J23/J27,"-")</f>
        <v>0.65360641139804099</v>
      </c>
      <c r="L23" s="113">
        <f t="shared" si="4"/>
        <v>55881.322888283379</v>
      </c>
      <c r="M23" s="81">
        <f t="shared" si="27"/>
        <v>6.5582558970693358E-2</v>
      </c>
      <c r="P23" s="99">
        <v>20</v>
      </c>
      <c r="Q23" s="42" t="s">
        <v>94</v>
      </c>
      <c r="R23" s="100">
        <f>'市区町村別_在宅(医科)'!BO26</f>
        <v>25909</v>
      </c>
    </row>
    <row r="24" spans="2:18" s="15" customFormat="1" ht="24.95" customHeight="1">
      <c r="B24" s="237"/>
      <c r="C24" s="290"/>
      <c r="D24" s="283"/>
      <c r="E24" s="106">
        <v>3</v>
      </c>
      <c r="F24" s="109" t="s">
        <v>218</v>
      </c>
      <c r="G24" s="29" t="s">
        <v>219</v>
      </c>
      <c r="H24" s="175">
        <v>23447510</v>
      </c>
      <c r="I24" s="25">
        <f t="shared" ref="I24" si="30">IFERROR(H24/H27,"-")</f>
        <v>7.8378013210888858E-2</v>
      </c>
      <c r="J24" s="113">
        <v>651</v>
      </c>
      <c r="K24" s="25">
        <f t="shared" ref="K24" si="31">IFERROR(J24/J27,"-")</f>
        <v>0.57969723953695462</v>
      </c>
      <c r="L24" s="113">
        <f t="shared" si="4"/>
        <v>36017.680491551459</v>
      </c>
      <c r="M24" s="81">
        <f t="shared" si="27"/>
        <v>5.8166547533952825E-2</v>
      </c>
      <c r="P24" s="99">
        <v>21</v>
      </c>
      <c r="Q24" s="42" t="s">
        <v>95</v>
      </c>
      <c r="R24" s="100">
        <f>'市区町村別_在宅(医科)'!BO27</f>
        <v>16832</v>
      </c>
    </row>
    <row r="25" spans="2:18" s="15" customFormat="1" ht="24.95" customHeight="1">
      <c r="B25" s="237"/>
      <c r="C25" s="290"/>
      <c r="D25" s="283"/>
      <c r="E25" s="106">
        <v>4</v>
      </c>
      <c r="F25" s="109" t="s">
        <v>222</v>
      </c>
      <c r="G25" s="29" t="s">
        <v>223</v>
      </c>
      <c r="H25" s="175">
        <v>21615778</v>
      </c>
      <c r="I25" s="25">
        <f t="shared" ref="I25" si="32">IFERROR(H25/H27,"-")</f>
        <v>7.225508097224996E-2</v>
      </c>
      <c r="J25" s="113">
        <v>520</v>
      </c>
      <c r="K25" s="25">
        <f t="shared" ref="K25" si="33">IFERROR(J25/J27,"-")</f>
        <v>0.46304541406945682</v>
      </c>
      <c r="L25" s="113">
        <f t="shared" si="4"/>
        <v>41568.803846153845</v>
      </c>
      <c r="M25" s="81">
        <f t="shared" si="27"/>
        <v>4.6461758398856329E-2</v>
      </c>
      <c r="P25" s="99">
        <v>22</v>
      </c>
      <c r="Q25" s="42" t="s">
        <v>57</v>
      </c>
      <c r="R25" s="100">
        <f>'市区町村別_在宅(医科)'!BO28</f>
        <v>22657</v>
      </c>
    </row>
    <row r="26" spans="2:18" s="15" customFormat="1" ht="24.95" customHeight="1">
      <c r="B26" s="237"/>
      <c r="C26" s="290"/>
      <c r="D26" s="283"/>
      <c r="E26" s="107">
        <v>5</v>
      </c>
      <c r="F26" s="110" t="s">
        <v>220</v>
      </c>
      <c r="G26" s="30" t="s">
        <v>221</v>
      </c>
      <c r="H26" s="176">
        <v>18004389</v>
      </c>
      <c r="I26" s="40">
        <f t="shared" ref="I26" si="34">IFERROR(H26/H27,"-")</f>
        <v>6.0183287645297179E-2</v>
      </c>
      <c r="J26" s="114">
        <v>362</v>
      </c>
      <c r="K26" s="40">
        <f t="shared" ref="K26" si="35">IFERROR(J26/J27,"-")</f>
        <v>0.32235084594835262</v>
      </c>
      <c r="L26" s="114">
        <f t="shared" si="4"/>
        <v>49735.881215469613</v>
      </c>
      <c r="M26" s="82">
        <f t="shared" si="27"/>
        <v>3.2344531808434593E-2</v>
      </c>
      <c r="P26" s="99">
        <v>23</v>
      </c>
      <c r="Q26" s="42" t="s">
        <v>96</v>
      </c>
      <c r="R26" s="100">
        <f>'市区町村別_在宅(医科)'!BO29</f>
        <v>34470</v>
      </c>
    </row>
    <row r="27" spans="2:18" s="15" customFormat="1" ht="24.95" customHeight="1">
      <c r="B27" s="238"/>
      <c r="C27" s="291"/>
      <c r="D27" s="284"/>
      <c r="E27" s="115" t="s">
        <v>106</v>
      </c>
      <c r="F27" s="118"/>
      <c r="G27" s="120"/>
      <c r="H27" s="177">
        <v>299159280</v>
      </c>
      <c r="I27" s="26" t="s">
        <v>192</v>
      </c>
      <c r="J27" s="142">
        <v>1123</v>
      </c>
      <c r="K27" s="26" t="s">
        <v>104</v>
      </c>
      <c r="L27" s="142">
        <f t="shared" si="4"/>
        <v>266392.94746215496</v>
      </c>
      <c r="M27" s="83">
        <f t="shared" si="27"/>
        <v>0.10033952823445318</v>
      </c>
      <c r="P27" s="99">
        <v>24</v>
      </c>
      <c r="Q27" s="42" t="s">
        <v>97</v>
      </c>
      <c r="R27" s="100">
        <f>'市区町村別_在宅(医科)'!BO30</f>
        <v>16091</v>
      </c>
    </row>
    <row r="28" spans="2:18" s="15" customFormat="1" ht="24.95" customHeight="1">
      <c r="B28" s="236">
        <v>5</v>
      </c>
      <c r="C28" s="289" t="s">
        <v>84</v>
      </c>
      <c r="D28" s="282">
        <f>VLOOKUP(C28,$Q$4:$R$77,2,FALSE)</f>
        <v>10491</v>
      </c>
      <c r="E28" s="105">
        <v>1</v>
      </c>
      <c r="F28" s="108" t="s">
        <v>214</v>
      </c>
      <c r="G28" s="111" t="s">
        <v>215</v>
      </c>
      <c r="H28" s="174">
        <v>53159091</v>
      </c>
      <c r="I28" s="24">
        <f t="shared" ref="I28" si="36">IFERROR(H28/H33,"-")</f>
        <v>0.16227431091459316</v>
      </c>
      <c r="J28" s="112">
        <v>581</v>
      </c>
      <c r="K28" s="24">
        <f t="shared" ref="K28" si="37">IFERROR(J28/J33,"-")</f>
        <v>0.52154398563734294</v>
      </c>
      <c r="L28" s="112">
        <f t="shared" si="4"/>
        <v>91495.853700516353</v>
      </c>
      <c r="M28" s="80">
        <f t="shared" ref="M28:M33" si="38">IFERROR(J28/$R$8,0)</f>
        <v>5.5380802592698501E-2</v>
      </c>
      <c r="P28" s="99">
        <v>25</v>
      </c>
      <c r="Q28" s="42" t="s">
        <v>98</v>
      </c>
      <c r="R28" s="100">
        <f>'市区町村別_在宅(医科)'!BO31</f>
        <v>11101</v>
      </c>
    </row>
    <row r="29" spans="2:18" s="15" customFormat="1" ht="24.95" customHeight="1">
      <c r="B29" s="237"/>
      <c r="C29" s="290"/>
      <c r="D29" s="283"/>
      <c r="E29" s="106">
        <v>2</v>
      </c>
      <c r="F29" s="109" t="s">
        <v>216</v>
      </c>
      <c r="G29" s="28" t="s">
        <v>217</v>
      </c>
      <c r="H29" s="175">
        <v>46190271</v>
      </c>
      <c r="I29" s="25">
        <f t="shared" ref="I29" si="39">IFERROR(H29/H33,"-")</f>
        <v>0.14100117696676409</v>
      </c>
      <c r="J29" s="113">
        <v>766</v>
      </c>
      <c r="K29" s="25">
        <f t="shared" ref="K29" si="40">IFERROR(J29/J33,"-")</f>
        <v>0.68761220825852787</v>
      </c>
      <c r="L29" s="113">
        <f t="shared" si="4"/>
        <v>60300.614882506525</v>
      </c>
      <c r="M29" s="81">
        <f t="shared" si="38"/>
        <v>7.301496520827376E-2</v>
      </c>
      <c r="P29" s="99">
        <v>26</v>
      </c>
      <c r="Q29" s="42" t="s">
        <v>31</v>
      </c>
      <c r="R29" s="100">
        <f>'市区町村別_在宅(医科)'!BO32</f>
        <v>152316</v>
      </c>
    </row>
    <row r="30" spans="2:18" s="15" customFormat="1" ht="24.95" customHeight="1">
      <c r="B30" s="237"/>
      <c r="C30" s="290"/>
      <c r="D30" s="283"/>
      <c r="E30" s="106">
        <v>3</v>
      </c>
      <c r="F30" s="109" t="s">
        <v>224</v>
      </c>
      <c r="G30" s="29" t="s">
        <v>225</v>
      </c>
      <c r="H30" s="175">
        <v>23483762</v>
      </c>
      <c r="I30" s="25">
        <f t="shared" ref="I30" si="41">IFERROR(H30/H33,"-")</f>
        <v>7.1686916095542494E-2</v>
      </c>
      <c r="J30" s="113">
        <v>282</v>
      </c>
      <c r="K30" s="25">
        <f t="shared" ref="K30" si="42">IFERROR(J30/J33,"-")</f>
        <v>0.25314183123877915</v>
      </c>
      <c r="L30" s="113">
        <f t="shared" si="4"/>
        <v>83275.751773049647</v>
      </c>
      <c r="M30" s="81">
        <f t="shared" si="38"/>
        <v>2.6880183014012009E-2</v>
      </c>
      <c r="P30" s="99">
        <v>27</v>
      </c>
      <c r="Q30" s="42" t="s">
        <v>32</v>
      </c>
      <c r="R30" s="100">
        <f>'市区町村別_在宅(医科)'!BO33</f>
        <v>25650</v>
      </c>
    </row>
    <row r="31" spans="2:18" s="15" customFormat="1" ht="24.95" customHeight="1">
      <c r="B31" s="237"/>
      <c r="C31" s="290"/>
      <c r="D31" s="283"/>
      <c r="E31" s="106">
        <v>4</v>
      </c>
      <c r="F31" s="109" t="s">
        <v>218</v>
      </c>
      <c r="G31" s="29" t="s">
        <v>219</v>
      </c>
      <c r="H31" s="175">
        <v>20819815</v>
      </c>
      <c r="I31" s="25">
        <f t="shared" ref="I31" si="43">IFERROR(H31/H33,"-")</f>
        <v>6.3554907898901253E-2</v>
      </c>
      <c r="J31" s="113">
        <v>644</v>
      </c>
      <c r="K31" s="25">
        <f t="shared" ref="K31" si="44">IFERROR(J31/J33,"-")</f>
        <v>0.57809694793536803</v>
      </c>
      <c r="L31" s="113">
        <f t="shared" si="4"/>
        <v>32328.905279503106</v>
      </c>
      <c r="M31" s="81">
        <f t="shared" si="38"/>
        <v>6.138594986178629E-2</v>
      </c>
      <c r="P31" s="99">
        <v>28</v>
      </c>
      <c r="Q31" s="42" t="s">
        <v>33</v>
      </c>
      <c r="R31" s="100">
        <f>'市区町村別_在宅(医科)'!BO34</f>
        <v>21811</v>
      </c>
    </row>
    <row r="32" spans="2:18" s="15" customFormat="1" ht="24.95" customHeight="1">
      <c r="B32" s="237"/>
      <c r="C32" s="290"/>
      <c r="D32" s="283"/>
      <c r="E32" s="107">
        <v>5</v>
      </c>
      <c r="F32" s="110" t="s">
        <v>226</v>
      </c>
      <c r="G32" s="30" t="s">
        <v>227</v>
      </c>
      <c r="H32" s="176">
        <v>20538075</v>
      </c>
      <c r="I32" s="40">
        <f t="shared" ref="I32" si="45">IFERROR(H32/H33,"-")</f>
        <v>6.2694863765394959E-2</v>
      </c>
      <c r="J32" s="114">
        <v>365</v>
      </c>
      <c r="K32" s="40">
        <f t="shared" ref="K32" si="46">IFERROR(J32/J33,"-")</f>
        <v>0.32764811490125673</v>
      </c>
      <c r="L32" s="114">
        <f t="shared" si="4"/>
        <v>56268.698630136983</v>
      </c>
      <c r="M32" s="82">
        <f t="shared" si="38"/>
        <v>3.4791726241540366E-2</v>
      </c>
      <c r="P32" s="99">
        <v>29</v>
      </c>
      <c r="Q32" s="42" t="s">
        <v>34</v>
      </c>
      <c r="R32" s="100">
        <f>'市区町村別_在宅(医科)'!BO35</f>
        <v>17881</v>
      </c>
    </row>
    <row r="33" spans="2:18" s="15" customFormat="1" ht="24.95" customHeight="1">
      <c r="B33" s="238"/>
      <c r="C33" s="291"/>
      <c r="D33" s="284"/>
      <c r="E33" s="115" t="s">
        <v>106</v>
      </c>
      <c r="F33" s="118"/>
      <c r="G33" s="120"/>
      <c r="H33" s="177">
        <v>327587840</v>
      </c>
      <c r="I33" s="26" t="s">
        <v>192</v>
      </c>
      <c r="J33" s="142">
        <v>1114</v>
      </c>
      <c r="K33" s="26" t="s">
        <v>104</v>
      </c>
      <c r="L33" s="142">
        <f t="shared" si="4"/>
        <v>294064.48833034112</v>
      </c>
      <c r="M33" s="83">
        <f t="shared" si="38"/>
        <v>0.10618625488513965</v>
      </c>
      <c r="P33" s="99">
        <v>30</v>
      </c>
      <c r="Q33" s="42" t="s">
        <v>35</v>
      </c>
      <c r="R33" s="100">
        <f>'市区町村別_在宅(医科)'!BO36</f>
        <v>23856</v>
      </c>
    </row>
    <row r="34" spans="2:18" s="15" customFormat="1" ht="24.95" customHeight="1">
      <c r="B34" s="236">
        <v>6</v>
      </c>
      <c r="C34" s="289" t="s">
        <v>85</v>
      </c>
      <c r="D34" s="282">
        <f>VLOOKUP(C34,$Q$4:$R$77,2,FALSE)</f>
        <v>13626</v>
      </c>
      <c r="E34" s="105">
        <v>1</v>
      </c>
      <c r="F34" s="108" t="s">
        <v>216</v>
      </c>
      <c r="G34" s="111" t="s">
        <v>217</v>
      </c>
      <c r="H34" s="174">
        <v>58626874</v>
      </c>
      <c r="I34" s="24">
        <f t="shared" ref="I34" si="47">IFERROR(H34/H39,"-")</f>
        <v>0.15980230340740501</v>
      </c>
      <c r="J34" s="112">
        <v>848</v>
      </c>
      <c r="K34" s="24">
        <f t="shared" ref="K34" si="48">IFERROR(J34/J39,"-")</f>
        <v>0.71140939597315433</v>
      </c>
      <c r="L34" s="112">
        <f t="shared" si="4"/>
        <v>69135.464622641506</v>
      </c>
      <c r="M34" s="80">
        <f t="shared" ref="M34:M39" si="49">IFERROR(J34/$R$9,0)</f>
        <v>6.2233964479671215E-2</v>
      </c>
      <c r="P34" s="99">
        <v>31</v>
      </c>
      <c r="Q34" s="42" t="s">
        <v>36</v>
      </c>
      <c r="R34" s="100">
        <f>'市区町村別_在宅(医科)'!BO37</f>
        <v>32983</v>
      </c>
    </row>
    <row r="35" spans="2:18" s="15" customFormat="1" ht="24.95" customHeight="1">
      <c r="B35" s="237"/>
      <c r="C35" s="290"/>
      <c r="D35" s="283"/>
      <c r="E35" s="106">
        <v>2</v>
      </c>
      <c r="F35" s="109" t="s">
        <v>214</v>
      </c>
      <c r="G35" s="28" t="s">
        <v>215</v>
      </c>
      <c r="H35" s="175">
        <v>55269747</v>
      </c>
      <c r="I35" s="25">
        <f t="shared" ref="I35" si="50">IFERROR(H35/H39,"-")</f>
        <v>0.15065160866916616</v>
      </c>
      <c r="J35" s="113">
        <v>576</v>
      </c>
      <c r="K35" s="25">
        <f t="shared" ref="K35" si="51">IFERROR(J35/J39,"-")</f>
        <v>0.48322147651006714</v>
      </c>
      <c r="L35" s="113">
        <f t="shared" si="4"/>
        <v>95954.421875</v>
      </c>
      <c r="M35" s="81">
        <f t="shared" si="49"/>
        <v>4.2272126816380449E-2</v>
      </c>
      <c r="P35" s="99">
        <v>32</v>
      </c>
      <c r="Q35" s="42" t="s">
        <v>37</v>
      </c>
      <c r="R35" s="100">
        <f>'市区町村別_在宅(医科)'!BO38</f>
        <v>26529</v>
      </c>
    </row>
    <row r="36" spans="2:18" s="15" customFormat="1" ht="24.95" customHeight="1">
      <c r="B36" s="237"/>
      <c r="C36" s="290"/>
      <c r="D36" s="283"/>
      <c r="E36" s="106">
        <v>3</v>
      </c>
      <c r="F36" s="109" t="s">
        <v>220</v>
      </c>
      <c r="G36" s="29" t="s">
        <v>221</v>
      </c>
      <c r="H36" s="175">
        <v>27440502</v>
      </c>
      <c r="I36" s="25">
        <f t="shared" ref="I36" si="52">IFERROR(H36/H39,"-")</f>
        <v>7.4795995881607194E-2</v>
      </c>
      <c r="J36" s="113">
        <v>457</v>
      </c>
      <c r="K36" s="25">
        <f t="shared" ref="K36" si="53">IFERROR(J36/J39,"-")</f>
        <v>0.38338926174496646</v>
      </c>
      <c r="L36" s="113">
        <f t="shared" si="4"/>
        <v>60044.862144420134</v>
      </c>
      <c r="M36" s="81">
        <f t="shared" si="49"/>
        <v>3.3538822838690738E-2</v>
      </c>
      <c r="P36" s="99">
        <v>33</v>
      </c>
      <c r="Q36" s="42" t="s">
        <v>38</v>
      </c>
      <c r="R36" s="100">
        <f>'市区町村別_在宅(医科)'!BO39</f>
        <v>7884</v>
      </c>
    </row>
    <row r="37" spans="2:18" s="15" customFormat="1" ht="24.95" customHeight="1">
      <c r="B37" s="237"/>
      <c r="C37" s="290"/>
      <c r="D37" s="283"/>
      <c r="E37" s="106">
        <v>4</v>
      </c>
      <c r="F37" s="109" t="s">
        <v>224</v>
      </c>
      <c r="G37" s="29" t="s">
        <v>225</v>
      </c>
      <c r="H37" s="175">
        <v>26925870</v>
      </c>
      <c r="I37" s="25">
        <f t="shared" ref="I37" si="54">IFERROR(H37/H39,"-")</f>
        <v>7.3393236815736479E-2</v>
      </c>
      <c r="J37" s="113">
        <v>291</v>
      </c>
      <c r="K37" s="25">
        <f t="shared" ref="K37" si="55">IFERROR(J37/J39,"-")</f>
        <v>0.24412751677852348</v>
      </c>
      <c r="L37" s="113">
        <f t="shared" si="4"/>
        <v>92528.762886597935</v>
      </c>
      <c r="M37" s="81">
        <f t="shared" si="49"/>
        <v>2.1356230735358871E-2</v>
      </c>
      <c r="P37" s="99">
        <v>34</v>
      </c>
      <c r="Q37" s="42" t="s">
        <v>39</v>
      </c>
      <c r="R37" s="100">
        <f>'市区町村別_在宅(医科)'!BO40</f>
        <v>33432</v>
      </c>
    </row>
    <row r="38" spans="2:18" s="15" customFormat="1" ht="24.95" customHeight="1">
      <c r="B38" s="237"/>
      <c r="C38" s="290"/>
      <c r="D38" s="283"/>
      <c r="E38" s="107">
        <v>5</v>
      </c>
      <c r="F38" s="110" t="s">
        <v>222</v>
      </c>
      <c r="G38" s="30" t="s">
        <v>223</v>
      </c>
      <c r="H38" s="176">
        <v>26760239</v>
      </c>
      <c r="I38" s="40">
        <f t="shared" ref="I38" si="56">IFERROR(H38/H39,"-")</f>
        <v>7.2941767830443635E-2</v>
      </c>
      <c r="J38" s="114">
        <v>559</v>
      </c>
      <c r="K38" s="40">
        <f t="shared" ref="K38" si="57">IFERROR(J38/J39,"-")</f>
        <v>0.46895973154362414</v>
      </c>
      <c r="L38" s="114">
        <f t="shared" si="4"/>
        <v>47871.626118067979</v>
      </c>
      <c r="M38" s="82">
        <f t="shared" si="49"/>
        <v>4.1024511962424778E-2</v>
      </c>
      <c r="P38" s="99">
        <v>35</v>
      </c>
      <c r="Q38" s="42" t="s">
        <v>2</v>
      </c>
      <c r="R38" s="100">
        <f>'市区町村別_在宅(医科)'!BO41</f>
        <v>68371</v>
      </c>
    </row>
    <row r="39" spans="2:18" s="15" customFormat="1" ht="24.95" customHeight="1">
      <c r="B39" s="238"/>
      <c r="C39" s="291"/>
      <c r="D39" s="284"/>
      <c r="E39" s="115" t="s">
        <v>106</v>
      </c>
      <c r="F39" s="118"/>
      <c r="G39" s="120"/>
      <c r="H39" s="177">
        <v>366871270</v>
      </c>
      <c r="I39" s="26" t="s">
        <v>192</v>
      </c>
      <c r="J39" s="142">
        <v>1192</v>
      </c>
      <c r="K39" s="26" t="s">
        <v>104</v>
      </c>
      <c r="L39" s="142">
        <f t="shared" si="4"/>
        <v>307777.9110738255</v>
      </c>
      <c r="M39" s="83">
        <f t="shared" si="49"/>
        <v>8.7479817995009534E-2</v>
      </c>
      <c r="P39" s="99">
        <v>36</v>
      </c>
      <c r="Q39" s="42" t="s">
        <v>3</v>
      </c>
      <c r="R39" s="100">
        <f>'市区町村別_在宅(医科)'!BO42</f>
        <v>19008</v>
      </c>
    </row>
    <row r="40" spans="2:18" s="15" customFormat="1" ht="24.95" customHeight="1">
      <c r="B40" s="236">
        <v>7</v>
      </c>
      <c r="C40" s="289" t="s">
        <v>86</v>
      </c>
      <c r="D40" s="282">
        <f>VLOOKUP(C40,$Q$4:$R$77,2,FALSE)</f>
        <v>12294</v>
      </c>
      <c r="E40" s="105">
        <v>1</v>
      </c>
      <c r="F40" s="108" t="s">
        <v>216</v>
      </c>
      <c r="G40" s="111" t="s">
        <v>217</v>
      </c>
      <c r="H40" s="174">
        <v>60766261</v>
      </c>
      <c r="I40" s="24">
        <f t="shared" ref="I40" si="58">IFERROR(H40/H45,"-")</f>
        <v>0.16848756730906053</v>
      </c>
      <c r="J40" s="112">
        <v>807</v>
      </c>
      <c r="K40" s="24">
        <f t="shared" ref="K40" si="59">IFERROR(J40/J45,"-")</f>
        <v>0.70480349344978166</v>
      </c>
      <c r="L40" s="112">
        <f t="shared" si="4"/>
        <v>75298.960346964072</v>
      </c>
      <c r="M40" s="80">
        <f t="shared" ref="M40:M45" si="60">IFERROR(J40/$R$10,0)</f>
        <v>6.5641776476329919E-2</v>
      </c>
      <c r="P40" s="99">
        <v>37</v>
      </c>
      <c r="Q40" s="42" t="s">
        <v>4</v>
      </c>
      <c r="R40" s="100">
        <f>'市区町村別_在宅(医科)'!BO43</f>
        <v>59482</v>
      </c>
    </row>
    <row r="41" spans="2:18" s="15" customFormat="1" ht="24.95" customHeight="1">
      <c r="B41" s="237"/>
      <c r="C41" s="290"/>
      <c r="D41" s="283"/>
      <c r="E41" s="106">
        <v>2</v>
      </c>
      <c r="F41" s="109" t="s">
        <v>214</v>
      </c>
      <c r="G41" s="28" t="s">
        <v>215</v>
      </c>
      <c r="H41" s="175">
        <v>55815363</v>
      </c>
      <c r="I41" s="25">
        <f t="shared" ref="I41" si="61">IFERROR(H41/H45,"-")</f>
        <v>0.15476013458096669</v>
      </c>
      <c r="J41" s="113">
        <v>608</v>
      </c>
      <c r="K41" s="25">
        <f t="shared" ref="K41" si="62">IFERROR(J41/J45,"-")</f>
        <v>0.53100436681222707</v>
      </c>
      <c r="L41" s="113">
        <f t="shared" si="4"/>
        <v>91801.583881578947</v>
      </c>
      <c r="M41" s="81">
        <f t="shared" si="60"/>
        <v>4.9455018708312995E-2</v>
      </c>
      <c r="P41" s="99">
        <v>38</v>
      </c>
      <c r="Q41" s="42" t="s">
        <v>40</v>
      </c>
      <c r="R41" s="100">
        <f>'市区町村別_在宅(医科)'!BO44</f>
        <v>12436</v>
      </c>
    </row>
    <row r="42" spans="2:18" s="15" customFormat="1" ht="24.95" customHeight="1">
      <c r="B42" s="237"/>
      <c r="C42" s="290"/>
      <c r="D42" s="283"/>
      <c r="E42" s="106">
        <v>3</v>
      </c>
      <c r="F42" s="109" t="s">
        <v>218</v>
      </c>
      <c r="G42" s="29" t="s">
        <v>219</v>
      </c>
      <c r="H42" s="175">
        <v>30808735</v>
      </c>
      <c r="I42" s="25">
        <f t="shared" ref="I42" si="63">IFERROR(H42/H45,"-")</f>
        <v>8.5423863943504916E-2</v>
      </c>
      <c r="J42" s="113">
        <v>687</v>
      </c>
      <c r="K42" s="25">
        <f t="shared" ref="K42" si="64">IFERROR(J42/J45,"-")</f>
        <v>0.6</v>
      </c>
      <c r="L42" s="113">
        <f t="shared" si="4"/>
        <v>44845.320232896651</v>
      </c>
      <c r="M42" s="81">
        <f t="shared" si="60"/>
        <v>5.5880917520741827E-2</v>
      </c>
      <c r="P42" s="99">
        <v>39</v>
      </c>
      <c r="Q42" s="42" t="s">
        <v>8</v>
      </c>
      <c r="R42" s="100">
        <f>'市区町村別_在宅(医科)'!BO45</f>
        <v>68514</v>
      </c>
    </row>
    <row r="43" spans="2:18" s="15" customFormat="1" ht="24.95" customHeight="1">
      <c r="B43" s="237"/>
      <c r="C43" s="290"/>
      <c r="D43" s="283"/>
      <c r="E43" s="106">
        <v>4</v>
      </c>
      <c r="F43" s="109" t="s">
        <v>222</v>
      </c>
      <c r="G43" s="29" t="s">
        <v>223</v>
      </c>
      <c r="H43" s="175">
        <v>25762771</v>
      </c>
      <c r="I43" s="25">
        <f t="shared" ref="I43" si="65">IFERROR(H43/H45,"-")</f>
        <v>7.1432840222478269E-2</v>
      </c>
      <c r="J43" s="113">
        <v>588</v>
      </c>
      <c r="K43" s="25">
        <f t="shared" ref="K43" si="66">IFERROR(J43/J45,"-")</f>
        <v>0.51353711790393008</v>
      </c>
      <c r="L43" s="113">
        <f t="shared" si="4"/>
        <v>43814.236394557825</v>
      </c>
      <c r="M43" s="81">
        <f t="shared" si="60"/>
        <v>4.7828208882381651E-2</v>
      </c>
      <c r="P43" s="99">
        <v>40</v>
      </c>
      <c r="Q43" s="42" t="s">
        <v>41</v>
      </c>
      <c r="R43" s="100">
        <f>'市区町村別_在宅(医科)'!BO46</f>
        <v>14756</v>
      </c>
    </row>
    <row r="44" spans="2:18" s="15" customFormat="1" ht="24.95" customHeight="1">
      <c r="B44" s="237"/>
      <c r="C44" s="290"/>
      <c r="D44" s="283"/>
      <c r="E44" s="107">
        <v>5</v>
      </c>
      <c r="F44" s="110" t="s">
        <v>226</v>
      </c>
      <c r="G44" s="30" t="s">
        <v>227</v>
      </c>
      <c r="H44" s="176">
        <v>21285878</v>
      </c>
      <c r="I44" s="40">
        <f t="shared" ref="I44" si="67">IFERROR(H44/H45,"-")</f>
        <v>5.9019688610715257E-2</v>
      </c>
      <c r="J44" s="114">
        <v>318</v>
      </c>
      <c r="K44" s="40">
        <f t="shared" ref="K44" si="68">IFERROR(J44/J45,"-")</f>
        <v>0.27772925764192141</v>
      </c>
      <c r="L44" s="114">
        <f t="shared" si="4"/>
        <v>66936.723270440256</v>
      </c>
      <c r="M44" s="82">
        <f t="shared" si="60"/>
        <v>2.5866276232308444E-2</v>
      </c>
      <c r="P44" s="99">
        <v>41</v>
      </c>
      <c r="Q44" s="42" t="s">
        <v>12</v>
      </c>
      <c r="R44" s="100">
        <f>'市区町村別_在宅(医科)'!BO47</f>
        <v>26853</v>
      </c>
    </row>
    <row r="45" spans="2:18" s="15" customFormat="1" ht="24.95" customHeight="1">
      <c r="B45" s="238"/>
      <c r="C45" s="291"/>
      <c r="D45" s="284"/>
      <c r="E45" s="115" t="s">
        <v>106</v>
      </c>
      <c r="F45" s="118"/>
      <c r="G45" s="120"/>
      <c r="H45" s="177">
        <v>360657240</v>
      </c>
      <c r="I45" s="26" t="s">
        <v>192</v>
      </c>
      <c r="J45" s="142">
        <v>1145</v>
      </c>
      <c r="K45" s="26" t="s">
        <v>104</v>
      </c>
      <c r="L45" s="142">
        <f t="shared" si="4"/>
        <v>314984.48908296943</v>
      </c>
      <c r="M45" s="83">
        <f t="shared" si="60"/>
        <v>9.3134862534569707E-2</v>
      </c>
      <c r="P45" s="99">
        <v>42</v>
      </c>
      <c r="Q45" s="42" t="s">
        <v>13</v>
      </c>
      <c r="R45" s="100">
        <f>'市区町村別_在宅(医科)'!BO48</f>
        <v>73347</v>
      </c>
    </row>
    <row r="46" spans="2:18" s="15" customFormat="1" ht="24.95" customHeight="1">
      <c r="B46" s="236">
        <v>8</v>
      </c>
      <c r="C46" s="289" t="s">
        <v>52</v>
      </c>
      <c r="D46" s="282">
        <f>VLOOKUP(C46,$Q$4:$R$77,2,FALSE)</f>
        <v>10557</v>
      </c>
      <c r="E46" s="105">
        <v>1</v>
      </c>
      <c r="F46" s="108" t="s">
        <v>214</v>
      </c>
      <c r="G46" s="111" t="s">
        <v>215</v>
      </c>
      <c r="H46" s="174">
        <v>63509223</v>
      </c>
      <c r="I46" s="24">
        <f t="shared" ref="I46" si="69">IFERROR(H46/H51,"-")</f>
        <v>0.14713482865324484</v>
      </c>
      <c r="J46" s="112">
        <v>665</v>
      </c>
      <c r="K46" s="24">
        <f t="shared" ref="K46" si="70">IFERROR(J46/J51,"-")</f>
        <v>0.47841726618705038</v>
      </c>
      <c r="L46" s="112">
        <f t="shared" si="4"/>
        <v>95502.590977443615</v>
      </c>
      <c r="M46" s="80">
        <f t="shared" ref="M46:M51" si="71">IFERROR(J46/$R$11,0)</f>
        <v>6.2991380126929994E-2</v>
      </c>
      <c r="P46" s="99">
        <v>43</v>
      </c>
      <c r="Q46" s="42" t="s">
        <v>9</v>
      </c>
      <c r="R46" s="100">
        <f>'市区町村別_在宅(医科)'!BO49</f>
        <v>45204</v>
      </c>
    </row>
    <row r="47" spans="2:18" s="15" customFormat="1" ht="24.95" customHeight="1">
      <c r="B47" s="237"/>
      <c r="C47" s="290"/>
      <c r="D47" s="283"/>
      <c r="E47" s="106">
        <v>2</v>
      </c>
      <c r="F47" s="109" t="s">
        <v>216</v>
      </c>
      <c r="G47" s="28" t="s">
        <v>217</v>
      </c>
      <c r="H47" s="175">
        <v>63460238</v>
      </c>
      <c r="I47" s="25">
        <f t="shared" ref="I47" si="72">IFERROR(H47/H51,"-")</f>
        <v>0.14702134278078219</v>
      </c>
      <c r="J47" s="113">
        <v>987</v>
      </c>
      <c r="K47" s="25">
        <f t="shared" ref="K47" si="73">IFERROR(J47/J51,"-")</f>
        <v>0.71007194244604321</v>
      </c>
      <c r="L47" s="113">
        <f t="shared" si="4"/>
        <v>64296.087132725428</v>
      </c>
      <c r="M47" s="81">
        <f t="shared" si="71"/>
        <v>9.3492469451548738E-2</v>
      </c>
      <c r="P47" s="99">
        <v>44</v>
      </c>
      <c r="Q47" s="42" t="s">
        <v>19</v>
      </c>
      <c r="R47" s="100">
        <f>'市区町村別_在宅(医科)'!BO50</f>
        <v>47986</v>
      </c>
    </row>
    <row r="48" spans="2:18" s="15" customFormat="1" ht="24.95" customHeight="1">
      <c r="B48" s="237"/>
      <c r="C48" s="290"/>
      <c r="D48" s="283"/>
      <c r="E48" s="106">
        <v>3</v>
      </c>
      <c r="F48" s="109" t="s">
        <v>220</v>
      </c>
      <c r="G48" s="29" t="s">
        <v>221</v>
      </c>
      <c r="H48" s="175">
        <v>42702238</v>
      </c>
      <c r="I48" s="25">
        <f t="shared" ref="I48" si="74">IFERROR(H48/H51,"-")</f>
        <v>9.8930299796615065E-2</v>
      </c>
      <c r="J48" s="113">
        <v>585</v>
      </c>
      <c r="K48" s="25">
        <f t="shared" ref="K48" si="75">IFERROR(J48/J51,"-")</f>
        <v>0.42086330935251798</v>
      </c>
      <c r="L48" s="113">
        <f t="shared" si="4"/>
        <v>72995.278632478628</v>
      </c>
      <c r="M48" s="81">
        <f t="shared" si="71"/>
        <v>5.5413469735720373E-2</v>
      </c>
      <c r="P48" s="99">
        <v>45</v>
      </c>
      <c r="Q48" s="42" t="s">
        <v>42</v>
      </c>
      <c r="R48" s="100">
        <f>'市区町村別_在宅(医科)'!BO51</f>
        <v>16826</v>
      </c>
    </row>
    <row r="49" spans="2:18" s="15" customFormat="1" ht="24.95" customHeight="1">
      <c r="B49" s="237"/>
      <c r="C49" s="290"/>
      <c r="D49" s="283"/>
      <c r="E49" s="106">
        <v>4</v>
      </c>
      <c r="F49" s="109" t="s">
        <v>218</v>
      </c>
      <c r="G49" s="29" t="s">
        <v>219</v>
      </c>
      <c r="H49" s="175">
        <v>31605224</v>
      </c>
      <c r="I49" s="25">
        <f t="shared" ref="I49" si="76">IFERROR(H49/H51,"-")</f>
        <v>7.3221321221130689E-2</v>
      </c>
      <c r="J49" s="113">
        <v>843</v>
      </c>
      <c r="K49" s="25">
        <f t="shared" ref="K49" si="77">IFERROR(J49/J51,"-")</f>
        <v>0.60647482014388487</v>
      </c>
      <c r="L49" s="113">
        <f t="shared" si="4"/>
        <v>37491.368920521949</v>
      </c>
      <c r="M49" s="81">
        <f t="shared" si="71"/>
        <v>7.9852230747371411E-2</v>
      </c>
      <c r="P49" s="99">
        <v>46</v>
      </c>
      <c r="Q49" s="42" t="s">
        <v>22</v>
      </c>
      <c r="R49" s="100">
        <f>'市区町村別_在宅(医科)'!BO52</f>
        <v>21932</v>
      </c>
    </row>
    <row r="50" spans="2:18" s="15" customFormat="1" ht="24.95" customHeight="1">
      <c r="B50" s="237"/>
      <c r="C50" s="290"/>
      <c r="D50" s="283"/>
      <c r="E50" s="107">
        <v>5</v>
      </c>
      <c r="F50" s="110" t="s">
        <v>224</v>
      </c>
      <c r="G50" s="30" t="s">
        <v>225</v>
      </c>
      <c r="H50" s="176">
        <v>30687704</v>
      </c>
      <c r="I50" s="40">
        <f t="shared" ref="I50" si="78">IFERROR(H50/H51,"-")</f>
        <v>7.1095659126572786E-2</v>
      </c>
      <c r="J50" s="114">
        <v>378</v>
      </c>
      <c r="K50" s="40">
        <f t="shared" ref="K50" si="79">IFERROR(J50/J51,"-")</f>
        <v>0.27194244604316548</v>
      </c>
      <c r="L50" s="114">
        <f t="shared" si="4"/>
        <v>81184.402116402111</v>
      </c>
      <c r="M50" s="82">
        <f t="shared" si="71"/>
        <v>3.5805626598465472E-2</v>
      </c>
      <c r="P50" s="99">
        <v>47</v>
      </c>
      <c r="Q50" s="42" t="s">
        <v>14</v>
      </c>
      <c r="R50" s="100">
        <f>'市区町村別_在宅(医科)'!BO53</f>
        <v>44410</v>
      </c>
    </row>
    <row r="51" spans="2:18" s="15" customFormat="1" ht="24.95" customHeight="1">
      <c r="B51" s="238"/>
      <c r="C51" s="291"/>
      <c r="D51" s="284"/>
      <c r="E51" s="115" t="s">
        <v>106</v>
      </c>
      <c r="F51" s="118"/>
      <c r="G51" s="120"/>
      <c r="H51" s="177">
        <v>431639630</v>
      </c>
      <c r="I51" s="26" t="s">
        <v>192</v>
      </c>
      <c r="J51" s="142">
        <v>1390</v>
      </c>
      <c r="K51" s="26" t="s">
        <v>104</v>
      </c>
      <c r="L51" s="142">
        <f t="shared" si="4"/>
        <v>310532.10791366908</v>
      </c>
      <c r="M51" s="84">
        <f t="shared" si="71"/>
        <v>0.1316661930472672</v>
      </c>
      <c r="P51" s="99">
        <v>48</v>
      </c>
      <c r="Q51" s="42" t="s">
        <v>23</v>
      </c>
      <c r="R51" s="100">
        <f>'市区町村別_在宅(医科)'!BO54</f>
        <v>23886</v>
      </c>
    </row>
    <row r="52" spans="2:18" s="15" customFormat="1" ht="24.95" customHeight="1">
      <c r="B52" s="236">
        <v>9</v>
      </c>
      <c r="C52" s="289" t="s">
        <v>87</v>
      </c>
      <c r="D52" s="282">
        <f>VLOOKUP(C52,$Q$4:$R$77,2,FALSE)</f>
        <v>6809</v>
      </c>
      <c r="E52" s="105">
        <v>1</v>
      </c>
      <c r="F52" s="108" t="s">
        <v>216</v>
      </c>
      <c r="G52" s="111" t="s">
        <v>217</v>
      </c>
      <c r="H52" s="174">
        <v>37415335</v>
      </c>
      <c r="I52" s="24">
        <f t="shared" ref="I52" si="80">IFERROR(H52/H57,"-")</f>
        <v>0.14768453523680411</v>
      </c>
      <c r="J52" s="112">
        <v>579</v>
      </c>
      <c r="K52" s="24">
        <f t="shared" ref="K52" si="81">IFERROR(J52/J57,"-")</f>
        <v>0.71393341553637479</v>
      </c>
      <c r="L52" s="112">
        <f t="shared" si="4"/>
        <v>64620.61312607945</v>
      </c>
      <c r="M52" s="80">
        <f t="shared" ref="M52:M57" si="82">IFERROR(J52/$R$12,0)</f>
        <v>8.5034513144367746E-2</v>
      </c>
      <c r="P52" s="99">
        <v>49</v>
      </c>
      <c r="Q52" s="42" t="s">
        <v>24</v>
      </c>
      <c r="R52" s="100">
        <f>'市区町村別_在宅(医科)'!BO55</f>
        <v>23606</v>
      </c>
    </row>
    <row r="53" spans="2:18" s="15" customFormat="1" ht="24.95" customHeight="1">
      <c r="B53" s="237"/>
      <c r="C53" s="290"/>
      <c r="D53" s="283"/>
      <c r="E53" s="106">
        <v>2</v>
      </c>
      <c r="F53" s="109" t="s">
        <v>214</v>
      </c>
      <c r="G53" s="28" t="s">
        <v>215</v>
      </c>
      <c r="H53" s="175">
        <v>30355173</v>
      </c>
      <c r="I53" s="25">
        <f t="shared" ref="I53" si="83">IFERROR(H53/H57,"-")</f>
        <v>0.11981690439328646</v>
      </c>
      <c r="J53" s="113">
        <v>384</v>
      </c>
      <c r="K53" s="25">
        <f t="shared" ref="K53" si="84">IFERROR(J53/J57,"-")</f>
        <v>0.47348951911220716</v>
      </c>
      <c r="L53" s="113">
        <f t="shared" si="4"/>
        <v>79049.9296875</v>
      </c>
      <c r="M53" s="81">
        <f t="shared" si="82"/>
        <v>5.6395946541342341E-2</v>
      </c>
      <c r="P53" s="99">
        <v>50</v>
      </c>
      <c r="Q53" s="42" t="s">
        <v>15</v>
      </c>
      <c r="R53" s="100">
        <f>'市区町村別_在宅(医科)'!BO56</f>
        <v>21606</v>
      </c>
    </row>
    <row r="54" spans="2:18" s="15" customFormat="1" ht="24.95" customHeight="1">
      <c r="B54" s="237"/>
      <c r="C54" s="290"/>
      <c r="D54" s="283"/>
      <c r="E54" s="106">
        <v>3</v>
      </c>
      <c r="F54" s="109" t="s">
        <v>224</v>
      </c>
      <c r="G54" s="29" t="s">
        <v>225</v>
      </c>
      <c r="H54" s="175">
        <v>21476133</v>
      </c>
      <c r="I54" s="25">
        <f t="shared" ref="I54" si="85">IFERROR(H54/H57,"-")</f>
        <v>8.4769860293614677E-2</v>
      </c>
      <c r="J54" s="113">
        <v>198</v>
      </c>
      <c r="K54" s="25">
        <f t="shared" ref="K54" si="86">IFERROR(J54/J57,"-")</f>
        <v>0.2441430332922318</v>
      </c>
      <c r="L54" s="113">
        <f t="shared" si="4"/>
        <v>108465.31818181818</v>
      </c>
      <c r="M54" s="81">
        <f t="shared" si="82"/>
        <v>2.9079159935379646E-2</v>
      </c>
      <c r="P54" s="99">
        <v>51</v>
      </c>
      <c r="Q54" s="42" t="s">
        <v>43</v>
      </c>
      <c r="R54" s="100">
        <f>'市区町村別_在宅(医科)'!BO57</f>
        <v>29940</v>
      </c>
    </row>
    <row r="55" spans="2:18" s="15" customFormat="1" ht="24.95" customHeight="1">
      <c r="B55" s="237"/>
      <c r="C55" s="290"/>
      <c r="D55" s="283"/>
      <c r="E55" s="106">
        <v>4</v>
      </c>
      <c r="F55" s="109" t="s">
        <v>218</v>
      </c>
      <c r="G55" s="29" t="s">
        <v>219</v>
      </c>
      <c r="H55" s="175">
        <v>20890431</v>
      </c>
      <c r="I55" s="25">
        <f t="shared" ref="I55" si="87">IFERROR(H55/H57,"-")</f>
        <v>8.2457997319321741E-2</v>
      </c>
      <c r="J55" s="113">
        <v>492</v>
      </c>
      <c r="K55" s="25">
        <f t="shared" ref="K55" si="88">IFERROR(J55/J57,"-")</f>
        <v>0.60665844636251542</v>
      </c>
      <c r="L55" s="113">
        <f t="shared" si="4"/>
        <v>42460.225609756097</v>
      </c>
      <c r="M55" s="81">
        <f t="shared" si="82"/>
        <v>7.2257306506094868E-2</v>
      </c>
      <c r="P55" s="99">
        <v>52</v>
      </c>
      <c r="Q55" s="42" t="s">
        <v>5</v>
      </c>
      <c r="R55" s="100">
        <f>'市区町村別_在宅(医科)'!BO58</f>
        <v>23896</v>
      </c>
    </row>
    <row r="56" spans="2:18" s="15" customFormat="1" ht="24.95" customHeight="1">
      <c r="B56" s="237"/>
      <c r="C56" s="290"/>
      <c r="D56" s="283"/>
      <c r="E56" s="107">
        <v>5</v>
      </c>
      <c r="F56" s="110" t="s">
        <v>228</v>
      </c>
      <c r="G56" s="30" t="s">
        <v>229</v>
      </c>
      <c r="H56" s="176">
        <v>18573506</v>
      </c>
      <c r="I56" s="40">
        <f t="shared" ref="I56" si="89">IFERROR(H56/H57,"-")</f>
        <v>7.3312709917684613E-2</v>
      </c>
      <c r="J56" s="114">
        <v>20</v>
      </c>
      <c r="K56" s="40">
        <f t="shared" ref="K56" si="90">IFERROR(J56/J57,"-")</f>
        <v>2.4660912453760789E-2</v>
      </c>
      <c r="L56" s="114">
        <f t="shared" si="4"/>
        <v>928675.3</v>
      </c>
      <c r="M56" s="82">
        <f t="shared" si="82"/>
        <v>2.9372888823615802E-3</v>
      </c>
      <c r="P56" s="99">
        <v>53</v>
      </c>
      <c r="Q56" s="42" t="s">
        <v>20</v>
      </c>
      <c r="R56" s="100">
        <f>'市区町村別_在宅(医科)'!BO59</f>
        <v>13289</v>
      </c>
    </row>
    <row r="57" spans="2:18" s="15" customFormat="1" ht="24.95" customHeight="1">
      <c r="B57" s="238"/>
      <c r="C57" s="291"/>
      <c r="D57" s="284"/>
      <c r="E57" s="115" t="s">
        <v>106</v>
      </c>
      <c r="F57" s="118"/>
      <c r="G57" s="120"/>
      <c r="H57" s="177">
        <v>253346330</v>
      </c>
      <c r="I57" s="26" t="s">
        <v>192</v>
      </c>
      <c r="J57" s="142">
        <v>811</v>
      </c>
      <c r="K57" s="26" t="s">
        <v>104</v>
      </c>
      <c r="L57" s="142">
        <f t="shared" si="4"/>
        <v>312387.5832305795</v>
      </c>
      <c r="M57" s="83">
        <f t="shared" si="82"/>
        <v>0.11910706417976208</v>
      </c>
      <c r="P57" s="99">
        <v>54</v>
      </c>
      <c r="Q57" s="42" t="s">
        <v>25</v>
      </c>
      <c r="R57" s="100">
        <f>'市区町村別_在宅(医科)'!BO60</f>
        <v>21893</v>
      </c>
    </row>
    <row r="58" spans="2:18" s="15" customFormat="1" ht="24.95" customHeight="1">
      <c r="B58" s="236">
        <v>10</v>
      </c>
      <c r="C58" s="289" t="s">
        <v>53</v>
      </c>
      <c r="D58" s="282">
        <f t="shared" ref="D58" si="91">VLOOKUP(C58,$Q$4:$R$77,2,FALSE)</f>
        <v>15290</v>
      </c>
      <c r="E58" s="105">
        <v>1</v>
      </c>
      <c r="F58" s="108" t="s">
        <v>214</v>
      </c>
      <c r="G58" s="111" t="s">
        <v>215</v>
      </c>
      <c r="H58" s="174">
        <v>85154050</v>
      </c>
      <c r="I58" s="24">
        <f t="shared" ref="I58" si="92">IFERROR(H58/H63,"-")</f>
        <v>0.1517940418066008</v>
      </c>
      <c r="J58" s="112">
        <v>918</v>
      </c>
      <c r="K58" s="24">
        <f t="shared" ref="K58" si="93">IFERROR(J58/J63,"-")</f>
        <v>0.48986125933831376</v>
      </c>
      <c r="L58" s="112">
        <f t="shared" si="4"/>
        <v>92760.403050108929</v>
      </c>
      <c r="M58" s="80">
        <f>IFERROR(J58/$R$13,0)</f>
        <v>6.0039241334205365E-2</v>
      </c>
      <c r="P58" s="99">
        <v>55</v>
      </c>
      <c r="Q58" s="42" t="s">
        <v>16</v>
      </c>
      <c r="R58" s="100">
        <f>'市区町村別_在宅(医科)'!BO61</f>
        <v>22636</v>
      </c>
    </row>
    <row r="59" spans="2:18" s="15" customFormat="1" ht="24.95" customHeight="1">
      <c r="B59" s="237"/>
      <c r="C59" s="290"/>
      <c r="D59" s="283"/>
      <c r="E59" s="106">
        <v>2</v>
      </c>
      <c r="F59" s="109" t="s">
        <v>216</v>
      </c>
      <c r="G59" s="28" t="s">
        <v>217</v>
      </c>
      <c r="H59" s="175">
        <v>79728335</v>
      </c>
      <c r="I59" s="25">
        <f t="shared" ref="I59" si="94">IFERROR(H59/H63,"-")</f>
        <v>0.14212226213739304</v>
      </c>
      <c r="J59" s="113">
        <v>1361</v>
      </c>
      <c r="K59" s="25">
        <f t="shared" ref="K59" si="95">IFERROR(J59/J63,"-")</f>
        <v>0.72625400213447167</v>
      </c>
      <c r="L59" s="113">
        <f t="shared" si="4"/>
        <v>58580.701689933871</v>
      </c>
      <c r="M59" s="81">
        <f t="shared" ref="M59:M63" si="96">IFERROR(J59/$R$13,0)</f>
        <v>8.9012426422498361E-2</v>
      </c>
      <c r="P59" s="99">
        <v>56</v>
      </c>
      <c r="Q59" s="42" t="s">
        <v>10</v>
      </c>
      <c r="R59" s="100">
        <f>'市区町村別_在宅(医科)'!BO62</f>
        <v>14774</v>
      </c>
    </row>
    <row r="60" spans="2:18" s="15" customFormat="1" ht="24.95" customHeight="1">
      <c r="B60" s="237"/>
      <c r="C60" s="290"/>
      <c r="D60" s="283"/>
      <c r="E60" s="106">
        <v>3</v>
      </c>
      <c r="F60" s="109" t="s">
        <v>222</v>
      </c>
      <c r="G60" s="29" t="s">
        <v>223</v>
      </c>
      <c r="H60" s="175">
        <v>45928715</v>
      </c>
      <c r="I60" s="25">
        <f t="shared" ref="I60" si="97">IFERROR(H60/H63,"-")</f>
        <v>8.1871681791217843E-2</v>
      </c>
      <c r="J60" s="113">
        <v>767</v>
      </c>
      <c r="K60" s="25">
        <f t="shared" ref="K60" si="98">IFERROR(J60/J63,"-")</f>
        <v>0.40928495197438636</v>
      </c>
      <c r="L60" s="113">
        <f t="shared" si="4"/>
        <v>59880.984354628425</v>
      </c>
      <c r="M60" s="81">
        <f t="shared" si="96"/>
        <v>5.0163505559189012E-2</v>
      </c>
      <c r="P60" s="99">
        <v>57</v>
      </c>
      <c r="Q60" s="42" t="s">
        <v>44</v>
      </c>
      <c r="R60" s="100">
        <f>'市区町村別_在宅(医科)'!BO63</f>
        <v>10376</v>
      </c>
    </row>
    <row r="61" spans="2:18" s="15" customFormat="1" ht="24.95" customHeight="1">
      <c r="B61" s="237"/>
      <c r="C61" s="290"/>
      <c r="D61" s="283"/>
      <c r="E61" s="106">
        <v>4</v>
      </c>
      <c r="F61" s="109" t="s">
        <v>220</v>
      </c>
      <c r="G61" s="29" t="s">
        <v>221</v>
      </c>
      <c r="H61" s="175">
        <v>41171189</v>
      </c>
      <c r="I61" s="25">
        <f t="shared" ref="I61" si="99">IFERROR(H61/H63,"-")</f>
        <v>7.3391003531757606E-2</v>
      </c>
      <c r="J61" s="113">
        <v>757</v>
      </c>
      <c r="K61" s="25">
        <f t="shared" ref="K61" si="100">IFERROR(J61/J63,"-")</f>
        <v>0.403948772678762</v>
      </c>
      <c r="L61" s="113">
        <f t="shared" si="4"/>
        <v>54387.303830911493</v>
      </c>
      <c r="M61" s="81">
        <f t="shared" si="96"/>
        <v>4.9509483322432962E-2</v>
      </c>
      <c r="P61" s="99">
        <v>58</v>
      </c>
      <c r="Q61" s="42" t="s">
        <v>26</v>
      </c>
      <c r="R61" s="100">
        <f>'市区町村別_在宅(医科)'!BO64</f>
        <v>12086</v>
      </c>
    </row>
    <row r="62" spans="2:18" s="15" customFormat="1" ht="24.95" customHeight="1">
      <c r="B62" s="237"/>
      <c r="C62" s="290"/>
      <c r="D62" s="283"/>
      <c r="E62" s="107">
        <v>5</v>
      </c>
      <c r="F62" s="110" t="s">
        <v>218</v>
      </c>
      <c r="G62" s="30" t="s">
        <v>219</v>
      </c>
      <c r="H62" s="176">
        <v>39742082</v>
      </c>
      <c r="I62" s="40">
        <f t="shared" ref="I62" si="101">IFERROR(H62/H63,"-")</f>
        <v>7.0843503704044117E-2</v>
      </c>
      <c r="J62" s="114">
        <v>1149</v>
      </c>
      <c r="K62" s="40">
        <f t="shared" ref="K62" si="102">IFERROR(J62/J63,"-")</f>
        <v>0.61312700106723583</v>
      </c>
      <c r="L62" s="114">
        <f t="shared" si="4"/>
        <v>34588.409051349001</v>
      </c>
      <c r="M62" s="82">
        <f t="shared" si="96"/>
        <v>7.5147155003270114E-2</v>
      </c>
      <c r="P62" s="99">
        <v>59</v>
      </c>
      <c r="Q62" s="42" t="s">
        <v>21</v>
      </c>
      <c r="R62" s="100">
        <f>'市区町村別_在宅(医科)'!BO65</f>
        <v>85998</v>
      </c>
    </row>
    <row r="63" spans="2:18" s="15" customFormat="1" ht="24.95" customHeight="1">
      <c r="B63" s="238"/>
      <c r="C63" s="291"/>
      <c r="D63" s="284"/>
      <c r="E63" s="115" t="s">
        <v>106</v>
      </c>
      <c r="F63" s="118"/>
      <c r="G63" s="120"/>
      <c r="H63" s="177">
        <v>560984140</v>
      </c>
      <c r="I63" s="26" t="s">
        <v>192</v>
      </c>
      <c r="J63" s="142">
        <v>1874</v>
      </c>
      <c r="K63" s="26" t="s">
        <v>104</v>
      </c>
      <c r="L63" s="142">
        <f t="shared" si="4"/>
        <v>299351.19530416222</v>
      </c>
      <c r="M63" s="83">
        <f t="shared" si="96"/>
        <v>0.12256376716808372</v>
      </c>
      <c r="P63" s="99">
        <v>60</v>
      </c>
      <c r="Q63" s="42" t="s">
        <v>45</v>
      </c>
      <c r="R63" s="100">
        <f>'市区町村別_在宅(医科)'!BO66</f>
        <v>11563</v>
      </c>
    </row>
    <row r="64" spans="2:18" s="15" customFormat="1" ht="24.95" customHeight="1">
      <c r="B64" s="236">
        <v>11</v>
      </c>
      <c r="C64" s="289" t="s">
        <v>54</v>
      </c>
      <c r="D64" s="282">
        <f t="shared" ref="D64" si="103">VLOOKUP(C64,$Q$4:$R$77,2,FALSE)</f>
        <v>25886</v>
      </c>
      <c r="E64" s="105">
        <v>1</v>
      </c>
      <c r="F64" s="108" t="s">
        <v>216</v>
      </c>
      <c r="G64" s="111" t="s">
        <v>217</v>
      </c>
      <c r="H64" s="174">
        <v>155109689</v>
      </c>
      <c r="I64" s="24">
        <f t="shared" ref="I64" si="104">IFERROR(H64/H69,"-")</f>
        <v>0.172421243985031</v>
      </c>
      <c r="J64" s="112">
        <v>2342</v>
      </c>
      <c r="K64" s="24">
        <f t="shared" ref="K64" si="105">IFERROR(J64/J69,"-")</f>
        <v>0.72982237457151755</v>
      </c>
      <c r="L64" s="112">
        <f t="shared" si="4"/>
        <v>66229.585397096496</v>
      </c>
      <c r="M64" s="84">
        <f>IFERROR(J64/$R$14,0)</f>
        <v>9.0473615081511236E-2</v>
      </c>
      <c r="P64" s="99">
        <v>61</v>
      </c>
      <c r="Q64" s="42" t="s">
        <v>17</v>
      </c>
      <c r="R64" s="100">
        <f>'市区町村別_在宅(医科)'!BO67</f>
        <v>10060</v>
      </c>
    </row>
    <row r="65" spans="2:18" s="15" customFormat="1" ht="24.95" customHeight="1">
      <c r="B65" s="237"/>
      <c r="C65" s="290"/>
      <c r="D65" s="283"/>
      <c r="E65" s="106">
        <v>2</v>
      </c>
      <c r="F65" s="109" t="s">
        <v>214</v>
      </c>
      <c r="G65" s="28" t="s">
        <v>215</v>
      </c>
      <c r="H65" s="175">
        <v>147551872</v>
      </c>
      <c r="I65" s="25">
        <f t="shared" ref="I65" si="106">IFERROR(H65/H69,"-")</f>
        <v>0.16401991059733259</v>
      </c>
      <c r="J65" s="113">
        <v>1695</v>
      </c>
      <c r="K65" s="25">
        <f t="shared" ref="K65" si="107">IFERROR(J65/J69,"-")</f>
        <v>0.52820193206606414</v>
      </c>
      <c r="L65" s="113">
        <f t="shared" si="4"/>
        <v>87051.251917404123</v>
      </c>
      <c r="M65" s="81">
        <f t="shared" ref="M65:M69" si="108">IFERROR(J65/$R$14,0)</f>
        <v>6.5479409719539514E-2</v>
      </c>
      <c r="P65" s="99">
        <v>62</v>
      </c>
      <c r="Q65" s="42" t="s">
        <v>18</v>
      </c>
      <c r="R65" s="100">
        <f>'市区町村別_在宅(医科)'!BO68</f>
        <v>14913</v>
      </c>
    </row>
    <row r="66" spans="2:18" s="15" customFormat="1" ht="24.95" customHeight="1">
      <c r="B66" s="237"/>
      <c r="C66" s="290"/>
      <c r="D66" s="283"/>
      <c r="E66" s="106">
        <v>3</v>
      </c>
      <c r="F66" s="109" t="s">
        <v>222</v>
      </c>
      <c r="G66" s="29" t="s">
        <v>223</v>
      </c>
      <c r="H66" s="175">
        <v>70417926</v>
      </c>
      <c r="I66" s="25">
        <f t="shared" ref="I66" si="109">IFERROR(H66/H69,"-")</f>
        <v>7.8277162942192849E-2</v>
      </c>
      <c r="J66" s="113">
        <v>1422</v>
      </c>
      <c r="K66" s="25">
        <f t="shared" ref="K66" si="110">IFERROR(J66/J69,"-")</f>
        <v>0.44312870052976006</v>
      </c>
      <c r="L66" s="113">
        <f t="shared" si="4"/>
        <v>49520.3417721519</v>
      </c>
      <c r="M66" s="81">
        <f t="shared" si="108"/>
        <v>5.4933168508073865E-2</v>
      </c>
      <c r="P66" s="99">
        <v>63</v>
      </c>
      <c r="Q66" s="42" t="s">
        <v>27</v>
      </c>
      <c r="R66" s="100">
        <f>'市区町村別_在宅(医科)'!BO69</f>
        <v>10994</v>
      </c>
    </row>
    <row r="67" spans="2:18" s="15" customFormat="1" ht="24.95" customHeight="1">
      <c r="B67" s="237"/>
      <c r="C67" s="290"/>
      <c r="D67" s="283"/>
      <c r="E67" s="106">
        <v>4</v>
      </c>
      <c r="F67" s="109" t="s">
        <v>218</v>
      </c>
      <c r="G67" s="29" t="s">
        <v>219</v>
      </c>
      <c r="H67" s="175">
        <v>69564361</v>
      </c>
      <c r="I67" s="25">
        <f t="shared" ref="I67" si="111">IFERROR(H67/H69,"-")</f>
        <v>7.7328332858972948E-2</v>
      </c>
      <c r="J67" s="113">
        <v>1965</v>
      </c>
      <c r="K67" s="25">
        <f t="shared" ref="K67" si="112">IFERROR(J67/J69,"-")</f>
        <v>0.61234029292614522</v>
      </c>
      <c r="L67" s="113">
        <f t="shared" si="4"/>
        <v>35401.710432569977</v>
      </c>
      <c r="M67" s="81">
        <f t="shared" si="108"/>
        <v>7.5909758170439615E-2</v>
      </c>
      <c r="P67" s="99">
        <v>64</v>
      </c>
      <c r="Q67" s="42" t="s">
        <v>46</v>
      </c>
      <c r="R67" s="100">
        <f>'市区町村別_在宅(医科)'!BO70</f>
        <v>11433</v>
      </c>
    </row>
    <row r="68" spans="2:18" s="15" customFormat="1" ht="24.95" customHeight="1">
      <c r="B68" s="237"/>
      <c r="C68" s="290"/>
      <c r="D68" s="283"/>
      <c r="E68" s="107">
        <v>5</v>
      </c>
      <c r="F68" s="110" t="s">
        <v>220</v>
      </c>
      <c r="G68" s="30" t="s">
        <v>221</v>
      </c>
      <c r="H68" s="176">
        <v>66122181</v>
      </c>
      <c r="I68" s="40">
        <f t="shared" ref="I68" si="113">IFERROR(H68/H69,"-")</f>
        <v>7.3501976417626499E-2</v>
      </c>
      <c r="J68" s="114">
        <v>1333</v>
      </c>
      <c r="K68" s="40">
        <f t="shared" ref="K68" si="114">IFERROR(J68/J69,"-")</f>
        <v>0.41539420380180742</v>
      </c>
      <c r="L68" s="114">
        <f t="shared" si="4"/>
        <v>49604.036759189796</v>
      </c>
      <c r="M68" s="82">
        <f t="shared" si="108"/>
        <v>5.1495016611295678E-2</v>
      </c>
      <c r="P68" s="99">
        <v>65</v>
      </c>
      <c r="Q68" s="42" t="s">
        <v>11</v>
      </c>
      <c r="R68" s="100">
        <f>'市区町村別_在宅(医科)'!BO71</f>
        <v>5802</v>
      </c>
    </row>
    <row r="69" spans="2:18" s="15" customFormat="1" ht="24.95" customHeight="1">
      <c r="B69" s="238"/>
      <c r="C69" s="291"/>
      <c r="D69" s="284"/>
      <c r="E69" s="115" t="s">
        <v>106</v>
      </c>
      <c r="F69" s="118"/>
      <c r="G69" s="120"/>
      <c r="H69" s="177">
        <v>899597320</v>
      </c>
      <c r="I69" s="26" t="s">
        <v>192</v>
      </c>
      <c r="J69" s="142">
        <v>3209</v>
      </c>
      <c r="K69" s="26" t="s">
        <v>104</v>
      </c>
      <c r="L69" s="142">
        <f t="shared" si="4"/>
        <v>280335.71829230292</v>
      </c>
      <c r="M69" s="83">
        <f t="shared" si="108"/>
        <v>0.12396662288495712</v>
      </c>
      <c r="P69" s="99">
        <v>66</v>
      </c>
      <c r="Q69" s="42" t="s">
        <v>6</v>
      </c>
      <c r="R69" s="100">
        <f>'市区町村別_在宅(医科)'!BO72</f>
        <v>5981</v>
      </c>
    </row>
    <row r="70" spans="2:18" s="15" customFormat="1" ht="24.95" customHeight="1">
      <c r="B70" s="236">
        <v>12</v>
      </c>
      <c r="C70" s="289" t="s">
        <v>88</v>
      </c>
      <c r="D70" s="282">
        <f t="shared" ref="D70" si="115">VLOOKUP(C70,$Q$4:$R$77,2,FALSE)</f>
        <v>13293</v>
      </c>
      <c r="E70" s="105">
        <v>1</v>
      </c>
      <c r="F70" s="108" t="s">
        <v>214</v>
      </c>
      <c r="G70" s="111" t="s">
        <v>215</v>
      </c>
      <c r="H70" s="174">
        <v>89656448</v>
      </c>
      <c r="I70" s="24">
        <f t="shared" ref="I70" si="116">IFERROR(H70/H75,"-")</f>
        <v>0.14987967775896563</v>
      </c>
      <c r="J70" s="112">
        <v>1027</v>
      </c>
      <c r="K70" s="24">
        <f t="shared" ref="K70" si="117">IFERROR(J70/J75,"-")</f>
        <v>0.53854221289984272</v>
      </c>
      <c r="L70" s="112">
        <f t="shared" si="4"/>
        <v>87299.365141187925</v>
      </c>
      <c r="M70" s="84">
        <f>IFERROR(J70/$R$15,0)</f>
        <v>7.7258707590461148E-2</v>
      </c>
      <c r="P70" s="99">
        <v>67</v>
      </c>
      <c r="Q70" s="42" t="s">
        <v>7</v>
      </c>
      <c r="R70" s="100">
        <f>'市区町村別_在宅(医科)'!BO73</f>
        <v>2538</v>
      </c>
    </row>
    <row r="71" spans="2:18" s="15" customFormat="1" ht="24.95" customHeight="1">
      <c r="B71" s="237"/>
      <c r="C71" s="290"/>
      <c r="D71" s="283"/>
      <c r="E71" s="106">
        <v>2</v>
      </c>
      <c r="F71" s="109" t="s">
        <v>216</v>
      </c>
      <c r="G71" s="28" t="s">
        <v>217</v>
      </c>
      <c r="H71" s="175">
        <v>86895882</v>
      </c>
      <c r="I71" s="25">
        <f t="shared" ref="I71" si="118">IFERROR(H71/H75,"-")</f>
        <v>0.14526480898218389</v>
      </c>
      <c r="J71" s="113">
        <v>1433</v>
      </c>
      <c r="K71" s="25">
        <f t="shared" ref="K71" si="119">IFERROR(J71/J75,"-")</f>
        <v>0.75144205558468802</v>
      </c>
      <c r="L71" s="113">
        <f t="shared" si="4"/>
        <v>60639.13607815771</v>
      </c>
      <c r="M71" s="81">
        <f t="shared" ref="M71:M75" si="120">IFERROR(J71/$R$15,0)</f>
        <v>0.10780109832242533</v>
      </c>
      <c r="P71" s="99">
        <v>68</v>
      </c>
      <c r="Q71" s="42" t="s">
        <v>47</v>
      </c>
      <c r="R71" s="100">
        <f>'市区町村別_在宅(医科)'!BO74</f>
        <v>3267</v>
      </c>
    </row>
    <row r="72" spans="2:18" s="15" customFormat="1" ht="24.95" customHeight="1">
      <c r="B72" s="237"/>
      <c r="C72" s="290"/>
      <c r="D72" s="283"/>
      <c r="E72" s="106">
        <v>3</v>
      </c>
      <c r="F72" s="109" t="s">
        <v>218</v>
      </c>
      <c r="G72" s="29" t="s">
        <v>219</v>
      </c>
      <c r="H72" s="175">
        <v>44970630</v>
      </c>
      <c r="I72" s="25">
        <f t="shared" ref="I72" si="121">IFERROR(H72/H75,"-")</f>
        <v>7.5177900567928738E-2</v>
      </c>
      <c r="J72" s="113">
        <v>1235</v>
      </c>
      <c r="K72" s="25">
        <f t="shared" ref="K72" si="122">IFERROR(J72/J75,"-")</f>
        <v>0.64761405348715262</v>
      </c>
      <c r="L72" s="113">
        <f t="shared" si="4"/>
        <v>36413.465587044535</v>
      </c>
      <c r="M72" s="81">
        <f t="shared" si="120"/>
        <v>9.2906040773339346E-2</v>
      </c>
      <c r="P72" s="99">
        <v>69</v>
      </c>
      <c r="Q72" s="42" t="s">
        <v>48</v>
      </c>
      <c r="R72" s="100">
        <f>'市区町村別_在宅(医科)'!BO75</f>
        <v>8285</v>
      </c>
    </row>
    <row r="73" spans="2:18" s="15" customFormat="1" ht="24.95" customHeight="1">
      <c r="B73" s="237"/>
      <c r="C73" s="290"/>
      <c r="D73" s="283"/>
      <c r="E73" s="106">
        <v>4</v>
      </c>
      <c r="F73" s="109" t="s">
        <v>220</v>
      </c>
      <c r="G73" s="29" t="s">
        <v>221</v>
      </c>
      <c r="H73" s="175">
        <v>43778999</v>
      </c>
      <c r="I73" s="25">
        <f t="shared" ref="I73" si="123">IFERROR(H73/H75,"-")</f>
        <v>7.3185837818715266E-2</v>
      </c>
      <c r="J73" s="113">
        <v>830</v>
      </c>
      <c r="K73" s="25">
        <f t="shared" ref="K73" si="124">IFERROR(J73/J75,"-")</f>
        <v>0.43523859465128473</v>
      </c>
      <c r="L73" s="113">
        <f t="shared" si="4"/>
        <v>52745.781927710843</v>
      </c>
      <c r="M73" s="81">
        <f t="shared" si="120"/>
        <v>6.2438877604754382E-2</v>
      </c>
      <c r="P73" s="99">
        <v>70</v>
      </c>
      <c r="Q73" s="42" t="s">
        <v>49</v>
      </c>
      <c r="R73" s="100">
        <f>'市区町村別_在宅(医科)'!BO76</f>
        <v>1345</v>
      </c>
    </row>
    <row r="74" spans="2:18" s="15" customFormat="1" ht="24.95" customHeight="1">
      <c r="B74" s="237"/>
      <c r="C74" s="290"/>
      <c r="D74" s="283"/>
      <c r="E74" s="107">
        <v>5</v>
      </c>
      <c r="F74" s="110" t="s">
        <v>222</v>
      </c>
      <c r="G74" s="30" t="s">
        <v>223</v>
      </c>
      <c r="H74" s="176">
        <v>40247540</v>
      </c>
      <c r="I74" s="40">
        <f t="shared" ref="I74" si="125">IFERROR(H74/H75,"-")</f>
        <v>6.7282258670241762E-2</v>
      </c>
      <c r="J74" s="114">
        <v>825</v>
      </c>
      <c r="K74" s="40">
        <f t="shared" ref="K74" si="126">IFERROR(J74/J75,"-")</f>
        <v>0.43261667540639748</v>
      </c>
      <c r="L74" s="114">
        <f t="shared" ref="L74:L137" si="127">IFERROR(H74/J74,"-")</f>
        <v>48784.896969696973</v>
      </c>
      <c r="M74" s="82">
        <f t="shared" si="120"/>
        <v>6.206273978785827E-2</v>
      </c>
      <c r="P74" s="99">
        <v>71</v>
      </c>
      <c r="Q74" s="42" t="s">
        <v>50</v>
      </c>
      <c r="R74" s="100">
        <f>'市区町村別_在宅(医科)'!BO77</f>
        <v>3966</v>
      </c>
    </row>
    <row r="75" spans="2:18" s="15" customFormat="1" ht="24.95" customHeight="1">
      <c r="B75" s="238"/>
      <c r="C75" s="291"/>
      <c r="D75" s="284"/>
      <c r="E75" s="115" t="s">
        <v>106</v>
      </c>
      <c r="F75" s="118"/>
      <c r="G75" s="120"/>
      <c r="H75" s="177">
        <v>598189490</v>
      </c>
      <c r="I75" s="26" t="s">
        <v>192</v>
      </c>
      <c r="J75" s="142">
        <v>1907</v>
      </c>
      <c r="K75" s="26" t="s">
        <v>104</v>
      </c>
      <c r="L75" s="142">
        <f t="shared" si="127"/>
        <v>313680.90718405874</v>
      </c>
      <c r="M75" s="83">
        <f t="shared" si="120"/>
        <v>0.14345896336417663</v>
      </c>
      <c r="P75" s="99">
        <v>72</v>
      </c>
      <c r="Q75" s="42" t="s">
        <v>28</v>
      </c>
      <c r="R75" s="100">
        <f>'市区町村別_在宅(医科)'!BO78</f>
        <v>2559</v>
      </c>
    </row>
    <row r="76" spans="2:18" s="15" customFormat="1" ht="24.95" customHeight="1">
      <c r="B76" s="236">
        <v>13</v>
      </c>
      <c r="C76" s="289" t="s">
        <v>89</v>
      </c>
      <c r="D76" s="282">
        <f t="shared" ref="D76" si="128">VLOOKUP(C76,$Q$4:$R$77,2,FALSE)</f>
        <v>22534</v>
      </c>
      <c r="E76" s="105">
        <v>1</v>
      </c>
      <c r="F76" s="108" t="s">
        <v>214</v>
      </c>
      <c r="G76" s="111" t="s">
        <v>215</v>
      </c>
      <c r="H76" s="174">
        <v>137217558</v>
      </c>
      <c r="I76" s="24">
        <f t="shared" ref="I76" si="129">IFERROR(H76/H81,"-")</f>
        <v>0.1530132505008647</v>
      </c>
      <c r="J76" s="112">
        <v>1512</v>
      </c>
      <c r="K76" s="24">
        <f t="shared" ref="K76" si="130">IFERROR(J76/J81,"-")</f>
        <v>0.52701289647960958</v>
      </c>
      <c r="L76" s="112">
        <f t="shared" si="127"/>
        <v>90752.35317460318</v>
      </c>
      <c r="M76" s="84">
        <f>IFERROR(J76/$R$16,0)</f>
        <v>6.7098606550102066E-2</v>
      </c>
      <c r="P76" s="99">
        <v>73</v>
      </c>
      <c r="Q76" s="42" t="s">
        <v>29</v>
      </c>
      <c r="R76" s="100">
        <f>'市区町村別_在宅(医科)'!BO79</f>
        <v>3428</v>
      </c>
    </row>
    <row r="77" spans="2:18" s="15" customFormat="1" ht="24.95" customHeight="1">
      <c r="B77" s="237"/>
      <c r="C77" s="290"/>
      <c r="D77" s="283"/>
      <c r="E77" s="106">
        <v>2</v>
      </c>
      <c r="F77" s="109" t="s">
        <v>216</v>
      </c>
      <c r="G77" s="28" t="s">
        <v>217</v>
      </c>
      <c r="H77" s="175">
        <v>127646785</v>
      </c>
      <c r="I77" s="25">
        <f t="shared" ref="I77" si="131">IFERROR(H77/H81,"-")</f>
        <v>0.14234074540836109</v>
      </c>
      <c r="J77" s="113">
        <v>2020</v>
      </c>
      <c r="K77" s="25">
        <f t="shared" ref="K77" si="132">IFERROR(J77/J81,"-")</f>
        <v>0.70407807598466365</v>
      </c>
      <c r="L77" s="113">
        <f t="shared" si="127"/>
        <v>63191.477722772281</v>
      </c>
      <c r="M77" s="81">
        <f t="shared" ref="M77:M81" si="133">IFERROR(J77/$R$16,0)</f>
        <v>8.9642318274607266E-2</v>
      </c>
      <c r="P77" s="99">
        <v>74</v>
      </c>
      <c r="Q77" s="42" t="s">
        <v>30</v>
      </c>
      <c r="R77" s="100">
        <f>'市区町村別_在宅(医科)'!BO80</f>
        <v>1606</v>
      </c>
    </row>
    <row r="78" spans="2:18" s="15" customFormat="1" ht="24.95" customHeight="1">
      <c r="B78" s="237"/>
      <c r="C78" s="290"/>
      <c r="D78" s="283"/>
      <c r="E78" s="106">
        <v>3</v>
      </c>
      <c r="F78" s="109" t="s">
        <v>220</v>
      </c>
      <c r="G78" s="29" t="s">
        <v>221</v>
      </c>
      <c r="H78" s="175">
        <v>67263379</v>
      </c>
      <c r="I78" s="25">
        <f t="shared" ref="I78" si="134">IFERROR(H78/H81,"-")</f>
        <v>7.5006350575497066E-2</v>
      </c>
      <c r="J78" s="113">
        <v>1178</v>
      </c>
      <c r="K78" s="25">
        <f t="shared" ref="K78" si="135">IFERROR(J78/J81,"-")</f>
        <v>0.41059602649006621</v>
      </c>
      <c r="L78" s="113">
        <f t="shared" si="127"/>
        <v>57099.64261460102</v>
      </c>
      <c r="M78" s="81">
        <f t="shared" si="133"/>
        <v>5.2276559865092748E-2</v>
      </c>
      <c r="P78" s="89"/>
      <c r="Q78" s="42" t="s">
        <v>127</v>
      </c>
      <c r="R78" s="100">
        <f>'市区町村別_在宅(医科)'!BO81</f>
        <v>1473357</v>
      </c>
    </row>
    <row r="79" spans="2:18" s="15" customFormat="1" ht="24.95" customHeight="1">
      <c r="B79" s="237"/>
      <c r="C79" s="290"/>
      <c r="D79" s="283"/>
      <c r="E79" s="106">
        <v>4</v>
      </c>
      <c r="F79" s="109" t="s">
        <v>218</v>
      </c>
      <c r="G79" s="29" t="s">
        <v>219</v>
      </c>
      <c r="H79" s="175">
        <v>64728802</v>
      </c>
      <c r="I79" s="25">
        <f t="shared" ref="I79" si="136">IFERROR(H79/H81,"-")</f>
        <v>7.2180007714806232E-2</v>
      </c>
      <c r="J79" s="113">
        <v>1752</v>
      </c>
      <c r="K79" s="25">
        <f t="shared" ref="K79" si="137">IFERROR(J79/J81,"-")</f>
        <v>0.61066573719065875</v>
      </c>
      <c r="L79" s="113">
        <f t="shared" si="127"/>
        <v>36945.663242009134</v>
      </c>
      <c r="M79" s="81">
        <f t="shared" si="133"/>
        <v>7.7749179018372236E-2</v>
      </c>
      <c r="P79" s="41"/>
      <c r="Q79" s="41"/>
      <c r="R79" s="41"/>
    </row>
    <row r="80" spans="2:18" s="15" customFormat="1" ht="24.95" customHeight="1">
      <c r="B80" s="237"/>
      <c r="C80" s="290"/>
      <c r="D80" s="283"/>
      <c r="E80" s="107">
        <v>5</v>
      </c>
      <c r="F80" s="110" t="s">
        <v>222</v>
      </c>
      <c r="G80" s="30" t="s">
        <v>223</v>
      </c>
      <c r="H80" s="176">
        <v>61916843</v>
      </c>
      <c r="I80" s="40">
        <f t="shared" ref="I80" si="138">IFERROR(H80/H81,"-")</f>
        <v>6.9044352240853257E-2</v>
      </c>
      <c r="J80" s="114">
        <v>1141</v>
      </c>
      <c r="K80" s="40">
        <f t="shared" ref="K80" si="139">IFERROR(J80/J81,"-")</f>
        <v>0.39769954688044618</v>
      </c>
      <c r="L80" s="114">
        <f t="shared" si="127"/>
        <v>54265.418930762491</v>
      </c>
      <c r="M80" s="82">
        <f t="shared" si="133"/>
        <v>5.0634596609567761E-2</v>
      </c>
      <c r="P80" s="41"/>
      <c r="Q80" s="41"/>
      <c r="R80" s="41"/>
    </row>
    <row r="81" spans="2:18" s="15" customFormat="1" ht="24.95" customHeight="1">
      <c r="B81" s="238"/>
      <c r="C81" s="291"/>
      <c r="D81" s="284"/>
      <c r="E81" s="115" t="s">
        <v>106</v>
      </c>
      <c r="F81" s="118"/>
      <c r="G81" s="120"/>
      <c r="H81" s="177">
        <v>896769120</v>
      </c>
      <c r="I81" s="26" t="s">
        <v>192</v>
      </c>
      <c r="J81" s="142">
        <v>2869</v>
      </c>
      <c r="K81" s="26" t="s">
        <v>104</v>
      </c>
      <c r="L81" s="142">
        <f t="shared" si="127"/>
        <v>312572.01812478213</v>
      </c>
      <c r="M81" s="83">
        <f t="shared" si="133"/>
        <v>0.12731871838111297</v>
      </c>
      <c r="P81" s="41"/>
      <c r="Q81" s="41"/>
      <c r="R81" s="41"/>
    </row>
    <row r="82" spans="2:18" s="15" customFormat="1" ht="24.95" customHeight="1">
      <c r="B82" s="236">
        <v>14</v>
      </c>
      <c r="C82" s="289" t="s">
        <v>90</v>
      </c>
      <c r="D82" s="282">
        <f t="shared" ref="D82" si="140">VLOOKUP(C82,$Q$4:$R$77,2,FALSE)</f>
        <v>17462</v>
      </c>
      <c r="E82" s="105">
        <v>1</v>
      </c>
      <c r="F82" s="108" t="s">
        <v>214</v>
      </c>
      <c r="G82" s="111" t="s">
        <v>215</v>
      </c>
      <c r="H82" s="174">
        <v>129173919</v>
      </c>
      <c r="I82" s="24">
        <f t="shared" ref="I82" si="141">IFERROR(H82/H87,"-")</f>
        <v>0.17467813821553271</v>
      </c>
      <c r="J82" s="112">
        <v>1322</v>
      </c>
      <c r="K82" s="24">
        <f t="shared" ref="K82" si="142">IFERROR(J82/J87,"-")</f>
        <v>0.56884681583476759</v>
      </c>
      <c r="L82" s="112">
        <f t="shared" si="127"/>
        <v>97710.982602118005</v>
      </c>
      <c r="M82" s="84">
        <f>IFERROR(J82/$R$17,0)</f>
        <v>7.5707250028633599E-2</v>
      </c>
      <c r="P82" s="41"/>
      <c r="Q82" s="41"/>
      <c r="R82" s="41"/>
    </row>
    <row r="83" spans="2:18" s="15" customFormat="1" ht="24.95" customHeight="1">
      <c r="B83" s="237"/>
      <c r="C83" s="290"/>
      <c r="D83" s="283"/>
      <c r="E83" s="106">
        <v>2</v>
      </c>
      <c r="F83" s="109" t="s">
        <v>216</v>
      </c>
      <c r="G83" s="28" t="s">
        <v>217</v>
      </c>
      <c r="H83" s="175">
        <v>106111405</v>
      </c>
      <c r="I83" s="25">
        <f t="shared" ref="I83" si="143">IFERROR(H83/H87,"-")</f>
        <v>0.14349137048969127</v>
      </c>
      <c r="J83" s="113">
        <v>1602</v>
      </c>
      <c r="K83" s="25">
        <f t="shared" ref="K83" si="144">IFERROR(J83/J87,"-")</f>
        <v>0.68932874354561102</v>
      </c>
      <c r="L83" s="113">
        <f t="shared" si="127"/>
        <v>66236.832084893889</v>
      </c>
      <c r="M83" s="81">
        <f t="shared" ref="M83:M87" si="145">IFERROR(J83/$R$17,0)</f>
        <v>9.1742068491581716E-2</v>
      </c>
      <c r="P83" s="41"/>
      <c r="Q83" s="41"/>
      <c r="R83" s="41"/>
    </row>
    <row r="84" spans="2:18" s="15" customFormat="1" ht="24.95" customHeight="1">
      <c r="B84" s="237"/>
      <c r="C84" s="290"/>
      <c r="D84" s="283"/>
      <c r="E84" s="106">
        <v>3</v>
      </c>
      <c r="F84" s="109" t="s">
        <v>218</v>
      </c>
      <c r="G84" s="29" t="s">
        <v>219</v>
      </c>
      <c r="H84" s="175">
        <v>60394121</v>
      </c>
      <c r="I84" s="25">
        <f t="shared" ref="I84" si="146">IFERROR(H84/H87,"-")</f>
        <v>8.1669215404416171E-2</v>
      </c>
      <c r="J84" s="113">
        <v>1465</v>
      </c>
      <c r="K84" s="25">
        <f t="shared" ref="K84" si="147">IFERROR(J84/J87,"-")</f>
        <v>0.63037865748709121</v>
      </c>
      <c r="L84" s="113">
        <f t="shared" si="127"/>
        <v>41224.655972696244</v>
      </c>
      <c r="M84" s="81">
        <f t="shared" si="145"/>
        <v>8.3896460886496396E-2</v>
      </c>
      <c r="P84" s="41"/>
      <c r="Q84" s="41"/>
      <c r="R84" s="41"/>
    </row>
    <row r="85" spans="2:18" s="15" customFormat="1" ht="24.95" customHeight="1">
      <c r="B85" s="237"/>
      <c r="C85" s="290"/>
      <c r="D85" s="283"/>
      <c r="E85" s="106">
        <v>4</v>
      </c>
      <c r="F85" s="109" t="s">
        <v>222</v>
      </c>
      <c r="G85" s="29" t="s">
        <v>223</v>
      </c>
      <c r="H85" s="175">
        <v>56752701</v>
      </c>
      <c r="I85" s="25">
        <f t="shared" ref="I85" si="148">IFERROR(H85/H87,"-")</f>
        <v>7.6745028920139846E-2</v>
      </c>
      <c r="J85" s="113">
        <v>1117</v>
      </c>
      <c r="K85" s="25">
        <f t="shared" ref="K85" si="149">IFERROR(J85/J87,"-")</f>
        <v>0.48063683304647159</v>
      </c>
      <c r="L85" s="113">
        <f t="shared" si="127"/>
        <v>50808.147717099375</v>
      </c>
      <c r="M85" s="81">
        <f t="shared" si="145"/>
        <v>6.3967472225403735E-2</v>
      </c>
      <c r="P85" s="41"/>
      <c r="Q85" s="41"/>
      <c r="R85" s="41"/>
    </row>
    <row r="86" spans="2:18" s="15" customFormat="1" ht="24.95" customHeight="1">
      <c r="B86" s="237"/>
      <c r="C86" s="290"/>
      <c r="D86" s="283"/>
      <c r="E86" s="107">
        <v>5</v>
      </c>
      <c r="F86" s="110" t="s">
        <v>220</v>
      </c>
      <c r="G86" s="30" t="s">
        <v>221</v>
      </c>
      <c r="H86" s="176">
        <v>44732923</v>
      </c>
      <c r="I86" s="40">
        <f t="shared" ref="I86" si="150">IFERROR(H86/H87,"-")</f>
        <v>6.0491032300249263E-2</v>
      </c>
      <c r="J86" s="114">
        <v>936</v>
      </c>
      <c r="K86" s="40">
        <f t="shared" ref="K86" si="151">IFERROR(J86/J87,"-")</f>
        <v>0.40275387263339069</v>
      </c>
      <c r="L86" s="114">
        <f t="shared" si="127"/>
        <v>47791.584401709399</v>
      </c>
      <c r="M86" s="82">
        <f t="shared" si="145"/>
        <v>5.3602107433283704E-2</v>
      </c>
      <c r="P86" s="41"/>
      <c r="Q86" s="41"/>
      <c r="R86" s="41"/>
    </row>
    <row r="87" spans="2:18" s="15" customFormat="1" ht="24.95" customHeight="1">
      <c r="B87" s="238"/>
      <c r="C87" s="291"/>
      <c r="D87" s="284"/>
      <c r="E87" s="115" t="s">
        <v>106</v>
      </c>
      <c r="F87" s="118"/>
      <c r="G87" s="120"/>
      <c r="H87" s="177">
        <v>739496770</v>
      </c>
      <c r="I87" s="26" t="s">
        <v>192</v>
      </c>
      <c r="J87" s="142">
        <v>2324</v>
      </c>
      <c r="K87" s="26" t="s">
        <v>104</v>
      </c>
      <c r="L87" s="142">
        <f t="shared" si="127"/>
        <v>318199.98709122202</v>
      </c>
      <c r="M87" s="83">
        <f t="shared" si="145"/>
        <v>0.13308899324246937</v>
      </c>
      <c r="P87" s="41"/>
      <c r="Q87" s="41"/>
      <c r="R87" s="41"/>
    </row>
    <row r="88" spans="2:18" s="15" customFormat="1" ht="24.95" customHeight="1">
      <c r="B88" s="236">
        <v>15</v>
      </c>
      <c r="C88" s="289" t="s">
        <v>91</v>
      </c>
      <c r="D88" s="282">
        <f t="shared" ref="D88" si="152">VLOOKUP(C88,$Q$4:$R$77,2,FALSE)</f>
        <v>28655</v>
      </c>
      <c r="E88" s="105">
        <v>1</v>
      </c>
      <c r="F88" s="108" t="s">
        <v>216</v>
      </c>
      <c r="G88" s="111" t="s">
        <v>217</v>
      </c>
      <c r="H88" s="174">
        <v>170622044</v>
      </c>
      <c r="I88" s="24">
        <f t="shared" ref="I88" si="153">IFERROR(H88/H93,"-")</f>
        <v>0.15714742977644705</v>
      </c>
      <c r="J88" s="112">
        <v>2503</v>
      </c>
      <c r="K88" s="24">
        <f t="shared" ref="K88" si="154">IFERROR(J88/J93,"-")</f>
        <v>0.69857661177783981</v>
      </c>
      <c r="L88" s="112">
        <f t="shared" si="127"/>
        <v>68167.01717938474</v>
      </c>
      <c r="M88" s="84">
        <f>IFERROR(J88/$R$18,0)</f>
        <v>8.7349502704589077E-2</v>
      </c>
      <c r="P88" s="41"/>
      <c r="Q88" s="41"/>
      <c r="R88" s="41"/>
    </row>
    <row r="89" spans="2:18" s="15" customFormat="1" ht="24.95" customHeight="1">
      <c r="B89" s="237"/>
      <c r="C89" s="290"/>
      <c r="D89" s="283"/>
      <c r="E89" s="106">
        <v>2</v>
      </c>
      <c r="F89" s="109" t="s">
        <v>214</v>
      </c>
      <c r="G89" s="28" t="s">
        <v>215</v>
      </c>
      <c r="H89" s="175">
        <v>166263003</v>
      </c>
      <c r="I89" s="25">
        <f t="shared" ref="I89" si="155">IFERROR(H89/H93,"-")</f>
        <v>0.15313263735349289</v>
      </c>
      <c r="J89" s="113">
        <v>1857</v>
      </c>
      <c r="K89" s="25">
        <f t="shared" ref="K89" si="156">IFERROR(J89/J93,"-")</f>
        <v>0.51828077030421438</v>
      </c>
      <c r="L89" s="113">
        <f t="shared" si="127"/>
        <v>89533.119547657509</v>
      </c>
      <c r="M89" s="81">
        <f t="shared" ref="M89:M93" si="157">IFERROR(J89/$R$18,0)</f>
        <v>6.4805444076077467E-2</v>
      </c>
      <c r="P89" s="41"/>
      <c r="Q89" s="41"/>
      <c r="R89" s="41"/>
    </row>
    <row r="90" spans="2:18" s="15" customFormat="1" ht="24.95" customHeight="1">
      <c r="B90" s="237"/>
      <c r="C90" s="290"/>
      <c r="D90" s="283"/>
      <c r="E90" s="106">
        <v>3</v>
      </c>
      <c r="F90" s="109" t="s">
        <v>218</v>
      </c>
      <c r="G90" s="29" t="s">
        <v>219</v>
      </c>
      <c r="H90" s="175">
        <v>90901534</v>
      </c>
      <c r="I90" s="25">
        <f t="shared" ref="I90" si="158">IFERROR(H90/H93,"-")</f>
        <v>8.3722724777791982E-2</v>
      </c>
      <c r="J90" s="113">
        <v>2223</v>
      </c>
      <c r="K90" s="25">
        <f t="shared" ref="K90" si="159">IFERROR(J90/J93,"-")</f>
        <v>0.62042980742394638</v>
      </c>
      <c r="L90" s="113">
        <f t="shared" si="127"/>
        <v>40891.378317588846</v>
      </c>
      <c r="M90" s="81">
        <f t="shared" si="157"/>
        <v>7.7578084103995817E-2</v>
      </c>
      <c r="P90" s="41"/>
      <c r="Q90" s="41"/>
      <c r="R90" s="41"/>
    </row>
    <row r="91" spans="2:18" s="15" customFormat="1" ht="24.95" customHeight="1">
      <c r="B91" s="237"/>
      <c r="C91" s="290"/>
      <c r="D91" s="283"/>
      <c r="E91" s="106">
        <v>4</v>
      </c>
      <c r="F91" s="109" t="s">
        <v>220</v>
      </c>
      <c r="G91" s="29" t="s">
        <v>221</v>
      </c>
      <c r="H91" s="175">
        <v>87395515</v>
      </c>
      <c r="I91" s="25">
        <f t="shared" ref="I91" si="160">IFERROR(H91/H93,"-")</f>
        <v>8.0493588250759238E-2</v>
      </c>
      <c r="J91" s="113">
        <v>1423</v>
      </c>
      <c r="K91" s="25">
        <f t="shared" ref="K91" si="161">IFERROR(J91/J93,"-")</f>
        <v>0.39715322355567961</v>
      </c>
      <c r="L91" s="113">
        <f t="shared" si="127"/>
        <v>61416.384399156712</v>
      </c>
      <c r="M91" s="81">
        <f t="shared" si="157"/>
        <v>4.9659745245157913E-2</v>
      </c>
      <c r="P91" s="41"/>
      <c r="Q91" s="41"/>
      <c r="R91" s="41"/>
    </row>
    <row r="92" spans="2:18" s="15" customFormat="1" ht="24.95" customHeight="1">
      <c r="B92" s="237"/>
      <c r="C92" s="290"/>
      <c r="D92" s="283"/>
      <c r="E92" s="107">
        <v>5</v>
      </c>
      <c r="F92" s="110" t="s">
        <v>222</v>
      </c>
      <c r="G92" s="30" t="s">
        <v>223</v>
      </c>
      <c r="H92" s="176">
        <v>85746184</v>
      </c>
      <c r="I92" s="40">
        <f t="shared" ref="I92" si="162">IFERROR(H92/H93,"-")</f>
        <v>7.897451063672821E-2</v>
      </c>
      <c r="J92" s="114">
        <v>1641</v>
      </c>
      <c r="K92" s="40">
        <f t="shared" ref="K92" si="163">IFERROR(J92/J93,"-")</f>
        <v>0.45799609265978231</v>
      </c>
      <c r="L92" s="114">
        <f t="shared" si="127"/>
        <v>52252.397318708106</v>
      </c>
      <c r="M92" s="82">
        <f t="shared" si="157"/>
        <v>5.726749258419124E-2</v>
      </c>
      <c r="P92" s="41"/>
      <c r="Q92" s="41"/>
      <c r="R92" s="41"/>
    </row>
    <row r="93" spans="2:18" s="15" customFormat="1" ht="24.95" customHeight="1">
      <c r="B93" s="238"/>
      <c r="C93" s="291"/>
      <c r="D93" s="284"/>
      <c r="E93" s="115" t="s">
        <v>106</v>
      </c>
      <c r="F93" s="118"/>
      <c r="G93" s="120"/>
      <c r="H93" s="177">
        <v>1085745050</v>
      </c>
      <c r="I93" s="26" t="s">
        <v>192</v>
      </c>
      <c r="J93" s="142">
        <v>3583</v>
      </c>
      <c r="K93" s="26" t="s">
        <v>104</v>
      </c>
      <c r="L93" s="142">
        <f t="shared" si="127"/>
        <v>303026.80714485067</v>
      </c>
      <c r="M93" s="83">
        <f t="shared" si="157"/>
        <v>0.12503926016402023</v>
      </c>
      <c r="P93" s="41"/>
      <c r="Q93" s="41"/>
      <c r="R93" s="41"/>
    </row>
    <row r="94" spans="2:18" s="15" customFormat="1" ht="24.95" customHeight="1">
      <c r="B94" s="236">
        <v>16</v>
      </c>
      <c r="C94" s="289" t="s">
        <v>55</v>
      </c>
      <c r="D94" s="282">
        <f t="shared" ref="D94" si="164">VLOOKUP(C94,$Q$4:$R$77,2,FALSE)</f>
        <v>18894</v>
      </c>
      <c r="E94" s="105">
        <v>1</v>
      </c>
      <c r="F94" s="108" t="s">
        <v>214</v>
      </c>
      <c r="G94" s="111" t="s">
        <v>215</v>
      </c>
      <c r="H94" s="174">
        <v>136410590</v>
      </c>
      <c r="I94" s="24">
        <f t="shared" ref="I94" si="165">IFERROR(H94/H99,"-")</f>
        <v>0.16966698945668687</v>
      </c>
      <c r="J94" s="112">
        <v>1381</v>
      </c>
      <c r="K94" s="24">
        <f t="shared" ref="K94" si="166">IFERROR(J94/J99,"-")</f>
        <v>0.53777258566978192</v>
      </c>
      <c r="L94" s="112">
        <f t="shared" si="127"/>
        <v>98776.676321506151</v>
      </c>
      <c r="M94" s="84">
        <f>IFERROR(J94/$R$19,0)</f>
        <v>7.3091986874139939E-2</v>
      </c>
      <c r="P94" s="41"/>
      <c r="Q94" s="41"/>
      <c r="R94" s="41"/>
    </row>
    <row r="95" spans="2:18" s="15" customFormat="1" ht="24.95" customHeight="1">
      <c r="B95" s="237"/>
      <c r="C95" s="290"/>
      <c r="D95" s="283"/>
      <c r="E95" s="106">
        <v>2</v>
      </c>
      <c r="F95" s="109" t="s">
        <v>216</v>
      </c>
      <c r="G95" s="28" t="s">
        <v>217</v>
      </c>
      <c r="H95" s="175">
        <v>117757445</v>
      </c>
      <c r="I95" s="25">
        <f t="shared" ref="I95" si="167">IFERROR(H95/H99,"-")</f>
        <v>0.14646627640318385</v>
      </c>
      <c r="J95" s="113">
        <v>1789</v>
      </c>
      <c r="K95" s="25">
        <f t="shared" ref="K95" si="168">IFERROR(J95/J99,"-")</f>
        <v>0.69665109034267914</v>
      </c>
      <c r="L95" s="113">
        <f t="shared" si="127"/>
        <v>65823.054779206257</v>
      </c>
      <c r="M95" s="81">
        <f t="shared" ref="M95:M99" si="169">IFERROR(J95/$R$19,0)</f>
        <v>9.4686143749338411E-2</v>
      </c>
      <c r="P95" s="41"/>
      <c r="Q95" s="41"/>
      <c r="R95" s="41"/>
    </row>
    <row r="96" spans="2:18" s="15" customFormat="1" ht="24.95" customHeight="1">
      <c r="B96" s="237"/>
      <c r="C96" s="290"/>
      <c r="D96" s="283"/>
      <c r="E96" s="106">
        <v>3</v>
      </c>
      <c r="F96" s="109" t="s">
        <v>218</v>
      </c>
      <c r="G96" s="29" t="s">
        <v>219</v>
      </c>
      <c r="H96" s="175">
        <v>69065383</v>
      </c>
      <c r="I96" s="25">
        <f t="shared" ref="I96" si="170">IFERROR(H96/H99,"-")</f>
        <v>8.5903269015133218E-2</v>
      </c>
      <c r="J96" s="113">
        <v>1597</v>
      </c>
      <c r="K96" s="25">
        <f t="shared" ref="K96" si="171">IFERROR(J96/J99,"-")</f>
        <v>0.62188473520249221</v>
      </c>
      <c r="L96" s="113">
        <f t="shared" si="127"/>
        <v>43246.952410770195</v>
      </c>
      <c r="M96" s="81">
        <f t="shared" si="169"/>
        <v>8.4524187572774426E-2</v>
      </c>
      <c r="P96" s="41"/>
      <c r="Q96" s="41"/>
      <c r="R96" s="41"/>
    </row>
    <row r="97" spans="2:18" s="15" customFormat="1" ht="24.95" customHeight="1">
      <c r="B97" s="237"/>
      <c r="C97" s="290"/>
      <c r="D97" s="283"/>
      <c r="E97" s="106">
        <v>4</v>
      </c>
      <c r="F97" s="109" t="s">
        <v>220</v>
      </c>
      <c r="G97" s="29" t="s">
        <v>221</v>
      </c>
      <c r="H97" s="175">
        <v>68577654</v>
      </c>
      <c r="I97" s="25">
        <f t="shared" ref="I97" si="172">IFERROR(H97/H99,"-")</f>
        <v>8.5296633481185893E-2</v>
      </c>
      <c r="J97" s="113">
        <v>1005</v>
      </c>
      <c r="K97" s="25">
        <f t="shared" ref="K97" si="173">IFERROR(J97/J99,"-")</f>
        <v>0.39135514018691586</v>
      </c>
      <c r="L97" s="113">
        <f t="shared" si="127"/>
        <v>68236.471641791039</v>
      </c>
      <c r="M97" s="81">
        <f t="shared" si="169"/>
        <v>5.3191489361702128E-2</v>
      </c>
      <c r="P97" s="41"/>
      <c r="Q97" s="41"/>
      <c r="R97" s="41"/>
    </row>
    <row r="98" spans="2:18" s="15" customFormat="1" ht="24.95" customHeight="1">
      <c r="B98" s="237"/>
      <c r="C98" s="290"/>
      <c r="D98" s="283"/>
      <c r="E98" s="107">
        <v>5</v>
      </c>
      <c r="F98" s="110" t="s">
        <v>222</v>
      </c>
      <c r="G98" s="30" t="s">
        <v>223</v>
      </c>
      <c r="H98" s="176">
        <v>55396533</v>
      </c>
      <c r="I98" s="40">
        <f t="shared" ref="I98" si="174">IFERROR(H98/H99,"-")</f>
        <v>6.8902003726015751E-2</v>
      </c>
      <c r="J98" s="114">
        <v>1072</v>
      </c>
      <c r="K98" s="40">
        <f t="shared" ref="K98" si="175">IFERROR(J98/J99,"-")</f>
        <v>0.4174454828660436</v>
      </c>
      <c r="L98" s="114">
        <f t="shared" si="127"/>
        <v>51675.870335820895</v>
      </c>
      <c r="M98" s="82">
        <f t="shared" si="169"/>
        <v>5.6737588652482268E-2</v>
      </c>
      <c r="P98" s="41"/>
      <c r="Q98" s="41"/>
      <c r="R98" s="41"/>
    </row>
    <row r="99" spans="2:18" s="15" customFormat="1" ht="24.95" customHeight="1">
      <c r="B99" s="238"/>
      <c r="C99" s="291"/>
      <c r="D99" s="284"/>
      <c r="E99" s="115" t="s">
        <v>106</v>
      </c>
      <c r="F99" s="118"/>
      <c r="G99" s="120"/>
      <c r="H99" s="177">
        <v>803990160</v>
      </c>
      <c r="I99" s="26" t="s">
        <v>192</v>
      </c>
      <c r="J99" s="142">
        <v>2568</v>
      </c>
      <c r="K99" s="26" t="s">
        <v>104</v>
      </c>
      <c r="L99" s="142">
        <f t="shared" si="127"/>
        <v>313080.2803738318</v>
      </c>
      <c r="M99" s="83">
        <f t="shared" si="169"/>
        <v>0.13591616386154334</v>
      </c>
      <c r="P99" s="41"/>
      <c r="Q99" s="41"/>
      <c r="R99" s="41"/>
    </row>
    <row r="100" spans="2:18" s="15" customFormat="1" ht="24.95" customHeight="1">
      <c r="B100" s="236">
        <v>17</v>
      </c>
      <c r="C100" s="289" t="s">
        <v>92</v>
      </c>
      <c r="D100" s="282">
        <f t="shared" ref="D100" si="176">VLOOKUP(C100,$Q$4:$R$77,2,FALSE)</f>
        <v>26607</v>
      </c>
      <c r="E100" s="105">
        <v>1</v>
      </c>
      <c r="F100" s="108" t="s">
        <v>214</v>
      </c>
      <c r="G100" s="111" t="s">
        <v>215</v>
      </c>
      <c r="H100" s="174">
        <v>191190435</v>
      </c>
      <c r="I100" s="24">
        <f t="shared" ref="I100" si="177">IFERROR(H100/H105,"-")</f>
        <v>0.16764413111973669</v>
      </c>
      <c r="J100" s="112">
        <v>1931</v>
      </c>
      <c r="K100" s="24">
        <f t="shared" ref="K100" si="178">IFERROR(J100/J105,"-")</f>
        <v>0.56644177178058086</v>
      </c>
      <c r="L100" s="112">
        <f t="shared" si="127"/>
        <v>99011.100466079748</v>
      </c>
      <c r="M100" s="84">
        <f>IFERROR(J100/$R$20,0)</f>
        <v>7.25748863081144E-2</v>
      </c>
      <c r="P100" s="41"/>
      <c r="Q100" s="41"/>
      <c r="R100" s="41"/>
    </row>
    <row r="101" spans="2:18" s="15" customFormat="1" ht="24.95" customHeight="1">
      <c r="B101" s="237"/>
      <c r="C101" s="290"/>
      <c r="D101" s="283"/>
      <c r="E101" s="106">
        <v>2</v>
      </c>
      <c r="F101" s="109" t="s">
        <v>216</v>
      </c>
      <c r="G101" s="28" t="s">
        <v>217</v>
      </c>
      <c r="H101" s="175">
        <v>172716521</v>
      </c>
      <c r="I101" s="25">
        <f t="shared" ref="I101" si="179">IFERROR(H101/H105,"-")</f>
        <v>0.15144539575459806</v>
      </c>
      <c r="J101" s="113">
        <v>2506</v>
      </c>
      <c r="K101" s="25">
        <f t="shared" ref="K101" si="180">IFERROR(J101/J105,"-")</f>
        <v>0.73511293634496921</v>
      </c>
      <c r="L101" s="113">
        <f t="shared" si="127"/>
        <v>68921.19752593775</v>
      </c>
      <c r="M101" s="81">
        <f t="shared" ref="M101:M105" si="181">IFERROR(J101/$R$20,0)</f>
        <v>9.4185740594580375E-2</v>
      </c>
      <c r="P101" s="41"/>
      <c r="Q101" s="41"/>
      <c r="R101" s="41"/>
    </row>
    <row r="102" spans="2:18" s="15" customFormat="1" ht="24.95" customHeight="1">
      <c r="B102" s="237"/>
      <c r="C102" s="290"/>
      <c r="D102" s="283"/>
      <c r="E102" s="106">
        <v>3</v>
      </c>
      <c r="F102" s="109" t="s">
        <v>218</v>
      </c>
      <c r="G102" s="29" t="s">
        <v>219</v>
      </c>
      <c r="H102" s="175">
        <v>81809059</v>
      </c>
      <c r="I102" s="25">
        <f t="shared" ref="I102" si="182">IFERROR(H102/H105,"-")</f>
        <v>7.1733759137993888E-2</v>
      </c>
      <c r="J102" s="113">
        <v>2185</v>
      </c>
      <c r="K102" s="25">
        <f t="shared" ref="K102" si="183">IFERROR(J102/J105,"-")</f>
        <v>0.64095042534467583</v>
      </c>
      <c r="L102" s="113">
        <f t="shared" si="127"/>
        <v>37441.216933638447</v>
      </c>
      <c r="M102" s="81">
        <f t="shared" si="181"/>
        <v>8.2121246288570676E-2</v>
      </c>
      <c r="P102" s="41"/>
      <c r="Q102" s="41"/>
      <c r="R102" s="41"/>
    </row>
    <row r="103" spans="2:18" s="15" customFormat="1" ht="24.95" customHeight="1">
      <c r="B103" s="237"/>
      <c r="C103" s="290"/>
      <c r="D103" s="283"/>
      <c r="E103" s="106">
        <v>4</v>
      </c>
      <c r="F103" s="109" t="s">
        <v>222</v>
      </c>
      <c r="G103" s="29" t="s">
        <v>223</v>
      </c>
      <c r="H103" s="175">
        <v>80961598</v>
      </c>
      <c r="I103" s="25">
        <f t="shared" ref="I103" si="184">IFERROR(H103/H105,"-")</f>
        <v>7.0990668287225833E-2</v>
      </c>
      <c r="J103" s="113">
        <v>1598</v>
      </c>
      <c r="K103" s="25">
        <f t="shared" ref="K103" si="185">IFERROR(J103/J105,"-")</f>
        <v>0.46875916691111763</v>
      </c>
      <c r="L103" s="113">
        <f t="shared" si="127"/>
        <v>50664.329161451817</v>
      </c>
      <c r="M103" s="81">
        <f t="shared" si="181"/>
        <v>6.0059382869169765E-2</v>
      </c>
      <c r="P103" s="41"/>
      <c r="Q103" s="41"/>
      <c r="R103" s="41"/>
    </row>
    <row r="104" spans="2:18" s="15" customFormat="1" ht="24.95" customHeight="1">
      <c r="B104" s="237"/>
      <c r="C104" s="290"/>
      <c r="D104" s="283"/>
      <c r="E104" s="107">
        <v>5</v>
      </c>
      <c r="F104" s="110" t="s">
        <v>220</v>
      </c>
      <c r="G104" s="30" t="s">
        <v>221</v>
      </c>
      <c r="H104" s="176">
        <v>79607047</v>
      </c>
      <c r="I104" s="40">
        <f t="shared" ref="I104" si="186">IFERROR(H104/H105,"-")</f>
        <v>6.9802938757490884E-2</v>
      </c>
      <c r="J104" s="114">
        <v>1453</v>
      </c>
      <c r="K104" s="40">
        <f t="shared" ref="K104" si="187">IFERROR(J104/J105,"-")</f>
        <v>0.42622469932531531</v>
      </c>
      <c r="L104" s="114">
        <f t="shared" si="127"/>
        <v>54788.057123193394</v>
      </c>
      <c r="M104" s="82">
        <f t="shared" si="181"/>
        <v>5.460968917953922E-2</v>
      </c>
      <c r="P104" s="41"/>
      <c r="Q104" s="41"/>
      <c r="R104" s="41"/>
    </row>
    <row r="105" spans="2:18" s="15" customFormat="1" ht="24.95" customHeight="1">
      <c r="B105" s="238"/>
      <c r="C105" s="291"/>
      <c r="D105" s="284"/>
      <c r="E105" s="115" t="s">
        <v>106</v>
      </c>
      <c r="F105" s="118"/>
      <c r="G105" s="120"/>
      <c r="H105" s="177">
        <v>1140454090</v>
      </c>
      <c r="I105" s="26" t="s">
        <v>192</v>
      </c>
      <c r="J105" s="142">
        <v>3409</v>
      </c>
      <c r="K105" s="26" t="s">
        <v>104</v>
      </c>
      <c r="L105" s="142">
        <f t="shared" si="127"/>
        <v>334542.12085655617</v>
      </c>
      <c r="M105" s="83">
        <f t="shared" si="181"/>
        <v>0.12812417784793476</v>
      </c>
      <c r="P105" s="41"/>
      <c r="Q105" s="41"/>
      <c r="R105" s="41"/>
    </row>
    <row r="106" spans="2:18" s="15" customFormat="1" ht="24.95" customHeight="1">
      <c r="B106" s="236">
        <v>18</v>
      </c>
      <c r="C106" s="289" t="s">
        <v>56</v>
      </c>
      <c r="D106" s="282">
        <f t="shared" ref="D106" si="188">VLOOKUP(C106,$Q$4:$R$77,2,FALSE)</f>
        <v>23766</v>
      </c>
      <c r="E106" s="105">
        <v>1</v>
      </c>
      <c r="F106" s="108" t="s">
        <v>214</v>
      </c>
      <c r="G106" s="111" t="s">
        <v>215</v>
      </c>
      <c r="H106" s="174">
        <v>191187750</v>
      </c>
      <c r="I106" s="24">
        <f t="shared" ref="I106" si="189">IFERROR(H106/H111,"-")</f>
        <v>0.16373070790193014</v>
      </c>
      <c r="J106" s="112">
        <v>1871</v>
      </c>
      <c r="K106" s="24">
        <f t="shared" ref="K106" si="190">IFERROR(J106/J111,"-")</f>
        <v>0.57746913580246917</v>
      </c>
      <c r="L106" s="112">
        <f t="shared" si="127"/>
        <v>102184.79422768574</v>
      </c>
      <c r="M106" s="84">
        <f>IFERROR(J106/$R$21,0)</f>
        <v>7.8725910965244464E-2</v>
      </c>
      <c r="P106" s="41"/>
      <c r="Q106" s="41"/>
      <c r="R106" s="41"/>
    </row>
    <row r="107" spans="2:18" s="15" customFormat="1" ht="24.95" customHeight="1">
      <c r="B107" s="237"/>
      <c r="C107" s="290"/>
      <c r="D107" s="283"/>
      <c r="E107" s="106">
        <v>2</v>
      </c>
      <c r="F107" s="109" t="s">
        <v>216</v>
      </c>
      <c r="G107" s="28" t="s">
        <v>217</v>
      </c>
      <c r="H107" s="175">
        <v>169105194</v>
      </c>
      <c r="I107" s="25">
        <f t="shared" ref="I107" si="191">IFERROR(H107/H111,"-")</f>
        <v>0.14481949352672036</v>
      </c>
      <c r="J107" s="113">
        <v>2426</v>
      </c>
      <c r="K107" s="25">
        <f t="shared" ref="K107" si="192">IFERROR(J107/J111,"-")</f>
        <v>0.74876543209876545</v>
      </c>
      <c r="L107" s="113">
        <f t="shared" si="127"/>
        <v>69705.356141797194</v>
      </c>
      <c r="M107" s="81">
        <f t="shared" ref="M107:M111" si="193">IFERROR(J107/$R$21,0)</f>
        <v>0.10207859968021543</v>
      </c>
      <c r="P107" s="41"/>
      <c r="Q107" s="41"/>
      <c r="R107" s="41"/>
    </row>
    <row r="108" spans="2:18" s="15" customFormat="1" ht="24.95" customHeight="1">
      <c r="B108" s="237"/>
      <c r="C108" s="290"/>
      <c r="D108" s="283"/>
      <c r="E108" s="106">
        <v>3</v>
      </c>
      <c r="F108" s="109" t="s">
        <v>218</v>
      </c>
      <c r="G108" s="29" t="s">
        <v>219</v>
      </c>
      <c r="H108" s="175">
        <v>86659864</v>
      </c>
      <c r="I108" s="25">
        <f t="shared" ref="I108" si="194">IFERROR(H108/H111,"-")</f>
        <v>7.4214382874451909E-2</v>
      </c>
      <c r="J108" s="113">
        <v>2070</v>
      </c>
      <c r="K108" s="25">
        <f t="shared" ref="K108" si="195">IFERROR(J108/J111,"-")</f>
        <v>0.63888888888888884</v>
      </c>
      <c r="L108" s="113">
        <f t="shared" si="127"/>
        <v>41864.668599033816</v>
      </c>
      <c r="M108" s="81">
        <f t="shared" si="193"/>
        <v>8.7099217369351167E-2</v>
      </c>
      <c r="P108" s="41"/>
      <c r="Q108" s="41"/>
      <c r="R108" s="41"/>
    </row>
    <row r="109" spans="2:18" s="15" customFormat="1" ht="24.95" customHeight="1">
      <c r="B109" s="237"/>
      <c r="C109" s="290"/>
      <c r="D109" s="283"/>
      <c r="E109" s="106">
        <v>4</v>
      </c>
      <c r="F109" s="109" t="s">
        <v>226</v>
      </c>
      <c r="G109" s="29" t="s">
        <v>227</v>
      </c>
      <c r="H109" s="175">
        <v>79381408</v>
      </c>
      <c r="I109" s="25">
        <f t="shared" ref="I109" si="196">IFERROR(H109/H111,"-")</f>
        <v>6.7981207614462441E-2</v>
      </c>
      <c r="J109" s="113">
        <v>1125</v>
      </c>
      <c r="K109" s="25">
        <f t="shared" ref="K109" si="197">IFERROR(J109/J111,"-")</f>
        <v>0.34722222222222221</v>
      </c>
      <c r="L109" s="113">
        <f t="shared" si="127"/>
        <v>70561.251555555558</v>
      </c>
      <c r="M109" s="81">
        <f t="shared" si="193"/>
        <v>4.7336531178995202E-2</v>
      </c>
      <c r="P109" s="41"/>
      <c r="Q109" s="41"/>
      <c r="R109" s="41"/>
    </row>
    <row r="110" spans="2:18" s="15" customFormat="1" ht="24.95" customHeight="1">
      <c r="B110" s="237"/>
      <c r="C110" s="290"/>
      <c r="D110" s="283"/>
      <c r="E110" s="107">
        <v>5</v>
      </c>
      <c r="F110" s="110" t="s">
        <v>220</v>
      </c>
      <c r="G110" s="30" t="s">
        <v>221</v>
      </c>
      <c r="H110" s="176">
        <v>77821695</v>
      </c>
      <c r="I110" s="40">
        <f t="shared" ref="I110" si="198">IFERROR(H110/H111,"-")</f>
        <v>6.6645489642919581E-2</v>
      </c>
      <c r="J110" s="114">
        <v>1319</v>
      </c>
      <c r="K110" s="40">
        <f t="shared" ref="K110" si="199">IFERROR(J110/J111,"-")</f>
        <v>0.40709876543209877</v>
      </c>
      <c r="L110" s="114">
        <f t="shared" si="127"/>
        <v>59000.526914329035</v>
      </c>
      <c r="M110" s="82">
        <f t="shared" si="193"/>
        <v>5.5499453000084152E-2</v>
      </c>
      <c r="P110" s="41"/>
      <c r="Q110" s="41"/>
      <c r="R110" s="41"/>
    </row>
    <row r="111" spans="2:18" s="15" customFormat="1" ht="24.95" customHeight="1">
      <c r="B111" s="238"/>
      <c r="C111" s="291"/>
      <c r="D111" s="284"/>
      <c r="E111" s="115" t="s">
        <v>106</v>
      </c>
      <c r="F111" s="118"/>
      <c r="G111" s="120"/>
      <c r="H111" s="177">
        <v>1167696350</v>
      </c>
      <c r="I111" s="26" t="s">
        <v>192</v>
      </c>
      <c r="J111" s="142">
        <v>3240</v>
      </c>
      <c r="K111" s="26" t="s">
        <v>104</v>
      </c>
      <c r="L111" s="142">
        <f t="shared" si="127"/>
        <v>360400.10802469135</v>
      </c>
      <c r="M111" s="83">
        <f t="shared" si="193"/>
        <v>0.1363292097955062</v>
      </c>
      <c r="P111" s="41"/>
      <c r="Q111" s="41"/>
      <c r="R111" s="41"/>
    </row>
    <row r="112" spans="2:18" s="15" customFormat="1" ht="24.95" customHeight="1">
      <c r="B112" s="236">
        <v>19</v>
      </c>
      <c r="C112" s="289" t="s">
        <v>93</v>
      </c>
      <c r="D112" s="282">
        <f t="shared" ref="D112" si="200">VLOOKUP(C112,$Q$4:$R$77,2,FALSE)</f>
        <v>16375</v>
      </c>
      <c r="E112" s="105">
        <v>1</v>
      </c>
      <c r="F112" s="108" t="s">
        <v>214</v>
      </c>
      <c r="G112" s="111" t="s">
        <v>215</v>
      </c>
      <c r="H112" s="174">
        <v>105928677</v>
      </c>
      <c r="I112" s="24">
        <f t="shared" ref="I112" si="201">IFERROR(H112/H117,"-")</f>
        <v>0.18110614304903702</v>
      </c>
      <c r="J112" s="112">
        <v>989</v>
      </c>
      <c r="K112" s="24">
        <f>IFERROR(J112/J117,"-")</f>
        <v>0.51058337635518847</v>
      </c>
      <c r="L112" s="112">
        <f t="shared" si="127"/>
        <v>107106.85237613751</v>
      </c>
      <c r="M112" s="84">
        <f>IFERROR(J112/$R$22,0)</f>
        <v>6.0396946564885499E-2</v>
      </c>
      <c r="P112" s="41"/>
      <c r="Q112" s="41"/>
      <c r="R112" s="41"/>
    </row>
    <row r="113" spans="2:18" s="15" customFormat="1" ht="24.95" customHeight="1">
      <c r="B113" s="237"/>
      <c r="C113" s="290"/>
      <c r="D113" s="283"/>
      <c r="E113" s="106">
        <v>2</v>
      </c>
      <c r="F113" s="109" t="s">
        <v>216</v>
      </c>
      <c r="G113" s="28" t="s">
        <v>217</v>
      </c>
      <c r="H113" s="175">
        <v>79488210</v>
      </c>
      <c r="I113" s="25">
        <f t="shared" ref="I113" si="202">IFERROR(H113/H117,"-")</f>
        <v>0.13590090557792858</v>
      </c>
      <c r="J113" s="113">
        <v>1327</v>
      </c>
      <c r="K113" s="25">
        <f t="shared" ref="K113" si="203">IFERROR(J113/J117,"-")</f>
        <v>0.68508002065049045</v>
      </c>
      <c r="L113" s="113">
        <f t="shared" si="127"/>
        <v>59900.685757347397</v>
      </c>
      <c r="M113" s="81">
        <f t="shared" ref="M113:M117" si="204">IFERROR(J113/$R$22,0)</f>
        <v>8.1038167938931302E-2</v>
      </c>
      <c r="P113" s="41"/>
      <c r="Q113" s="41"/>
      <c r="R113" s="41"/>
    </row>
    <row r="114" spans="2:18" s="15" customFormat="1" ht="24.95" customHeight="1">
      <c r="B114" s="237"/>
      <c r="C114" s="290"/>
      <c r="D114" s="283"/>
      <c r="E114" s="106">
        <v>3</v>
      </c>
      <c r="F114" s="109" t="s">
        <v>222</v>
      </c>
      <c r="G114" s="29" t="s">
        <v>223</v>
      </c>
      <c r="H114" s="175">
        <v>46041085</v>
      </c>
      <c r="I114" s="25">
        <f t="shared" ref="I114" si="205">IFERROR(H114/H117,"-")</f>
        <v>7.871639259822788E-2</v>
      </c>
      <c r="J114" s="113">
        <v>835</v>
      </c>
      <c r="K114" s="25">
        <f t="shared" ref="K114" si="206">IFERROR(J114/J117,"-")</f>
        <v>0.43107898812596801</v>
      </c>
      <c r="L114" s="113">
        <f t="shared" si="127"/>
        <v>55139.023952095806</v>
      </c>
      <c r="M114" s="81">
        <f t="shared" si="204"/>
        <v>5.099236641221374E-2</v>
      </c>
      <c r="P114" s="41"/>
      <c r="Q114" s="41"/>
      <c r="R114" s="41"/>
    </row>
    <row r="115" spans="2:18" s="15" customFormat="1" ht="24.95" customHeight="1">
      <c r="B115" s="237"/>
      <c r="C115" s="290"/>
      <c r="D115" s="283"/>
      <c r="E115" s="106">
        <v>4</v>
      </c>
      <c r="F115" s="109" t="s">
        <v>218</v>
      </c>
      <c r="G115" s="29" t="s">
        <v>219</v>
      </c>
      <c r="H115" s="175">
        <v>45536987</v>
      </c>
      <c r="I115" s="25">
        <f t="shared" ref="I115" si="207">IFERROR(H115/H117,"-")</f>
        <v>7.7854536799738749E-2</v>
      </c>
      <c r="J115" s="113">
        <v>1136</v>
      </c>
      <c r="K115" s="25">
        <f t="shared" ref="K115" si="208">IFERROR(J115/J117,"-")</f>
        <v>0.58647392875580795</v>
      </c>
      <c r="L115" s="113">
        <f t="shared" si="127"/>
        <v>40085.375880281688</v>
      </c>
      <c r="M115" s="81">
        <f t="shared" si="204"/>
        <v>6.9374045801526715E-2</v>
      </c>
      <c r="P115" s="41"/>
      <c r="Q115" s="41"/>
      <c r="R115" s="41"/>
    </row>
    <row r="116" spans="2:18" s="15" customFormat="1" ht="24.95" customHeight="1">
      <c r="B116" s="237"/>
      <c r="C116" s="290"/>
      <c r="D116" s="283"/>
      <c r="E116" s="107">
        <v>5</v>
      </c>
      <c r="F116" s="110" t="s">
        <v>220</v>
      </c>
      <c r="G116" s="30" t="s">
        <v>221</v>
      </c>
      <c r="H116" s="176">
        <v>37453818</v>
      </c>
      <c r="I116" s="40">
        <f t="shared" ref="I116" si="209">IFERROR(H116/H117,"-")</f>
        <v>6.4034751613489871E-2</v>
      </c>
      <c r="J116" s="114">
        <v>764</v>
      </c>
      <c r="K116" s="40">
        <f t="shared" ref="K116" si="210">IFERROR(J116/J117,"-")</f>
        <v>0.39442436757873001</v>
      </c>
      <c r="L116" s="114">
        <f t="shared" si="127"/>
        <v>49023.321989528798</v>
      </c>
      <c r="M116" s="82">
        <f t="shared" si="204"/>
        <v>4.6656488549618319E-2</v>
      </c>
      <c r="P116" s="41"/>
      <c r="Q116" s="41"/>
      <c r="R116" s="41"/>
    </row>
    <row r="117" spans="2:18" s="15" customFormat="1" ht="24.95" customHeight="1">
      <c r="B117" s="238"/>
      <c r="C117" s="291"/>
      <c r="D117" s="284"/>
      <c r="E117" s="115" t="s">
        <v>106</v>
      </c>
      <c r="F117" s="118"/>
      <c r="G117" s="120"/>
      <c r="H117" s="177">
        <v>584898310</v>
      </c>
      <c r="I117" s="26" t="s">
        <v>192</v>
      </c>
      <c r="J117" s="142">
        <v>1937</v>
      </c>
      <c r="K117" s="26" t="s">
        <v>104</v>
      </c>
      <c r="L117" s="142">
        <f t="shared" si="127"/>
        <v>301960.92410944757</v>
      </c>
      <c r="M117" s="83">
        <f t="shared" si="204"/>
        <v>0.11829007633587786</v>
      </c>
      <c r="P117" s="41"/>
      <c r="Q117" s="41"/>
      <c r="R117" s="41"/>
    </row>
    <row r="118" spans="2:18" s="15" customFormat="1" ht="24.95" customHeight="1">
      <c r="B118" s="236">
        <v>20</v>
      </c>
      <c r="C118" s="289" t="s">
        <v>94</v>
      </c>
      <c r="D118" s="282">
        <f t="shared" ref="D118" si="211">VLOOKUP(C118,$Q$4:$R$77,2,FALSE)</f>
        <v>25909</v>
      </c>
      <c r="E118" s="105">
        <v>1</v>
      </c>
      <c r="F118" s="108" t="s">
        <v>214</v>
      </c>
      <c r="G118" s="111" t="s">
        <v>215</v>
      </c>
      <c r="H118" s="174">
        <v>154444051</v>
      </c>
      <c r="I118" s="24">
        <f t="shared" ref="I118" si="212">IFERROR(H118/H123,"-")</f>
        <v>0.17901094157714356</v>
      </c>
      <c r="J118" s="112">
        <v>1602</v>
      </c>
      <c r="K118" s="24">
        <f t="shared" ref="K118" si="213">IFERROR(J118/J123,"-")</f>
        <v>0.54675767918088736</v>
      </c>
      <c r="L118" s="112">
        <f t="shared" si="127"/>
        <v>96407.023096129837</v>
      </c>
      <c r="M118" s="84">
        <f>IFERROR(J118/$R$23,0)</f>
        <v>6.1831795901038246E-2</v>
      </c>
      <c r="P118" s="41"/>
      <c r="Q118" s="41"/>
      <c r="R118" s="41"/>
    </row>
    <row r="119" spans="2:18" s="15" customFormat="1" ht="24.95" customHeight="1">
      <c r="B119" s="237"/>
      <c r="C119" s="290"/>
      <c r="D119" s="283"/>
      <c r="E119" s="106">
        <v>2</v>
      </c>
      <c r="F119" s="109" t="s">
        <v>216</v>
      </c>
      <c r="G119" s="28" t="s">
        <v>217</v>
      </c>
      <c r="H119" s="175">
        <v>139840365</v>
      </c>
      <c r="I119" s="25">
        <f t="shared" ref="I119" si="214">IFERROR(H119/H123,"-")</f>
        <v>0.16208429685091225</v>
      </c>
      <c r="J119" s="113">
        <v>2058</v>
      </c>
      <c r="K119" s="25">
        <f t="shared" ref="K119" si="215">IFERROR(J119/J123,"-")</f>
        <v>0.70238907849829346</v>
      </c>
      <c r="L119" s="113">
        <f t="shared" si="127"/>
        <v>67949.642857142855</v>
      </c>
      <c r="M119" s="81">
        <f t="shared" ref="M119:M123" si="216">IFERROR(J119/$R$23,0)</f>
        <v>7.9431857655640897E-2</v>
      </c>
      <c r="P119" s="41"/>
      <c r="Q119" s="41"/>
      <c r="R119" s="41"/>
    </row>
    <row r="120" spans="2:18" s="15" customFormat="1" ht="24.95" customHeight="1">
      <c r="B120" s="237"/>
      <c r="C120" s="290"/>
      <c r="D120" s="283"/>
      <c r="E120" s="106">
        <v>3</v>
      </c>
      <c r="F120" s="109" t="s">
        <v>218</v>
      </c>
      <c r="G120" s="29" t="s">
        <v>219</v>
      </c>
      <c r="H120" s="175">
        <v>66281878</v>
      </c>
      <c r="I120" s="25">
        <f t="shared" ref="I120" si="217">IFERROR(H120/H123,"-")</f>
        <v>7.6825111187230885E-2</v>
      </c>
      <c r="J120" s="113">
        <v>1723</v>
      </c>
      <c r="K120" s="25">
        <f t="shared" ref="K120" si="218">IFERROR(J120/J123,"-")</f>
        <v>0.58805460750853245</v>
      </c>
      <c r="L120" s="113">
        <f t="shared" si="127"/>
        <v>38468.878699941961</v>
      </c>
      <c r="M120" s="81">
        <f t="shared" si="216"/>
        <v>6.6501987726272721E-2</v>
      </c>
      <c r="P120" s="41"/>
      <c r="Q120" s="41"/>
      <c r="R120" s="41"/>
    </row>
    <row r="121" spans="2:18" s="15" customFormat="1" ht="24.95" customHeight="1">
      <c r="B121" s="237"/>
      <c r="C121" s="290"/>
      <c r="D121" s="283"/>
      <c r="E121" s="106">
        <v>4</v>
      </c>
      <c r="F121" s="109" t="s">
        <v>222</v>
      </c>
      <c r="G121" s="29" t="s">
        <v>223</v>
      </c>
      <c r="H121" s="175">
        <v>59077661</v>
      </c>
      <c r="I121" s="25">
        <f t="shared" ref="I121" si="219">IFERROR(H121/H123,"-")</f>
        <v>6.8474943860319312E-2</v>
      </c>
      <c r="J121" s="113">
        <v>1227</v>
      </c>
      <c r="K121" s="25">
        <f t="shared" ref="K121" si="220">IFERROR(J121/J123,"-")</f>
        <v>0.4187713310580205</v>
      </c>
      <c r="L121" s="113">
        <f t="shared" si="127"/>
        <v>48148.052974735125</v>
      </c>
      <c r="M121" s="81">
        <f t="shared" si="216"/>
        <v>4.7358060905476861E-2</v>
      </c>
      <c r="P121" s="41"/>
      <c r="Q121" s="41"/>
      <c r="R121" s="41"/>
    </row>
    <row r="122" spans="2:18" s="15" customFormat="1" ht="24.95" customHeight="1">
      <c r="B122" s="237"/>
      <c r="C122" s="290"/>
      <c r="D122" s="283"/>
      <c r="E122" s="107">
        <v>5</v>
      </c>
      <c r="F122" s="110" t="s">
        <v>220</v>
      </c>
      <c r="G122" s="30" t="s">
        <v>221</v>
      </c>
      <c r="H122" s="176">
        <v>56664222</v>
      </c>
      <c r="I122" s="40">
        <f t="shared" ref="I122" si="221">IFERROR(H122/H123,"-")</f>
        <v>6.5677607316556932E-2</v>
      </c>
      <c r="J122" s="114">
        <v>1153</v>
      </c>
      <c r="K122" s="40">
        <f t="shared" ref="K122" si="222">IFERROR(J122/J123,"-")</f>
        <v>0.39351535836177476</v>
      </c>
      <c r="L122" s="114">
        <f t="shared" si="127"/>
        <v>49145.032090199478</v>
      </c>
      <c r="M122" s="82">
        <f t="shared" si="216"/>
        <v>4.4501910533019412E-2</v>
      </c>
      <c r="P122" s="41"/>
      <c r="Q122" s="41"/>
      <c r="R122" s="41"/>
    </row>
    <row r="123" spans="2:18" s="15" customFormat="1" ht="24.95" customHeight="1">
      <c r="B123" s="238"/>
      <c r="C123" s="291"/>
      <c r="D123" s="284"/>
      <c r="E123" s="115" t="s">
        <v>106</v>
      </c>
      <c r="F123" s="118"/>
      <c r="G123" s="120"/>
      <c r="H123" s="177">
        <v>862763190</v>
      </c>
      <c r="I123" s="26" t="s">
        <v>192</v>
      </c>
      <c r="J123" s="142">
        <v>2930</v>
      </c>
      <c r="K123" s="26" t="s">
        <v>104</v>
      </c>
      <c r="L123" s="142">
        <f t="shared" si="127"/>
        <v>294458.42662116041</v>
      </c>
      <c r="M123" s="83">
        <f t="shared" si="216"/>
        <v>0.11308811609865298</v>
      </c>
      <c r="P123" s="41"/>
      <c r="Q123" s="41"/>
      <c r="R123" s="41"/>
    </row>
    <row r="124" spans="2:18" s="15" customFormat="1" ht="24.95" customHeight="1">
      <c r="B124" s="236">
        <v>21</v>
      </c>
      <c r="C124" s="289" t="s">
        <v>95</v>
      </c>
      <c r="D124" s="282">
        <f t="shared" ref="D124" si="223">VLOOKUP(C124,$Q$4:$R$77,2,FALSE)</f>
        <v>16832</v>
      </c>
      <c r="E124" s="105">
        <v>1</v>
      </c>
      <c r="F124" s="108" t="s">
        <v>214</v>
      </c>
      <c r="G124" s="111" t="s">
        <v>215</v>
      </c>
      <c r="H124" s="174">
        <v>125849871</v>
      </c>
      <c r="I124" s="24">
        <f t="shared" ref="I124" si="224">IFERROR(H124/H129,"-")</f>
        <v>0.18439077387033687</v>
      </c>
      <c r="J124" s="112">
        <v>1050</v>
      </c>
      <c r="K124" s="24">
        <f t="shared" ref="K124" si="225">IFERROR(J124/J129,"-")</f>
        <v>0.54404145077720212</v>
      </c>
      <c r="L124" s="112">
        <f t="shared" si="127"/>
        <v>119857.02</v>
      </c>
      <c r="M124" s="84">
        <f>IFERROR(J124/$R$24,0)</f>
        <v>6.2381178707224337E-2</v>
      </c>
      <c r="P124" s="41"/>
      <c r="Q124" s="41"/>
      <c r="R124" s="41"/>
    </row>
    <row r="125" spans="2:18" s="15" customFormat="1" ht="24.95" customHeight="1">
      <c r="B125" s="237"/>
      <c r="C125" s="290"/>
      <c r="D125" s="283"/>
      <c r="E125" s="106">
        <v>2</v>
      </c>
      <c r="F125" s="109" t="s">
        <v>216</v>
      </c>
      <c r="G125" s="28" t="s">
        <v>217</v>
      </c>
      <c r="H125" s="175">
        <v>89514821</v>
      </c>
      <c r="I125" s="25">
        <f t="shared" ref="I125" si="226">IFERROR(H125/H129,"-")</f>
        <v>0.13115394545819345</v>
      </c>
      <c r="J125" s="113">
        <v>1431</v>
      </c>
      <c r="K125" s="25">
        <f t="shared" ref="K125" si="227">IFERROR(J125/J129,"-")</f>
        <v>0.74145077720207253</v>
      </c>
      <c r="L125" s="113">
        <f t="shared" si="127"/>
        <v>62554.032844164918</v>
      </c>
      <c r="M125" s="81">
        <f t="shared" ref="M125:M129" si="228">IFERROR(J125/$R$24,0)</f>
        <v>8.501663498098859E-2</v>
      </c>
      <c r="P125" s="41"/>
      <c r="Q125" s="41"/>
      <c r="R125" s="41"/>
    </row>
    <row r="126" spans="2:18" s="15" customFormat="1" ht="24.95" customHeight="1">
      <c r="B126" s="237"/>
      <c r="C126" s="290"/>
      <c r="D126" s="283"/>
      <c r="E126" s="106">
        <v>3</v>
      </c>
      <c r="F126" s="109" t="s">
        <v>218</v>
      </c>
      <c r="G126" s="29" t="s">
        <v>219</v>
      </c>
      <c r="H126" s="175">
        <v>49294858</v>
      </c>
      <c r="I126" s="25">
        <f t="shared" ref="I126" si="229">IFERROR(H126/H129,"-")</f>
        <v>7.2225080107141043E-2</v>
      </c>
      <c r="J126" s="113">
        <v>1223</v>
      </c>
      <c r="K126" s="25">
        <f t="shared" ref="K126" si="230">IFERROR(J126/J129,"-")</f>
        <v>0.63367875647668392</v>
      </c>
      <c r="L126" s="113">
        <f t="shared" si="127"/>
        <v>40306.506950122646</v>
      </c>
      <c r="M126" s="81">
        <f t="shared" si="228"/>
        <v>7.2659220532319393E-2</v>
      </c>
      <c r="P126" s="41"/>
      <c r="Q126" s="41"/>
      <c r="R126" s="41"/>
    </row>
    <row r="127" spans="2:18" s="15" customFormat="1" ht="24.95" customHeight="1">
      <c r="B127" s="237"/>
      <c r="C127" s="290"/>
      <c r="D127" s="283"/>
      <c r="E127" s="106">
        <v>4</v>
      </c>
      <c r="F127" s="109" t="s">
        <v>222</v>
      </c>
      <c r="G127" s="29" t="s">
        <v>223</v>
      </c>
      <c r="H127" s="175">
        <v>46544199</v>
      </c>
      <c r="I127" s="25">
        <f t="shared" ref="I127" si="231">IFERROR(H127/H129,"-")</f>
        <v>6.8194911958113641E-2</v>
      </c>
      <c r="J127" s="113">
        <v>944</v>
      </c>
      <c r="K127" s="25">
        <f t="shared" ref="K127" si="232">IFERROR(J127/J129,"-")</f>
        <v>0.48911917098445595</v>
      </c>
      <c r="L127" s="113">
        <f t="shared" si="127"/>
        <v>49305.295550847455</v>
      </c>
      <c r="M127" s="81">
        <f t="shared" si="228"/>
        <v>5.6083650190114069E-2</v>
      </c>
      <c r="P127" s="41"/>
      <c r="Q127" s="41"/>
      <c r="R127" s="41"/>
    </row>
    <row r="128" spans="2:18" s="15" customFormat="1" ht="24.95" customHeight="1">
      <c r="B128" s="237"/>
      <c r="C128" s="290"/>
      <c r="D128" s="283"/>
      <c r="E128" s="107">
        <v>5</v>
      </c>
      <c r="F128" s="110" t="s">
        <v>224</v>
      </c>
      <c r="G128" s="30" t="s">
        <v>225</v>
      </c>
      <c r="H128" s="176">
        <v>39359606</v>
      </c>
      <c r="I128" s="40">
        <f t="shared" ref="I128" si="233">IFERROR(H128/H129,"-")</f>
        <v>5.7668300745191498E-2</v>
      </c>
      <c r="J128" s="114">
        <v>560</v>
      </c>
      <c r="K128" s="40">
        <f t="shared" ref="K128" si="234">IFERROR(J128/J129,"-")</f>
        <v>0.29015544041450775</v>
      </c>
      <c r="L128" s="114">
        <f t="shared" si="127"/>
        <v>70285.010714285716</v>
      </c>
      <c r="M128" s="82">
        <f t="shared" si="228"/>
        <v>3.3269961977186312E-2</v>
      </c>
      <c r="P128" s="41"/>
      <c r="Q128" s="41"/>
      <c r="R128" s="41"/>
    </row>
    <row r="129" spans="2:18" s="15" customFormat="1" ht="24.95" customHeight="1">
      <c r="B129" s="238"/>
      <c r="C129" s="291"/>
      <c r="D129" s="284"/>
      <c r="E129" s="115" t="s">
        <v>106</v>
      </c>
      <c r="F129" s="118"/>
      <c r="G129" s="120"/>
      <c r="H129" s="177">
        <v>682517180</v>
      </c>
      <c r="I129" s="26" t="s">
        <v>192</v>
      </c>
      <c r="J129" s="142">
        <v>1930</v>
      </c>
      <c r="K129" s="26" t="s">
        <v>104</v>
      </c>
      <c r="L129" s="142">
        <f t="shared" si="127"/>
        <v>353635.8445595855</v>
      </c>
      <c r="M129" s="83">
        <f t="shared" si="228"/>
        <v>0.11466254752851711</v>
      </c>
      <c r="P129" s="41"/>
      <c r="Q129" s="41"/>
      <c r="R129" s="41"/>
    </row>
    <row r="130" spans="2:18" s="15" customFormat="1" ht="24.95" customHeight="1">
      <c r="B130" s="236">
        <v>22</v>
      </c>
      <c r="C130" s="289" t="s">
        <v>57</v>
      </c>
      <c r="D130" s="282">
        <f t="shared" ref="D130" si="235">VLOOKUP(C130,$Q$4:$R$77,2,FALSE)</f>
        <v>22657</v>
      </c>
      <c r="E130" s="105">
        <v>1</v>
      </c>
      <c r="F130" s="108" t="s">
        <v>214</v>
      </c>
      <c r="G130" s="111" t="s">
        <v>215</v>
      </c>
      <c r="H130" s="174">
        <v>100444010</v>
      </c>
      <c r="I130" s="24">
        <f t="shared" ref="I130" si="236">IFERROR(H130/H135,"-")</f>
        <v>0.1527970076347992</v>
      </c>
      <c r="J130" s="112">
        <v>1147</v>
      </c>
      <c r="K130" s="24">
        <f t="shared" ref="K130" si="237">IFERROR(J130/J135,"-")</f>
        <v>0.51876978742650381</v>
      </c>
      <c r="L130" s="112">
        <f t="shared" si="127"/>
        <v>87571.063644289447</v>
      </c>
      <c r="M130" s="84">
        <f>IFERROR(J130/$R$25,0)</f>
        <v>5.0624531050006617E-2</v>
      </c>
      <c r="P130" s="41"/>
      <c r="Q130" s="41"/>
      <c r="R130" s="41"/>
    </row>
    <row r="131" spans="2:18" s="15" customFormat="1" ht="24.95" customHeight="1">
      <c r="B131" s="237"/>
      <c r="C131" s="290"/>
      <c r="D131" s="283"/>
      <c r="E131" s="106">
        <v>2</v>
      </c>
      <c r="F131" s="109" t="s">
        <v>216</v>
      </c>
      <c r="G131" s="28" t="s">
        <v>217</v>
      </c>
      <c r="H131" s="175">
        <v>91740064</v>
      </c>
      <c r="I131" s="25">
        <f t="shared" ref="I131" si="238">IFERROR(H131/H135,"-")</f>
        <v>0.13955642809785238</v>
      </c>
      <c r="J131" s="113">
        <v>1535</v>
      </c>
      <c r="K131" s="25">
        <f t="shared" ref="K131" si="239">IFERROR(J131/J135,"-")</f>
        <v>0.6942559927634554</v>
      </c>
      <c r="L131" s="113">
        <f t="shared" si="127"/>
        <v>59765.514006514655</v>
      </c>
      <c r="M131" s="81">
        <f t="shared" ref="M131:M135" si="240">IFERROR(J131/$R$25,0)</f>
        <v>6.7749481396477906E-2</v>
      </c>
      <c r="P131" s="41"/>
      <c r="Q131" s="41"/>
      <c r="R131" s="41"/>
    </row>
    <row r="132" spans="2:18" s="15" customFormat="1" ht="24.95" customHeight="1">
      <c r="B132" s="237"/>
      <c r="C132" s="290"/>
      <c r="D132" s="283"/>
      <c r="E132" s="106">
        <v>3</v>
      </c>
      <c r="F132" s="109" t="s">
        <v>220</v>
      </c>
      <c r="G132" s="29" t="s">
        <v>221</v>
      </c>
      <c r="H132" s="175">
        <v>54028568</v>
      </c>
      <c r="I132" s="25">
        <f t="shared" ref="I132" si="241">IFERROR(H132/H135,"-")</f>
        <v>8.2189107316536517E-2</v>
      </c>
      <c r="J132" s="113">
        <v>895</v>
      </c>
      <c r="K132" s="25">
        <f t="shared" ref="K132" si="242">IFERROR(J132/J135,"-")</f>
        <v>0.40479421076436001</v>
      </c>
      <c r="L132" s="113">
        <f t="shared" si="127"/>
        <v>60367.115083798883</v>
      </c>
      <c r="M132" s="81">
        <f t="shared" si="240"/>
        <v>3.9502140618793306E-2</v>
      </c>
      <c r="P132" s="41"/>
      <c r="Q132" s="41"/>
      <c r="R132" s="41"/>
    </row>
    <row r="133" spans="2:18" s="15" customFormat="1" ht="24.95" customHeight="1">
      <c r="B133" s="237"/>
      <c r="C133" s="290"/>
      <c r="D133" s="283"/>
      <c r="E133" s="106">
        <v>4</v>
      </c>
      <c r="F133" s="109" t="s">
        <v>218</v>
      </c>
      <c r="G133" s="29" t="s">
        <v>219</v>
      </c>
      <c r="H133" s="175">
        <v>49322812</v>
      </c>
      <c r="I133" s="25">
        <f t="shared" ref="I133" si="243">IFERROR(H133/H135,"-")</f>
        <v>7.5030637284729723E-2</v>
      </c>
      <c r="J133" s="113">
        <v>1329</v>
      </c>
      <c r="K133" s="25">
        <f t="shared" ref="K133" si="244">IFERROR(J133/J135,"-")</f>
        <v>0.60108548168249665</v>
      </c>
      <c r="L133" s="113">
        <f t="shared" si="127"/>
        <v>37112.725357411589</v>
      </c>
      <c r="M133" s="81">
        <f t="shared" si="240"/>
        <v>5.8657368583660677E-2</v>
      </c>
      <c r="P133" s="41"/>
      <c r="Q133" s="41"/>
      <c r="R133" s="41"/>
    </row>
    <row r="134" spans="2:18" s="15" customFormat="1" ht="24.95" customHeight="1">
      <c r="B134" s="237"/>
      <c r="C134" s="290"/>
      <c r="D134" s="283"/>
      <c r="E134" s="107">
        <v>5</v>
      </c>
      <c r="F134" s="110" t="s">
        <v>222</v>
      </c>
      <c r="G134" s="30" t="s">
        <v>223</v>
      </c>
      <c r="H134" s="176">
        <v>47334626</v>
      </c>
      <c r="I134" s="40">
        <f t="shared" ref="I134" si="245">IFERROR(H134/H135,"-")</f>
        <v>7.2006177474519026E-2</v>
      </c>
      <c r="J134" s="114">
        <v>999</v>
      </c>
      <c r="K134" s="40">
        <f t="shared" ref="K134" si="246">IFERROR(J134/J135,"-")</f>
        <v>0.45183175033921302</v>
      </c>
      <c r="L134" s="114">
        <f t="shared" si="127"/>
        <v>47382.008008008008</v>
      </c>
      <c r="M134" s="82">
        <f t="shared" si="240"/>
        <v>4.4092333495167058E-2</v>
      </c>
      <c r="P134" s="41"/>
      <c r="Q134" s="41"/>
      <c r="R134" s="41"/>
    </row>
    <row r="135" spans="2:18" s="15" customFormat="1" ht="24.95" customHeight="1">
      <c r="B135" s="238"/>
      <c r="C135" s="291"/>
      <c r="D135" s="284"/>
      <c r="E135" s="115" t="s">
        <v>106</v>
      </c>
      <c r="F135" s="118"/>
      <c r="G135" s="120"/>
      <c r="H135" s="177">
        <v>657368960</v>
      </c>
      <c r="I135" s="26" t="s">
        <v>192</v>
      </c>
      <c r="J135" s="142">
        <v>2211</v>
      </c>
      <c r="K135" s="26" t="s">
        <v>104</v>
      </c>
      <c r="L135" s="142">
        <f t="shared" si="127"/>
        <v>297317.48530076887</v>
      </c>
      <c r="M135" s="83">
        <f t="shared" si="240"/>
        <v>9.7585735092907272E-2</v>
      </c>
      <c r="P135" s="41"/>
      <c r="Q135" s="41"/>
      <c r="R135" s="41"/>
    </row>
    <row r="136" spans="2:18" s="15" customFormat="1" ht="24.95" customHeight="1">
      <c r="B136" s="236">
        <v>23</v>
      </c>
      <c r="C136" s="289" t="s">
        <v>96</v>
      </c>
      <c r="D136" s="282">
        <f t="shared" ref="D136" si="247">VLOOKUP(C136,$Q$4:$R$77,2,FALSE)</f>
        <v>34470</v>
      </c>
      <c r="E136" s="105">
        <v>1</v>
      </c>
      <c r="F136" s="108" t="s">
        <v>214</v>
      </c>
      <c r="G136" s="111" t="s">
        <v>215</v>
      </c>
      <c r="H136" s="174">
        <v>218680651</v>
      </c>
      <c r="I136" s="24">
        <f t="shared" ref="I136" si="248">IFERROR(H136/H141,"-")</f>
        <v>0.13999268222248668</v>
      </c>
      <c r="J136" s="112">
        <v>2297</v>
      </c>
      <c r="K136" s="24">
        <f t="shared" ref="K136" si="249">IFERROR(J136/J141,"-")</f>
        <v>0.52938465084120767</v>
      </c>
      <c r="L136" s="112">
        <f t="shared" si="127"/>
        <v>95202.72137570745</v>
      </c>
      <c r="M136" s="84">
        <f>IFERROR(J136/$R$26,0)</f>
        <v>6.6637655932695092E-2</v>
      </c>
      <c r="P136" s="41"/>
      <c r="Q136" s="41"/>
      <c r="R136" s="41"/>
    </row>
    <row r="137" spans="2:18" s="15" customFormat="1" ht="24.95" customHeight="1">
      <c r="B137" s="237"/>
      <c r="C137" s="290"/>
      <c r="D137" s="283"/>
      <c r="E137" s="106">
        <v>2</v>
      </c>
      <c r="F137" s="109" t="s">
        <v>216</v>
      </c>
      <c r="G137" s="28" t="s">
        <v>217</v>
      </c>
      <c r="H137" s="175">
        <v>213622104</v>
      </c>
      <c r="I137" s="25">
        <f t="shared" ref="I137" si="250">IFERROR(H137/H141,"-")</f>
        <v>0.13675435473699502</v>
      </c>
      <c r="J137" s="113">
        <v>3172</v>
      </c>
      <c r="K137" s="25">
        <f t="shared" ref="K137" si="251">IFERROR(J137/J141,"-")</f>
        <v>0.73104401935929941</v>
      </c>
      <c r="L137" s="113">
        <f t="shared" si="127"/>
        <v>67346.186633039091</v>
      </c>
      <c r="M137" s="81">
        <f t="shared" ref="M137:M141" si="252">IFERROR(J137/$R$26,0)</f>
        <v>9.2022048157818392E-2</v>
      </c>
      <c r="P137" s="41"/>
      <c r="Q137" s="41"/>
      <c r="R137" s="41"/>
    </row>
    <row r="138" spans="2:18" s="15" customFormat="1" ht="24.95" customHeight="1">
      <c r="B138" s="237"/>
      <c r="C138" s="290"/>
      <c r="D138" s="283"/>
      <c r="E138" s="106">
        <v>3</v>
      </c>
      <c r="F138" s="109" t="s">
        <v>218</v>
      </c>
      <c r="G138" s="29" t="s">
        <v>219</v>
      </c>
      <c r="H138" s="175">
        <v>115732374</v>
      </c>
      <c r="I138" s="25">
        <f t="shared" ref="I138" si="253">IFERROR(H138/H141,"-")</f>
        <v>7.4088335580434955E-2</v>
      </c>
      <c r="J138" s="113">
        <v>2755</v>
      </c>
      <c r="K138" s="25">
        <f t="shared" ref="K138" si="254">IFERROR(J138/J141,"-")</f>
        <v>0.63493892601982027</v>
      </c>
      <c r="L138" s="113">
        <f t="shared" ref="L138:L201" si="255">IFERROR(H138/J138,"-")</f>
        <v>42008.121234119782</v>
      </c>
      <c r="M138" s="81">
        <f t="shared" si="252"/>
        <v>7.9924572091673918E-2</v>
      </c>
      <c r="P138" s="41"/>
      <c r="Q138" s="41"/>
      <c r="R138" s="41"/>
    </row>
    <row r="139" spans="2:18" s="15" customFormat="1" ht="24.95" customHeight="1">
      <c r="B139" s="237"/>
      <c r="C139" s="290"/>
      <c r="D139" s="283"/>
      <c r="E139" s="106">
        <v>4</v>
      </c>
      <c r="F139" s="109" t="s">
        <v>222</v>
      </c>
      <c r="G139" s="29" t="s">
        <v>223</v>
      </c>
      <c r="H139" s="175">
        <v>110489118</v>
      </c>
      <c r="I139" s="25">
        <f t="shared" ref="I139" si="256">IFERROR(H139/H141,"-")</f>
        <v>7.0731763027433253E-2</v>
      </c>
      <c r="J139" s="113">
        <v>2014</v>
      </c>
      <c r="K139" s="25">
        <f t="shared" ref="K139" si="257">IFERROR(J139/J141,"-")</f>
        <v>0.46416224936621342</v>
      </c>
      <c r="L139" s="113">
        <f t="shared" si="255"/>
        <v>54860.535253227405</v>
      </c>
      <c r="M139" s="81">
        <f t="shared" si="252"/>
        <v>5.8427618218740936E-2</v>
      </c>
      <c r="P139" s="41"/>
      <c r="Q139" s="41"/>
      <c r="R139" s="41"/>
    </row>
    <row r="140" spans="2:18" s="15" customFormat="1" ht="24.95" customHeight="1">
      <c r="B140" s="237"/>
      <c r="C140" s="290"/>
      <c r="D140" s="283"/>
      <c r="E140" s="107">
        <v>5</v>
      </c>
      <c r="F140" s="110" t="s">
        <v>220</v>
      </c>
      <c r="G140" s="30" t="s">
        <v>221</v>
      </c>
      <c r="H140" s="176">
        <v>105217377</v>
      </c>
      <c r="I140" s="40">
        <f t="shared" ref="I140" si="258">IFERROR(H140/H141,"-")</f>
        <v>6.7356955246326664E-2</v>
      </c>
      <c r="J140" s="114">
        <v>1818</v>
      </c>
      <c r="K140" s="40">
        <f t="shared" ref="K140" si="259">IFERROR(J140/J141,"-")</f>
        <v>0.41899055081816089</v>
      </c>
      <c r="L140" s="114">
        <f t="shared" si="255"/>
        <v>57875.344884488448</v>
      </c>
      <c r="M140" s="82">
        <f t="shared" si="252"/>
        <v>5.2741514360313317E-2</v>
      </c>
      <c r="P140" s="41"/>
      <c r="Q140" s="41"/>
      <c r="R140" s="41"/>
    </row>
    <row r="141" spans="2:18" s="15" customFormat="1" ht="24.95" customHeight="1">
      <c r="B141" s="238"/>
      <c r="C141" s="291"/>
      <c r="D141" s="284"/>
      <c r="E141" s="115" t="s">
        <v>106</v>
      </c>
      <c r="F141" s="118"/>
      <c r="G141" s="120"/>
      <c r="H141" s="177">
        <v>1562086300</v>
      </c>
      <c r="I141" s="26" t="s">
        <v>192</v>
      </c>
      <c r="J141" s="142">
        <v>4339</v>
      </c>
      <c r="K141" s="26" t="s">
        <v>104</v>
      </c>
      <c r="L141" s="142">
        <f t="shared" si="255"/>
        <v>360010.67066144274</v>
      </c>
      <c r="M141" s="83">
        <f t="shared" si="252"/>
        <v>0.12587757470263997</v>
      </c>
      <c r="P141" s="41"/>
      <c r="Q141" s="41"/>
      <c r="R141" s="41"/>
    </row>
    <row r="142" spans="2:18" s="15" customFormat="1" ht="24.95" customHeight="1">
      <c r="B142" s="236">
        <v>24</v>
      </c>
      <c r="C142" s="289" t="s">
        <v>97</v>
      </c>
      <c r="D142" s="282">
        <f t="shared" ref="D142" si="260">VLOOKUP(C142,$Q$4:$R$77,2,FALSE)</f>
        <v>16091</v>
      </c>
      <c r="E142" s="105">
        <v>1</v>
      </c>
      <c r="F142" s="108" t="s">
        <v>214</v>
      </c>
      <c r="G142" s="111" t="s">
        <v>215</v>
      </c>
      <c r="H142" s="174">
        <v>92366790</v>
      </c>
      <c r="I142" s="24">
        <f t="shared" ref="I142" si="261">IFERROR(H142/H147,"-")</f>
        <v>0.1563797008741924</v>
      </c>
      <c r="J142" s="112">
        <v>1063</v>
      </c>
      <c r="K142" s="24">
        <f t="shared" ref="K142" si="262">IFERROR(J142/J147,"-")</f>
        <v>0.51526902569074162</v>
      </c>
      <c r="L142" s="112">
        <f t="shared" si="255"/>
        <v>86892.558795860765</v>
      </c>
      <c r="M142" s="84">
        <f>IFERROR(J142/$R$27,0)</f>
        <v>6.6061773662295695E-2</v>
      </c>
      <c r="P142" s="41"/>
      <c r="Q142" s="41"/>
      <c r="R142" s="41"/>
    </row>
    <row r="143" spans="2:18" s="15" customFormat="1" ht="24.95" customHeight="1">
      <c r="B143" s="237"/>
      <c r="C143" s="290"/>
      <c r="D143" s="283"/>
      <c r="E143" s="106">
        <v>2</v>
      </c>
      <c r="F143" s="109" t="s">
        <v>216</v>
      </c>
      <c r="G143" s="28" t="s">
        <v>217</v>
      </c>
      <c r="H143" s="175">
        <v>91562689</v>
      </c>
      <c r="I143" s="25">
        <f t="shared" ref="I143" si="263">IFERROR(H143/H147,"-")</f>
        <v>0.15501833415512986</v>
      </c>
      <c r="J143" s="113">
        <v>1410</v>
      </c>
      <c r="K143" s="25">
        <f t="shared" ref="K143" si="264">IFERROR(J143/J147,"-")</f>
        <v>0.6834706737760543</v>
      </c>
      <c r="L143" s="113">
        <f t="shared" si="255"/>
        <v>64938.077304964536</v>
      </c>
      <c r="M143" s="81">
        <f t="shared" ref="M143:M147" si="265">IFERROR(J143/$R$27,0)</f>
        <v>8.7626623578397858E-2</v>
      </c>
      <c r="P143" s="41"/>
      <c r="Q143" s="41"/>
      <c r="R143" s="41"/>
    </row>
    <row r="144" spans="2:18" s="15" customFormat="1" ht="24.95" customHeight="1">
      <c r="B144" s="237"/>
      <c r="C144" s="290"/>
      <c r="D144" s="283"/>
      <c r="E144" s="106">
        <v>3</v>
      </c>
      <c r="F144" s="109" t="s">
        <v>218</v>
      </c>
      <c r="G144" s="29" t="s">
        <v>219</v>
      </c>
      <c r="H144" s="175">
        <v>44956158</v>
      </c>
      <c r="I144" s="25">
        <f t="shared" ref="I144" si="266">IFERROR(H144/H147,"-")</f>
        <v>7.6112101984846844E-2</v>
      </c>
      <c r="J144" s="113">
        <v>1203</v>
      </c>
      <c r="K144" s="25">
        <f t="shared" ref="K144" si="267">IFERROR(J144/J147,"-")</f>
        <v>0.58313136209403782</v>
      </c>
      <c r="L144" s="113">
        <f t="shared" si="255"/>
        <v>37370.03990024938</v>
      </c>
      <c r="M144" s="81">
        <f t="shared" si="265"/>
        <v>7.476228947859051E-2</v>
      </c>
      <c r="P144" s="41"/>
      <c r="Q144" s="41"/>
      <c r="R144" s="41"/>
    </row>
    <row r="145" spans="2:18" s="15" customFormat="1" ht="24.95" customHeight="1">
      <c r="B145" s="237"/>
      <c r="C145" s="290"/>
      <c r="D145" s="283"/>
      <c r="E145" s="106">
        <v>4</v>
      </c>
      <c r="F145" s="109" t="s">
        <v>220</v>
      </c>
      <c r="G145" s="29" t="s">
        <v>221</v>
      </c>
      <c r="H145" s="175">
        <v>44414741</v>
      </c>
      <c r="I145" s="25">
        <f t="shared" ref="I145" si="268">IFERROR(H145/H147,"-")</f>
        <v>7.5195467028622828E-2</v>
      </c>
      <c r="J145" s="113">
        <v>743</v>
      </c>
      <c r="K145" s="25">
        <f t="shared" ref="K145" si="269">IFERROR(J145/J147,"-")</f>
        <v>0.36015511391177896</v>
      </c>
      <c r="L145" s="113">
        <f t="shared" si="255"/>
        <v>59777.578734858682</v>
      </c>
      <c r="M145" s="81">
        <f t="shared" si="265"/>
        <v>4.6174880367907525E-2</v>
      </c>
      <c r="P145" s="41"/>
      <c r="Q145" s="41"/>
      <c r="R145" s="41"/>
    </row>
    <row r="146" spans="2:18" s="15" customFormat="1" ht="24.95" customHeight="1">
      <c r="B146" s="237"/>
      <c r="C146" s="290"/>
      <c r="D146" s="283"/>
      <c r="E146" s="107">
        <v>5</v>
      </c>
      <c r="F146" s="110" t="s">
        <v>222</v>
      </c>
      <c r="G146" s="30" t="s">
        <v>223</v>
      </c>
      <c r="H146" s="176">
        <v>38156334</v>
      </c>
      <c r="I146" s="40">
        <f t="shared" ref="I146" si="270">IFERROR(H146/H147,"-")</f>
        <v>6.459979931505444E-2</v>
      </c>
      <c r="J146" s="114">
        <v>893</v>
      </c>
      <c r="K146" s="40">
        <f t="shared" ref="K146" si="271">IFERROR(J146/J147,"-")</f>
        <v>0.43286476005816771</v>
      </c>
      <c r="L146" s="114">
        <f t="shared" si="255"/>
        <v>42728.257558790596</v>
      </c>
      <c r="M146" s="82">
        <f t="shared" si="265"/>
        <v>5.5496861599651982E-2</v>
      </c>
      <c r="P146" s="41"/>
      <c r="Q146" s="41"/>
      <c r="R146" s="41"/>
    </row>
    <row r="147" spans="2:18" s="15" customFormat="1" ht="24.95" customHeight="1">
      <c r="B147" s="238"/>
      <c r="C147" s="291"/>
      <c r="D147" s="284"/>
      <c r="E147" s="115" t="s">
        <v>106</v>
      </c>
      <c r="F147" s="118"/>
      <c r="G147" s="120"/>
      <c r="H147" s="177">
        <v>590657160</v>
      </c>
      <c r="I147" s="26" t="s">
        <v>192</v>
      </c>
      <c r="J147" s="142">
        <v>2063</v>
      </c>
      <c r="K147" s="26" t="s">
        <v>104</v>
      </c>
      <c r="L147" s="142">
        <f t="shared" si="255"/>
        <v>286309.82064953953</v>
      </c>
      <c r="M147" s="83">
        <f t="shared" si="265"/>
        <v>0.12820831520725873</v>
      </c>
      <c r="P147" s="41"/>
      <c r="Q147" s="41"/>
      <c r="R147" s="41"/>
    </row>
    <row r="148" spans="2:18" s="15" customFormat="1" ht="24.95" customHeight="1">
      <c r="B148" s="236">
        <v>25</v>
      </c>
      <c r="C148" s="289" t="s">
        <v>98</v>
      </c>
      <c r="D148" s="282">
        <f t="shared" ref="D148" si="272">VLOOKUP(C148,$Q$4:$R$77,2,FALSE)</f>
        <v>11101</v>
      </c>
      <c r="E148" s="105">
        <v>1</v>
      </c>
      <c r="F148" s="108" t="s">
        <v>216</v>
      </c>
      <c r="G148" s="111" t="s">
        <v>217</v>
      </c>
      <c r="H148" s="174">
        <v>63091665</v>
      </c>
      <c r="I148" s="24">
        <f t="shared" ref="I148" si="273">IFERROR(H148/H153,"-")</f>
        <v>0.15386361234767654</v>
      </c>
      <c r="J148" s="112">
        <v>1069</v>
      </c>
      <c r="K148" s="24">
        <f t="shared" ref="K148" si="274">IFERROR(J148/J153,"-")</f>
        <v>0.68263090676883775</v>
      </c>
      <c r="L148" s="112">
        <f t="shared" si="255"/>
        <v>59019.331150608043</v>
      </c>
      <c r="M148" s="84">
        <f>IFERROR(J148/$R$28,0)</f>
        <v>9.6297630844068102E-2</v>
      </c>
      <c r="P148" s="41"/>
      <c r="Q148" s="41"/>
      <c r="R148" s="41"/>
    </row>
    <row r="149" spans="2:18" s="15" customFormat="1" ht="24.95" customHeight="1">
      <c r="B149" s="237"/>
      <c r="C149" s="290"/>
      <c r="D149" s="283"/>
      <c r="E149" s="106">
        <v>2</v>
      </c>
      <c r="F149" s="109" t="s">
        <v>214</v>
      </c>
      <c r="G149" s="28" t="s">
        <v>215</v>
      </c>
      <c r="H149" s="175">
        <v>57873163</v>
      </c>
      <c r="I149" s="25">
        <f t="shared" ref="I149" si="275">IFERROR(H149/H153,"-")</f>
        <v>0.14113708866560895</v>
      </c>
      <c r="J149" s="113">
        <v>766</v>
      </c>
      <c r="K149" s="25">
        <f t="shared" ref="K149" si="276">IFERROR(J149/J153,"-")</f>
        <v>0.48914431673052361</v>
      </c>
      <c r="L149" s="113">
        <f t="shared" si="255"/>
        <v>75552.432114882511</v>
      </c>
      <c r="M149" s="81">
        <f t="shared" ref="M149:M153" si="277">IFERROR(J149/$R$28,0)</f>
        <v>6.9002792541212499E-2</v>
      </c>
      <c r="P149" s="41"/>
      <c r="Q149" s="41"/>
      <c r="R149" s="41"/>
    </row>
    <row r="150" spans="2:18" s="15" customFormat="1" ht="24.95" customHeight="1">
      <c r="B150" s="237"/>
      <c r="C150" s="290"/>
      <c r="D150" s="283"/>
      <c r="E150" s="106">
        <v>3</v>
      </c>
      <c r="F150" s="109" t="s">
        <v>218</v>
      </c>
      <c r="G150" s="29" t="s">
        <v>219</v>
      </c>
      <c r="H150" s="175">
        <v>38978157</v>
      </c>
      <c r="I150" s="25">
        <f t="shared" ref="I150" si="278">IFERROR(H150/H153,"-")</f>
        <v>9.5057247873786097E-2</v>
      </c>
      <c r="J150" s="113">
        <v>936</v>
      </c>
      <c r="K150" s="25">
        <f t="shared" ref="K150" si="279">IFERROR(J150/J153,"-")</f>
        <v>0.5977011494252874</v>
      </c>
      <c r="L150" s="113">
        <f t="shared" si="255"/>
        <v>41643.330128205125</v>
      </c>
      <c r="M150" s="81">
        <f t="shared" si="277"/>
        <v>8.4316728222682644E-2</v>
      </c>
      <c r="P150" s="41"/>
      <c r="Q150" s="41"/>
      <c r="R150" s="41"/>
    </row>
    <row r="151" spans="2:18" s="15" customFormat="1" ht="24.95" customHeight="1">
      <c r="B151" s="237"/>
      <c r="C151" s="290"/>
      <c r="D151" s="283"/>
      <c r="E151" s="106">
        <v>4</v>
      </c>
      <c r="F151" s="109" t="s">
        <v>222</v>
      </c>
      <c r="G151" s="29" t="s">
        <v>223</v>
      </c>
      <c r="H151" s="175">
        <v>32203433</v>
      </c>
      <c r="I151" s="25">
        <f t="shared" ref="I151" si="280">IFERROR(H151/H153,"-")</f>
        <v>7.8535517035037417E-2</v>
      </c>
      <c r="J151" s="113">
        <v>624</v>
      </c>
      <c r="K151" s="25">
        <f t="shared" ref="K151" si="281">IFERROR(J151/J153,"-")</f>
        <v>0.39846743295019155</v>
      </c>
      <c r="L151" s="113">
        <f t="shared" si="255"/>
        <v>51608.065705128203</v>
      </c>
      <c r="M151" s="81">
        <f t="shared" si="277"/>
        <v>5.6211152148455096E-2</v>
      </c>
      <c r="P151" s="41"/>
      <c r="Q151" s="41"/>
      <c r="R151" s="41"/>
    </row>
    <row r="152" spans="2:18" s="15" customFormat="1" ht="24.95" customHeight="1">
      <c r="B152" s="237"/>
      <c r="C152" s="290"/>
      <c r="D152" s="283"/>
      <c r="E152" s="107">
        <v>5</v>
      </c>
      <c r="F152" s="110" t="s">
        <v>220</v>
      </c>
      <c r="G152" s="30" t="s">
        <v>221</v>
      </c>
      <c r="H152" s="176">
        <v>30061688</v>
      </c>
      <c r="I152" s="40">
        <f t="shared" ref="I152" si="282">IFERROR(H152/H153,"-")</f>
        <v>7.3312376665741821E-2</v>
      </c>
      <c r="J152" s="114">
        <v>595</v>
      </c>
      <c r="K152" s="40">
        <f t="shared" ref="K152" si="283">IFERROR(J152/J153,"-")</f>
        <v>0.37994891443167306</v>
      </c>
      <c r="L152" s="114">
        <f t="shared" si="255"/>
        <v>50523.845378151258</v>
      </c>
      <c r="M152" s="82">
        <f t="shared" si="277"/>
        <v>5.359877488514548E-2</v>
      </c>
      <c r="P152" s="41"/>
      <c r="Q152" s="41"/>
      <c r="R152" s="41"/>
    </row>
    <row r="153" spans="2:18" s="15" customFormat="1" ht="24.95" customHeight="1">
      <c r="B153" s="238"/>
      <c r="C153" s="291"/>
      <c r="D153" s="284"/>
      <c r="E153" s="115" t="s">
        <v>106</v>
      </c>
      <c r="F153" s="118"/>
      <c r="G153" s="120"/>
      <c r="H153" s="177">
        <v>410049290</v>
      </c>
      <c r="I153" s="26" t="s">
        <v>192</v>
      </c>
      <c r="J153" s="142">
        <v>1566</v>
      </c>
      <c r="K153" s="26" t="s">
        <v>104</v>
      </c>
      <c r="L153" s="142">
        <f t="shared" si="255"/>
        <v>261845.0127713921</v>
      </c>
      <c r="M153" s="83">
        <f t="shared" si="277"/>
        <v>0.14106837221871904</v>
      </c>
      <c r="P153" s="41"/>
      <c r="Q153" s="41"/>
      <c r="R153" s="41"/>
    </row>
    <row r="154" spans="2:18" s="15" customFormat="1" ht="24.95" customHeight="1">
      <c r="B154" s="236">
        <v>26</v>
      </c>
      <c r="C154" s="289" t="s">
        <v>31</v>
      </c>
      <c r="D154" s="282">
        <f t="shared" ref="D154" si="284">VLOOKUP(C154,$Q$4:$R$77,2,FALSE)</f>
        <v>152316</v>
      </c>
      <c r="E154" s="105">
        <v>1</v>
      </c>
      <c r="F154" s="108" t="s">
        <v>216</v>
      </c>
      <c r="G154" s="111" t="s">
        <v>217</v>
      </c>
      <c r="H154" s="174">
        <v>828607131</v>
      </c>
      <c r="I154" s="24">
        <f t="shared" ref="I154" si="285">IFERROR(H154/H159,"-")</f>
        <v>0.15090625144364556</v>
      </c>
      <c r="J154" s="112">
        <v>13043</v>
      </c>
      <c r="K154" s="24">
        <f t="shared" ref="K154" si="286">IFERROR(J154/J159,"-")</f>
        <v>0.71925664497628761</v>
      </c>
      <c r="L154" s="112">
        <f t="shared" si="255"/>
        <v>63528.876102123744</v>
      </c>
      <c r="M154" s="84">
        <f>IFERROR(J154/$R$29,0)</f>
        <v>8.5631187793797109E-2</v>
      </c>
      <c r="P154" s="41"/>
      <c r="Q154" s="41"/>
      <c r="R154" s="41"/>
    </row>
    <row r="155" spans="2:18" s="15" customFormat="1" ht="24.95" customHeight="1">
      <c r="B155" s="237"/>
      <c r="C155" s="290"/>
      <c r="D155" s="283"/>
      <c r="E155" s="106">
        <v>2</v>
      </c>
      <c r="F155" s="109" t="s">
        <v>214</v>
      </c>
      <c r="G155" s="28" t="s">
        <v>215</v>
      </c>
      <c r="H155" s="175">
        <v>817714275</v>
      </c>
      <c r="I155" s="25">
        <f t="shared" ref="I155" si="287">IFERROR(H155/H159,"-")</f>
        <v>0.14892244029240478</v>
      </c>
      <c r="J155" s="113">
        <v>9226</v>
      </c>
      <c r="K155" s="25">
        <f t="shared" ref="K155" si="288">IFERROR(J155/J159,"-")</f>
        <v>0.50876805999779418</v>
      </c>
      <c r="L155" s="113">
        <f t="shared" si="255"/>
        <v>88631.506069802737</v>
      </c>
      <c r="M155" s="81">
        <f t="shared" ref="M155:M159" si="289">IFERROR(J155/$R$29,0)</f>
        <v>6.0571443577825047E-2</v>
      </c>
      <c r="P155" s="41"/>
      <c r="Q155" s="41"/>
      <c r="R155" s="41"/>
    </row>
    <row r="156" spans="2:18" s="15" customFormat="1" ht="24.95" customHeight="1">
      <c r="B156" s="237"/>
      <c r="C156" s="290"/>
      <c r="D156" s="283"/>
      <c r="E156" s="106">
        <v>3</v>
      </c>
      <c r="F156" s="109" t="s">
        <v>220</v>
      </c>
      <c r="G156" s="29" t="s">
        <v>221</v>
      </c>
      <c r="H156" s="175">
        <v>465732770</v>
      </c>
      <c r="I156" s="25">
        <f t="shared" ref="I156" si="290">IFERROR(H156/H159,"-")</f>
        <v>8.4819432353117827E-2</v>
      </c>
      <c r="J156" s="113">
        <v>7548</v>
      </c>
      <c r="K156" s="25">
        <f t="shared" ref="K156" si="291">IFERROR(J156/J159,"-")</f>
        <v>0.41623469725377743</v>
      </c>
      <c r="L156" s="113">
        <f t="shared" si="255"/>
        <v>61702.804716481187</v>
      </c>
      <c r="M156" s="81">
        <f t="shared" si="289"/>
        <v>4.9554872764515874E-2</v>
      </c>
      <c r="P156" s="41"/>
      <c r="Q156" s="41"/>
      <c r="R156" s="41"/>
    </row>
    <row r="157" spans="2:18" s="15" customFormat="1" ht="24.95" customHeight="1">
      <c r="B157" s="237"/>
      <c r="C157" s="290"/>
      <c r="D157" s="283"/>
      <c r="E157" s="106">
        <v>4</v>
      </c>
      <c r="F157" s="109" t="s">
        <v>218</v>
      </c>
      <c r="G157" s="29" t="s">
        <v>219</v>
      </c>
      <c r="H157" s="175">
        <v>450663763</v>
      </c>
      <c r="I157" s="25">
        <f t="shared" ref="I157" si="292">IFERROR(H157/H159,"-")</f>
        <v>8.2075058965208794E-2</v>
      </c>
      <c r="J157" s="113">
        <v>11176</v>
      </c>
      <c r="K157" s="25">
        <f t="shared" ref="K157" si="293">IFERROR(J157/J159,"-")</f>
        <v>0.61630087129149669</v>
      </c>
      <c r="L157" s="113">
        <f t="shared" si="255"/>
        <v>40324.245078740154</v>
      </c>
      <c r="M157" s="81">
        <f t="shared" si="289"/>
        <v>7.3373775571837496E-2</v>
      </c>
      <c r="P157" s="41"/>
      <c r="Q157" s="41"/>
      <c r="R157" s="41"/>
    </row>
    <row r="158" spans="2:18" s="15" customFormat="1" ht="24.95" customHeight="1">
      <c r="B158" s="237"/>
      <c r="C158" s="290"/>
      <c r="D158" s="283"/>
      <c r="E158" s="107">
        <v>5</v>
      </c>
      <c r="F158" s="110" t="s">
        <v>222</v>
      </c>
      <c r="G158" s="30" t="s">
        <v>223</v>
      </c>
      <c r="H158" s="176">
        <v>431407333</v>
      </c>
      <c r="I158" s="40">
        <f t="shared" ref="I158" si="294">IFERROR(H158/H159,"-")</f>
        <v>7.8568070479628202E-2</v>
      </c>
      <c r="J158" s="114">
        <v>8473</v>
      </c>
      <c r="K158" s="40">
        <f t="shared" ref="K158" si="295">IFERROR(J158/J159,"-")</f>
        <v>0.46724385132899526</v>
      </c>
      <c r="L158" s="114">
        <f t="shared" si="255"/>
        <v>50915.535583618555</v>
      </c>
      <c r="M158" s="82">
        <f t="shared" si="289"/>
        <v>5.5627773838598703E-2</v>
      </c>
      <c r="P158" s="41"/>
      <c r="Q158" s="41"/>
      <c r="R158" s="41"/>
    </row>
    <row r="159" spans="2:18" s="15" customFormat="1" ht="24.95" customHeight="1">
      <c r="B159" s="238"/>
      <c r="C159" s="291"/>
      <c r="D159" s="284"/>
      <c r="E159" s="115" t="s">
        <v>106</v>
      </c>
      <c r="F159" s="118"/>
      <c r="G159" s="120"/>
      <c r="H159" s="177">
        <v>5490873460</v>
      </c>
      <c r="I159" s="26" t="s">
        <v>192</v>
      </c>
      <c r="J159" s="142">
        <v>18134</v>
      </c>
      <c r="K159" s="26" t="s">
        <v>104</v>
      </c>
      <c r="L159" s="142">
        <f t="shared" si="255"/>
        <v>302794.38954450202</v>
      </c>
      <c r="M159" s="83">
        <f t="shared" si="289"/>
        <v>0.11905512224585729</v>
      </c>
      <c r="P159" s="41"/>
      <c r="Q159" s="41"/>
      <c r="R159" s="41"/>
    </row>
    <row r="160" spans="2:18" s="15" customFormat="1" ht="24.95" customHeight="1">
      <c r="B160" s="236">
        <v>27</v>
      </c>
      <c r="C160" s="289" t="s">
        <v>32</v>
      </c>
      <c r="D160" s="282">
        <f t="shared" ref="D160" si="296">VLOOKUP(C160,$Q$4:$R$77,2,FALSE)</f>
        <v>25650</v>
      </c>
      <c r="E160" s="105">
        <v>1</v>
      </c>
      <c r="F160" s="108" t="s">
        <v>216</v>
      </c>
      <c r="G160" s="111" t="s">
        <v>217</v>
      </c>
      <c r="H160" s="174">
        <v>147416641</v>
      </c>
      <c r="I160" s="24">
        <f t="shared" ref="I160" si="297">IFERROR(H160/H165,"-")</f>
        <v>0.1643779593682814</v>
      </c>
      <c r="J160" s="112">
        <v>2297</v>
      </c>
      <c r="K160" s="24">
        <f t="shared" ref="K160" si="298">IFERROR(J160/J165,"-")</f>
        <v>0.73669018601667735</v>
      </c>
      <c r="L160" s="112">
        <f t="shared" si="255"/>
        <v>64177.902046147152</v>
      </c>
      <c r="M160" s="84">
        <f>IFERROR(J160/$R$30,0)</f>
        <v>8.9551656920077979E-2</v>
      </c>
      <c r="P160" s="41"/>
      <c r="Q160" s="41"/>
      <c r="R160" s="41"/>
    </row>
    <row r="161" spans="2:18" s="15" customFormat="1" ht="24.95" customHeight="1">
      <c r="B161" s="237"/>
      <c r="C161" s="290"/>
      <c r="D161" s="283"/>
      <c r="E161" s="106">
        <v>2</v>
      </c>
      <c r="F161" s="109" t="s">
        <v>214</v>
      </c>
      <c r="G161" s="28" t="s">
        <v>215</v>
      </c>
      <c r="H161" s="175">
        <v>138179090</v>
      </c>
      <c r="I161" s="25">
        <f t="shared" ref="I161" si="299">IFERROR(H161/H165,"-")</f>
        <v>0.15407756334351763</v>
      </c>
      <c r="J161" s="113">
        <v>1622</v>
      </c>
      <c r="K161" s="25">
        <f t="shared" ref="K161" si="300">IFERROR(J161/J165,"-")</f>
        <v>0.52020525978191146</v>
      </c>
      <c r="L161" s="113">
        <f t="shared" si="255"/>
        <v>85190.561035758321</v>
      </c>
      <c r="M161" s="81">
        <f t="shared" ref="M161:M165" si="301">IFERROR(J161/$R$30,0)</f>
        <v>6.3235867446393756E-2</v>
      </c>
      <c r="P161" s="41"/>
      <c r="Q161" s="41"/>
      <c r="R161" s="41"/>
    </row>
    <row r="162" spans="2:18" s="15" customFormat="1" ht="24.95" customHeight="1">
      <c r="B162" s="237"/>
      <c r="C162" s="290"/>
      <c r="D162" s="283"/>
      <c r="E162" s="106">
        <v>3</v>
      </c>
      <c r="F162" s="109" t="s">
        <v>218</v>
      </c>
      <c r="G162" s="29" t="s">
        <v>219</v>
      </c>
      <c r="H162" s="175">
        <v>76776802</v>
      </c>
      <c r="I162" s="25">
        <f t="shared" ref="I162" si="302">IFERROR(H162/H165,"-")</f>
        <v>8.5610511499733505E-2</v>
      </c>
      <c r="J162" s="113">
        <v>1979</v>
      </c>
      <c r="K162" s="25">
        <f t="shared" ref="K162" si="303">IFERROR(J162/J165,"-")</f>
        <v>0.63470173187940992</v>
      </c>
      <c r="L162" s="113">
        <f t="shared" si="255"/>
        <v>38795.756442647798</v>
      </c>
      <c r="M162" s="81">
        <f t="shared" si="301"/>
        <v>7.7153996101364516E-2</v>
      </c>
      <c r="P162" s="41"/>
      <c r="Q162" s="41"/>
      <c r="R162" s="41"/>
    </row>
    <row r="163" spans="2:18" s="15" customFormat="1" ht="24.95" customHeight="1">
      <c r="B163" s="237"/>
      <c r="C163" s="290"/>
      <c r="D163" s="283"/>
      <c r="E163" s="106">
        <v>4</v>
      </c>
      <c r="F163" s="109" t="s">
        <v>220</v>
      </c>
      <c r="G163" s="29" t="s">
        <v>221</v>
      </c>
      <c r="H163" s="175">
        <v>70552815</v>
      </c>
      <c r="I163" s="25">
        <f t="shared" ref="I163" si="304">IFERROR(H163/H165,"-")</f>
        <v>7.8670411147055475E-2</v>
      </c>
      <c r="J163" s="113">
        <v>1346</v>
      </c>
      <c r="K163" s="25">
        <f t="shared" ref="K163" si="305">IFERROR(J163/J165,"-")</f>
        <v>0.431686978832585</v>
      </c>
      <c r="L163" s="113">
        <f t="shared" si="255"/>
        <v>52416.653046062405</v>
      </c>
      <c r="M163" s="81">
        <f t="shared" si="301"/>
        <v>5.2475633528265106E-2</v>
      </c>
      <c r="P163" s="41"/>
      <c r="Q163" s="41"/>
      <c r="R163" s="41"/>
    </row>
    <row r="164" spans="2:18" s="15" customFormat="1" ht="24.95" customHeight="1">
      <c r="B164" s="237"/>
      <c r="C164" s="290"/>
      <c r="D164" s="283"/>
      <c r="E164" s="107">
        <v>5</v>
      </c>
      <c r="F164" s="110" t="s">
        <v>222</v>
      </c>
      <c r="G164" s="30" t="s">
        <v>223</v>
      </c>
      <c r="H164" s="176">
        <v>70513767</v>
      </c>
      <c r="I164" s="40">
        <f t="shared" ref="I164" si="306">IFERROR(H164/H165,"-")</f>
        <v>7.8626870400814938E-2</v>
      </c>
      <c r="J164" s="114">
        <v>1540</v>
      </c>
      <c r="K164" s="40">
        <f t="shared" ref="K164" si="307">IFERROR(J164/J165,"-")</f>
        <v>0.49390635022450291</v>
      </c>
      <c r="L164" s="114">
        <f t="shared" si="255"/>
        <v>45788.160389610392</v>
      </c>
      <c r="M164" s="82">
        <f t="shared" si="301"/>
        <v>6.0038986354775829E-2</v>
      </c>
      <c r="P164" s="41"/>
      <c r="Q164" s="41"/>
      <c r="R164" s="41"/>
    </row>
    <row r="165" spans="2:18" s="15" customFormat="1" ht="24.95" customHeight="1">
      <c r="B165" s="238"/>
      <c r="C165" s="291"/>
      <c r="D165" s="284"/>
      <c r="E165" s="115" t="s">
        <v>106</v>
      </c>
      <c r="F165" s="118"/>
      <c r="G165" s="120"/>
      <c r="H165" s="177">
        <v>896815130</v>
      </c>
      <c r="I165" s="26" t="s">
        <v>192</v>
      </c>
      <c r="J165" s="142">
        <v>3118</v>
      </c>
      <c r="K165" s="26" t="s">
        <v>104</v>
      </c>
      <c r="L165" s="142">
        <f t="shared" si="255"/>
        <v>287625.12187299551</v>
      </c>
      <c r="M165" s="83">
        <f t="shared" si="301"/>
        <v>0.12155945419103314</v>
      </c>
      <c r="P165" s="41"/>
      <c r="Q165" s="41"/>
      <c r="R165" s="41"/>
    </row>
    <row r="166" spans="2:18" s="15" customFormat="1" ht="24.95" customHeight="1">
      <c r="B166" s="236">
        <v>28</v>
      </c>
      <c r="C166" s="289" t="s">
        <v>33</v>
      </c>
      <c r="D166" s="282">
        <f t="shared" ref="D166" si="308">VLOOKUP(C166,$Q$4:$R$77,2,FALSE)</f>
        <v>21811</v>
      </c>
      <c r="E166" s="105">
        <v>1</v>
      </c>
      <c r="F166" s="108" t="s">
        <v>214</v>
      </c>
      <c r="G166" s="111" t="s">
        <v>215</v>
      </c>
      <c r="H166" s="174">
        <v>118364961</v>
      </c>
      <c r="I166" s="24">
        <f t="shared" ref="I166" si="309">IFERROR(H166/H171,"-")</f>
        <v>0.16145364746982416</v>
      </c>
      <c r="J166" s="112">
        <v>1209</v>
      </c>
      <c r="K166" s="24">
        <f t="shared" ref="K166" si="310">IFERROR(J166/J171,"-")</f>
        <v>0.484375</v>
      </c>
      <c r="L166" s="112">
        <f t="shared" si="255"/>
        <v>97903.193548387091</v>
      </c>
      <c r="M166" s="84">
        <f>IFERROR(J166/$R$31,0)</f>
        <v>5.5430745953876481E-2</v>
      </c>
      <c r="P166" s="41"/>
      <c r="Q166" s="41"/>
      <c r="R166" s="41"/>
    </row>
    <row r="167" spans="2:18" s="15" customFormat="1" ht="24.95" customHeight="1">
      <c r="B167" s="237"/>
      <c r="C167" s="290"/>
      <c r="D167" s="283"/>
      <c r="E167" s="106">
        <v>2</v>
      </c>
      <c r="F167" s="109" t="s">
        <v>216</v>
      </c>
      <c r="G167" s="28" t="s">
        <v>217</v>
      </c>
      <c r="H167" s="175">
        <v>111701241</v>
      </c>
      <c r="I167" s="25">
        <f t="shared" ref="I167" si="311">IFERROR(H167/H171,"-")</f>
        <v>0.15236411716771375</v>
      </c>
      <c r="J167" s="113">
        <v>1807</v>
      </c>
      <c r="K167" s="25">
        <f t="shared" ref="K167" si="312">IFERROR(J167/J171,"-")</f>
        <v>0.72395833333333337</v>
      </c>
      <c r="L167" s="113">
        <f t="shared" si="255"/>
        <v>61815.850027670174</v>
      </c>
      <c r="M167" s="81">
        <f t="shared" ref="M167:M171" si="313">IFERROR(J167/$R$31,0)</f>
        <v>8.2848104167621839E-2</v>
      </c>
      <c r="P167" s="41"/>
      <c r="Q167" s="41"/>
      <c r="R167" s="41"/>
    </row>
    <row r="168" spans="2:18" s="15" customFormat="1" ht="24.95" customHeight="1">
      <c r="B168" s="237"/>
      <c r="C168" s="290"/>
      <c r="D168" s="283"/>
      <c r="E168" s="106">
        <v>3</v>
      </c>
      <c r="F168" s="109" t="s">
        <v>222</v>
      </c>
      <c r="G168" s="29" t="s">
        <v>223</v>
      </c>
      <c r="H168" s="175">
        <v>65101055</v>
      </c>
      <c r="I168" s="25">
        <f t="shared" ref="I168" si="314">IFERROR(H168/H171,"-")</f>
        <v>8.879995139679582E-2</v>
      </c>
      <c r="J168" s="113">
        <v>1214</v>
      </c>
      <c r="K168" s="25">
        <f t="shared" ref="K168" si="315">IFERROR(J168/J171,"-")</f>
        <v>0.48637820512820512</v>
      </c>
      <c r="L168" s="113">
        <f t="shared" si="255"/>
        <v>53625.251235584845</v>
      </c>
      <c r="M168" s="81">
        <f t="shared" si="313"/>
        <v>5.5659988079409473E-2</v>
      </c>
      <c r="P168" s="41"/>
      <c r="Q168" s="41"/>
      <c r="R168" s="41"/>
    </row>
    <row r="169" spans="2:18" s="15" customFormat="1" ht="24.95" customHeight="1">
      <c r="B169" s="237"/>
      <c r="C169" s="290"/>
      <c r="D169" s="283"/>
      <c r="E169" s="106">
        <v>4</v>
      </c>
      <c r="F169" s="109" t="s">
        <v>218</v>
      </c>
      <c r="G169" s="29" t="s">
        <v>219</v>
      </c>
      <c r="H169" s="175">
        <v>63223009</v>
      </c>
      <c r="I169" s="25">
        <f t="shared" ref="I169" si="316">IFERROR(H169/H171,"-")</f>
        <v>8.6238235714600708E-2</v>
      </c>
      <c r="J169" s="113">
        <v>1537</v>
      </c>
      <c r="K169" s="25">
        <f t="shared" ref="K169" si="317">IFERROR(J169/J171,"-")</f>
        <v>0.61578525641025639</v>
      </c>
      <c r="L169" s="113">
        <f t="shared" si="255"/>
        <v>41134.033181522449</v>
      </c>
      <c r="M169" s="81">
        <f t="shared" si="313"/>
        <v>7.046902938884049E-2</v>
      </c>
      <c r="P169" s="41"/>
      <c r="Q169" s="41"/>
      <c r="R169" s="41"/>
    </row>
    <row r="170" spans="2:18" s="15" customFormat="1" ht="24.95" customHeight="1">
      <c r="B170" s="237"/>
      <c r="C170" s="290"/>
      <c r="D170" s="283"/>
      <c r="E170" s="107">
        <v>5</v>
      </c>
      <c r="F170" s="110" t="s">
        <v>220</v>
      </c>
      <c r="G170" s="30" t="s">
        <v>221</v>
      </c>
      <c r="H170" s="176">
        <v>61781972</v>
      </c>
      <c r="I170" s="40">
        <f t="shared" ref="I170" si="318">IFERROR(H170/H171,"-")</f>
        <v>8.4272614488324349E-2</v>
      </c>
      <c r="J170" s="114">
        <v>1054</v>
      </c>
      <c r="K170" s="40">
        <f t="shared" ref="K170" si="319">IFERROR(J170/J171,"-")</f>
        <v>0.42227564102564102</v>
      </c>
      <c r="L170" s="114">
        <f t="shared" si="255"/>
        <v>58616.671726755216</v>
      </c>
      <c r="M170" s="82">
        <f t="shared" si="313"/>
        <v>4.8324240062353856E-2</v>
      </c>
      <c r="P170" s="41"/>
      <c r="Q170" s="41"/>
      <c r="R170" s="41"/>
    </row>
    <row r="171" spans="2:18" s="15" customFormat="1" ht="24.95" customHeight="1">
      <c r="B171" s="238"/>
      <c r="C171" s="291"/>
      <c r="D171" s="284"/>
      <c r="E171" s="115" t="s">
        <v>106</v>
      </c>
      <c r="F171" s="118"/>
      <c r="G171" s="120"/>
      <c r="H171" s="177">
        <v>733120390</v>
      </c>
      <c r="I171" s="26" t="s">
        <v>192</v>
      </c>
      <c r="J171" s="142">
        <v>2496</v>
      </c>
      <c r="K171" s="26" t="s">
        <v>104</v>
      </c>
      <c r="L171" s="142">
        <f t="shared" si="255"/>
        <v>293718.10496794869</v>
      </c>
      <c r="M171" s="83">
        <f t="shared" si="313"/>
        <v>0.11443766906606757</v>
      </c>
      <c r="P171" s="41"/>
      <c r="Q171" s="41"/>
      <c r="R171" s="41"/>
    </row>
    <row r="172" spans="2:18" s="15" customFormat="1" ht="24.95" customHeight="1">
      <c r="B172" s="236">
        <v>29</v>
      </c>
      <c r="C172" s="289" t="s">
        <v>34</v>
      </c>
      <c r="D172" s="282">
        <f t="shared" ref="D172" si="320">VLOOKUP(C172,$Q$4:$R$77,2,FALSE)</f>
        <v>17881</v>
      </c>
      <c r="E172" s="105">
        <v>1</v>
      </c>
      <c r="F172" s="108" t="s">
        <v>216</v>
      </c>
      <c r="G172" s="111" t="s">
        <v>217</v>
      </c>
      <c r="H172" s="174">
        <v>94381284</v>
      </c>
      <c r="I172" s="24">
        <f t="shared" ref="I172" si="321">IFERROR(H172/H177,"-")</f>
        <v>0.15692768439043037</v>
      </c>
      <c r="J172" s="112">
        <v>1449</v>
      </c>
      <c r="K172" s="24">
        <f t="shared" ref="K172" si="322">IFERROR(J172/J177,"-")</f>
        <v>0.71099116781158</v>
      </c>
      <c r="L172" s="112">
        <f t="shared" si="255"/>
        <v>65135.461697722567</v>
      </c>
      <c r="M172" s="84">
        <f>IFERROR(J172/$R$32,0)</f>
        <v>8.1035736256361499E-2</v>
      </c>
      <c r="P172" s="41"/>
      <c r="Q172" s="41"/>
      <c r="R172" s="41"/>
    </row>
    <row r="173" spans="2:18" s="15" customFormat="1" ht="24.95" customHeight="1">
      <c r="B173" s="237"/>
      <c r="C173" s="290"/>
      <c r="D173" s="283"/>
      <c r="E173" s="106">
        <v>2</v>
      </c>
      <c r="F173" s="109" t="s">
        <v>214</v>
      </c>
      <c r="G173" s="28" t="s">
        <v>215</v>
      </c>
      <c r="H173" s="175">
        <v>86315526</v>
      </c>
      <c r="I173" s="25">
        <f t="shared" ref="I173" si="323">IFERROR(H173/H177,"-")</f>
        <v>0.14351675510286538</v>
      </c>
      <c r="J173" s="113">
        <v>1021</v>
      </c>
      <c r="K173" s="25">
        <f t="shared" ref="K173" si="324">IFERROR(J173/J177,"-")</f>
        <v>0.50098135426889112</v>
      </c>
      <c r="L173" s="113">
        <f t="shared" si="255"/>
        <v>84540.182174338886</v>
      </c>
      <c r="M173" s="81">
        <f t="shared" ref="M173:M177" si="325">IFERROR(J173/$R$32,0)</f>
        <v>5.7099714781052517E-2</v>
      </c>
      <c r="P173" s="41"/>
      <c r="Q173" s="41"/>
      <c r="R173" s="41"/>
    </row>
    <row r="174" spans="2:18" s="15" customFormat="1" ht="24.95" customHeight="1">
      <c r="B174" s="237"/>
      <c r="C174" s="290"/>
      <c r="D174" s="283"/>
      <c r="E174" s="106">
        <v>3</v>
      </c>
      <c r="F174" s="109" t="s">
        <v>220</v>
      </c>
      <c r="G174" s="29" t="s">
        <v>221</v>
      </c>
      <c r="H174" s="175">
        <v>46370909</v>
      </c>
      <c r="I174" s="25">
        <f t="shared" ref="I174" si="326">IFERROR(H174/H177,"-")</f>
        <v>7.7100872800685435E-2</v>
      </c>
      <c r="J174" s="113">
        <v>852</v>
      </c>
      <c r="K174" s="25">
        <f t="shared" ref="K174" si="327">IFERROR(J174/J177,"-")</f>
        <v>0.41805691854759569</v>
      </c>
      <c r="L174" s="113">
        <f t="shared" si="255"/>
        <v>54425.949530516431</v>
      </c>
      <c r="M174" s="81">
        <f t="shared" si="325"/>
        <v>4.7648341815334713E-2</v>
      </c>
      <c r="P174" s="41"/>
      <c r="Q174" s="41"/>
      <c r="R174" s="41"/>
    </row>
    <row r="175" spans="2:18" s="15" customFormat="1" ht="24.95" customHeight="1">
      <c r="B175" s="237"/>
      <c r="C175" s="290"/>
      <c r="D175" s="283"/>
      <c r="E175" s="106">
        <v>4</v>
      </c>
      <c r="F175" s="109" t="s">
        <v>218</v>
      </c>
      <c r="G175" s="29" t="s">
        <v>219</v>
      </c>
      <c r="H175" s="175">
        <v>44518479</v>
      </c>
      <c r="I175" s="25">
        <f t="shared" ref="I175" si="328">IFERROR(H175/H177,"-")</f>
        <v>7.4020838941479136E-2</v>
      </c>
      <c r="J175" s="113">
        <v>1220</v>
      </c>
      <c r="K175" s="25">
        <f t="shared" ref="K175" si="329">IFERROR(J175/J177,"-")</f>
        <v>0.59862610402355254</v>
      </c>
      <c r="L175" s="113">
        <f t="shared" si="255"/>
        <v>36490.556557377051</v>
      </c>
      <c r="M175" s="81">
        <f t="shared" si="325"/>
        <v>6.8228846261394777E-2</v>
      </c>
      <c r="P175" s="41"/>
      <c r="Q175" s="41"/>
      <c r="R175" s="41"/>
    </row>
    <row r="176" spans="2:18" s="15" customFormat="1" ht="24.95" customHeight="1">
      <c r="B176" s="237"/>
      <c r="C176" s="290"/>
      <c r="D176" s="283"/>
      <c r="E176" s="107">
        <v>5</v>
      </c>
      <c r="F176" s="110" t="s">
        <v>222</v>
      </c>
      <c r="G176" s="30" t="s">
        <v>223</v>
      </c>
      <c r="H176" s="176">
        <v>42883749</v>
      </c>
      <c r="I176" s="40">
        <f t="shared" ref="I176" si="330">IFERROR(H176/H177,"-")</f>
        <v>7.1302774695780086E-2</v>
      </c>
      <c r="J176" s="114">
        <v>894</v>
      </c>
      <c r="K176" s="40">
        <f t="shared" ref="K176" si="331">IFERROR(J176/J177,"-")</f>
        <v>0.43866535819430813</v>
      </c>
      <c r="L176" s="114">
        <f t="shared" si="255"/>
        <v>47968.399328859057</v>
      </c>
      <c r="M176" s="82">
        <f t="shared" si="325"/>
        <v>4.9997203735808959E-2</v>
      </c>
      <c r="P176" s="41"/>
      <c r="Q176" s="41"/>
      <c r="R176" s="41"/>
    </row>
    <row r="177" spans="2:18" s="15" customFormat="1" ht="24.95" customHeight="1">
      <c r="B177" s="238"/>
      <c r="C177" s="291"/>
      <c r="D177" s="284"/>
      <c r="E177" s="115" t="s">
        <v>106</v>
      </c>
      <c r="F177" s="118"/>
      <c r="G177" s="120"/>
      <c r="H177" s="177">
        <v>601431700</v>
      </c>
      <c r="I177" s="26" t="s">
        <v>192</v>
      </c>
      <c r="J177" s="142">
        <v>2038</v>
      </c>
      <c r="K177" s="26" t="s">
        <v>104</v>
      </c>
      <c r="L177" s="142">
        <f t="shared" si="255"/>
        <v>295108.78312070656</v>
      </c>
      <c r="M177" s="83">
        <f t="shared" si="325"/>
        <v>0.11397572842682177</v>
      </c>
      <c r="P177" s="41"/>
      <c r="Q177" s="41"/>
      <c r="R177" s="41"/>
    </row>
    <row r="178" spans="2:18" s="15" customFormat="1" ht="24.95" customHeight="1">
      <c r="B178" s="236">
        <v>30</v>
      </c>
      <c r="C178" s="289" t="s">
        <v>35</v>
      </c>
      <c r="D178" s="282">
        <f t="shared" ref="D178" si="332">VLOOKUP(C178,$Q$4:$R$77,2,FALSE)</f>
        <v>23856</v>
      </c>
      <c r="E178" s="105">
        <v>1</v>
      </c>
      <c r="F178" s="108" t="s">
        <v>216</v>
      </c>
      <c r="G178" s="111" t="s">
        <v>217</v>
      </c>
      <c r="H178" s="174">
        <v>150816871</v>
      </c>
      <c r="I178" s="24">
        <f t="shared" ref="I178" si="333">IFERROR(H178/H183,"-")</f>
        <v>0.1575334037648925</v>
      </c>
      <c r="J178" s="112">
        <v>2255</v>
      </c>
      <c r="K178" s="24">
        <f t="shared" ref="K178" si="334">IFERROR(J178/J183,"-")</f>
        <v>0.74177631578947367</v>
      </c>
      <c r="L178" s="112">
        <f t="shared" si="255"/>
        <v>66881.095787139697</v>
      </c>
      <c r="M178" s="84">
        <f>IFERROR(J178/$R$33,0)</f>
        <v>9.452548625083837E-2</v>
      </c>
      <c r="P178" s="41"/>
      <c r="Q178" s="41"/>
      <c r="R178" s="41"/>
    </row>
    <row r="179" spans="2:18" s="15" customFormat="1" ht="24.95" customHeight="1">
      <c r="B179" s="237"/>
      <c r="C179" s="290"/>
      <c r="D179" s="283"/>
      <c r="E179" s="106">
        <v>2</v>
      </c>
      <c r="F179" s="109" t="s">
        <v>214</v>
      </c>
      <c r="G179" s="28" t="s">
        <v>215</v>
      </c>
      <c r="H179" s="175">
        <v>149870321</v>
      </c>
      <c r="I179" s="25">
        <f t="shared" ref="I179" si="335">IFERROR(H179/H183,"-")</f>
        <v>0.15654469976682547</v>
      </c>
      <c r="J179" s="113">
        <v>1672</v>
      </c>
      <c r="K179" s="25">
        <f t="shared" ref="K179" si="336">IFERROR(J179/J183,"-")</f>
        <v>0.55000000000000004</v>
      </c>
      <c r="L179" s="113">
        <f t="shared" si="255"/>
        <v>89635.35944976077</v>
      </c>
      <c r="M179" s="81">
        <f t="shared" ref="M179:M183" si="337">IFERROR(J179/$R$33,0)</f>
        <v>7.0087189805499661E-2</v>
      </c>
      <c r="P179" s="41"/>
      <c r="Q179" s="41"/>
      <c r="R179" s="41"/>
    </row>
    <row r="180" spans="2:18" s="15" customFormat="1" ht="24.95" customHeight="1">
      <c r="B180" s="237"/>
      <c r="C180" s="290"/>
      <c r="D180" s="283"/>
      <c r="E180" s="106">
        <v>3</v>
      </c>
      <c r="F180" s="109" t="s">
        <v>218</v>
      </c>
      <c r="G180" s="29" t="s">
        <v>219</v>
      </c>
      <c r="H180" s="175">
        <v>84849042</v>
      </c>
      <c r="I180" s="25">
        <f t="shared" ref="I180" si="338">IFERROR(H180/H183,"-")</f>
        <v>8.8627739747036124E-2</v>
      </c>
      <c r="J180" s="113">
        <v>1988</v>
      </c>
      <c r="K180" s="25">
        <f t="shared" ref="K180" si="339">IFERROR(J180/J183,"-")</f>
        <v>0.65394736842105261</v>
      </c>
      <c r="L180" s="113">
        <f t="shared" si="255"/>
        <v>42680.604627766603</v>
      </c>
      <c r="M180" s="81">
        <f t="shared" si="337"/>
        <v>8.3333333333333329E-2</v>
      </c>
      <c r="P180" s="41"/>
      <c r="Q180" s="41"/>
      <c r="R180" s="41"/>
    </row>
    <row r="181" spans="2:18" s="15" customFormat="1" ht="24.95" customHeight="1">
      <c r="B181" s="237"/>
      <c r="C181" s="290"/>
      <c r="D181" s="283"/>
      <c r="E181" s="106">
        <v>4</v>
      </c>
      <c r="F181" s="109" t="s">
        <v>220</v>
      </c>
      <c r="G181" s="29" t="s">
        <v>221</v>
      </c>
      <c r="H181" s="175">
        <v>82379043</v>
      </c>
      <c r="I181" s="25">
        <f t="shared" ref="I181" si="340">IFERROR(H181/H183,"-")</f>
        <v>8.6047740923390723E-2</v>
      </c>
      <c r="J181" s="113">
        <v>1341</v>
      </c>
      <c r="K181" s="25">
        <f t="shared" ref="K181" si="341">IFERROR(J181/J183,"-")</f>
        <v>0.4411184210526316</v>
      </c>
      <c r="L181" s="113">
        <f t="shared" si="255"/>
        <v>61431.05369127517</v>
      </c>
      <c r="M181" s="81">
        <f t="shared" si="337"/>
        <v>5.6212273641851107E-2</v>
      </c>
      <c r="P181" s="41"/>
      <c r="Q181" s="41"/>
      <c r="R181" s="41"/>
    </row>
    <row r="182" spans="2:18" s="15" customFormat="1" ht="24.95" customHeight="1">
      <c r="B182" s="237"/>
      <c r="C182" s="290"/>
      <c r="D182" s="283"/>
      <c r="E182" s="107">
        <v>5</v>
      </c>
      <c r="F182" s="110" t="s">
        <v>222</v>
      </c>
      <c r="G182" s="30" t="s">
        <v>223</v>
      </c>
      <c r="H182" s="176">
        <v>80225786</v>
      </c>
      <c r="I182" s="40">
        <f t="shared" ref="I182" si="342">IFERROR(H182/H183,"-")</f>
        <v>8.3798590001869608E-2</v>
      </c>
      <c r="J182" s="114">
        <v>1490</v>
      </c>
      <c r="K182" s="40">
        <f t="shared" ref="K182" si="343">IFERROR(J182/J183,"-")</f>
        <v>0.49013157894736842</v>
      </c>
      <c r="L182" s="114">
        <f t="shared" si="255"/>
        <v>53842.809395973156</v>
      </c>
      <c r="M182" s="82">
        <f t="shared" si="337"/>
        <v>6.2458081824279005E-2</v>
      </c>
      <c r="P182" s="41"/>
      <c r="Q182" s="41"/>
      <c r="R182" s="41"/>
    </row>
    <row r="183" spans="2:18" s="15" customFormat="1" ht="24.95" customHeight="1">
      <c r="B183" s="238"/>
      <c r="C183" s="291"/>
      <c r="D183" s="284"/>
      <c r="E183" s="115" t="s">
        <v>106</v>
      </c>
      <c r="F183" s="118"/>
      <c r="G183" s="120"/>
      <c r="H183" s="177">
        <v>957364390</v>
      </c>
      <c r="I183" s="26" t="s">
        <v>192</v>
      </c>
      <c r="J183" s="142">
        <v>3040</v>
      </c>
      <c r="K183" s="26" t="s">
        <v>104</v>
      </c>
      <c r="L183" s="142">
        <f t="shared" si="255"/>
        <v>314922.49671052629</v>
      </c>
      <c r="M183" s="83">
        <f t="shared" si="337"/>
        <v>0.12743125419181758</v>
      </c>
      <c r="P183" s="41"/>
      <c r="Q183" s="41"/>
      <c r="R183" s="41"/>
    </row>
    <row r="184" spans="2:18" s="15" customFormat="1" ht="24.95" customHeight="1">
      <c r="B184" s="236">
        <v>31</v>
      </c>
      <c r="C184" s="289" t="s">
        <v>36</v>
      </c>
      <c r="D184" s="282">
        <f t="shared" ref="D184" si="344">VLOOKUP(C184,$Q$4:$R$77,2,FALSE)</f>
        <v>32983</v>
      </c>
      <c r="E184" s="105">
        <v>1</v>
      </c>
      <c r="F184" s="108" t="s">
        <v>214</v>
      </c>
      <c r="G184" s="111" t="s">
        <v>215</v>
      </c>
      <c r="H184" s="174">
        <v>156363848</v>
      </c>
      <c r="I184" s="24">
        <f t="shared" ref="I184" si="345">IFERROR(H184/H189,"-")</f>
        <v>0.15115557702211818</v>
      </c>
      <c r="J184" s="112">
        <v>1726</v>
      </c>
      <c r="K184" s="24">
        <f t="shared" ref="K184" si="346">IFERROR(J184/J189,"-")</f>
        <v>0.49855574812247255</v>
      </c>
      <c r="L184" s="112">
        <f t="shared" si="255"/>
        <v>90593.191193511011</v>
      </c>
      <c r="M184" s="84">
        <f>IFERROR(J184/$R$34,0)</f>
        <v>5.2329988175726892E-2</v>
      </c>
      <c r="P184" s="41"/>
      <c r="Q184" s="41"/>
      <c r="R184" s="41"/>
    </row>
    <row r="185" spans="2:18" s="15" customFormat="1" ht="24.95" customHeight="1">
      <c r="B185" s="237"/>
      <c r="C185" s="290"/>
      <c r="D185" s="283"/>
      <c r="E185" s="106">
        <v>2</v>
      </c>
      <c r="F185" s="109" t="s">
        <v>216</v>
      </c>
      <c r="G185" s="28" t="s">
        <v>217</v>
      </c>
      <c r="H185" s="175">
        <v>144754483</v>
      </c>
      <c r="I185" s="25">
        <f t="shared" ref="I185" si="347">IFERROR(H185/H189,"-")</f>
        <v>0.13993290446781148</v>
      </c>
      <c r="J185" s="113">
        <v>2411</v>
      </c>
      <c r="K185" s="25">
        <f t="shared" ref="K185" si="348">IFERROR(J185/J189,"-")</f>
        <v>0.69641825534373192</v>
      </c>
      <c r="L185" s="113">
        <f t="shared" si="255"/>
        <v>60039.188303608462</v>
      </c>
      <c r="M185" s="81">
        <f t="shared" ref="M185:M189" si="349">IFERROR(J185/$R$34,0)</f>
        <v>7.3098262741412248E-2</v>
      </c>
      <c r="P185" s="41"/>
      <c r="Q185" s="41"/>
      <c r="R185" s="41"/>
    </row>
    <row r="186" spans="2:18" s="15" customFormat="1" ht="24.95" customHeight="1">
      <c r="B186" s="237"/>
      <c r="C186" s="290"/>
      <c r="D186" s="283"/>
      <c r="E186" s="106">
        <v>3</v>
      </c>
      <c r="F186" s="109" t="s">
        <v>220</v>
      </c>
      <c r="G186" s="29" t="s">
        <v>221</v>
      </c>
      <c r="H186" s="175">
        <v>99063176</v>
      </c>
      <c r="I186" s="25">
        <f t="shared" ref="I186" si="350">IFERROR(H186/H189,"-")</f>
        <v>9.5763513890523136E-2</v>
      </c>
      <c r="J186" s="113">
        <v>1397</v>
      </c>
      <c r="K186" s="25">
        <f t="shared" ref="K186" si="351">IFERROR(J186/J189,"-")</f>
        <v>0.40352397458116696</v>
      </c>
      <c r="L186" s="113">
        <f t="shared" si="255"/>
        <v>70911.364352183256</v>
      </c>
      <c r="M186" s="81">
        <f t="shared" si="349"/>
        <v>4.2355152654397717E-2</v>
      </c>
      <c r="P186" s="41"/>
      <c r="Q186" s="41"/>
      <c r="R186" s="41"/>
    </row>
    <row r="187" spans="2:18" s="15" customFormat="1" ht="24.95" customHeight="1">
      <c r="B187" s="237"/>
      <c r="C187" s="290"/>
      <c r="D187" s="283"/>
      <c r="E187" s="106">
        <v>4</v>
      </c>
      <c r="F187" s="109" t="s">
        <v>218</v>
      </c>
      <c r="G187" s="29" t="s">
        <v>219</v>
      </c>
      <c r="H187" s="175">
        <v>84047360</v>
      </c>
      <c r="I187" s="25">
        <f t="shared" ref="I187" si="352">IFERROR(H187/H189,"-")</f>
        <v>8.1247854670254041E-2</v>
      </c>
      <c r="J187" s="113">
        <v>2013</v>
      </c>
      <c r="K187" s="25">
        <f t="shared" ref="K187" si="353">IFERROR(J187/J189,"-")</f>
        <v>0.58145580589254764</v>
      </c>
      <c r="L187" s="113">
        <f t="shared" si="255"/>
        <v>41752.290114257325</v>
      </c>
      <c r="M187" s="81">
        <f t="shared" si="349"/>
        <v>6.103144043901404E-2</v>
      </c>
      <c r="P187" s="41"/>
      <c r="Q187" s="41"/>
      <c r="R187" s="41"/>
    </row>
    <row r="188" spans="2:18" s="15" customFormat="1" ht="24.95" customHeight="1">
      <c r="B188" s="237"/>
      <c r="C188" s="290"/>
      <c r="D188" s="283"/>
      <c r="E188" s="107">
        <v>5</v>
      </c>
      <c r="F188" s="110" t="s">
        <v>222</v>
      </c>
      <c r="G188" s="30" t="s">
        <v>223</v>
      </c>
      <c r="H188" s="176">
        <v>83218777</v>
      </c>
      <c r="I188" s="40">
        <f t="shared" ref="I188" si="354">IFERROR(H188/H189,"-")</f>
        <v>8.0446870663543502E-2</v>
      </c>
      <c r="J188" s="114">
        <v>1578</v>
      </c>
      <c r="K188" s="40">
        <f t="shared" ref="K188" si="355">IFERROR(J188/J189,"-")</f>
        <v>0.4558058925476603</v>
      </c>
      <c r="L188" s="114">
        <f t="shared" si="255"/>
        <v>52736.867553865653</v>
      </c>
      <c r="M188" s="82">
        <f t="shared" si="349"/>
        <v>4.7842828123578811E-2</v>
      </c>
      <c r="P188" s="41"/>
      <c r="Q188" s="41"/>
      <c r="R188" s="41"/>
    </row>
    <row r="189" spans="2:18" s="15" customFormat="1" ht="24.95" customHeight="1">
      <c r="B189" s="238"/>
      <c r="C189" s="291"/>
      <c r="D189" s="284"/>
      <c r="E189" s="115" t="s">
        <v>106</v>
      </c>
      <c r="F189" s="118"/>
      <c r="G189" s="120"/>
      <c r="H189" s="177">
        <v>1034456360</v>
      </c>
      <c r="I189" s="26" t="s">
        <v>192</v>
      </c>
      <c r="J189" s="142">
        <v>3462</v>
      </c>
      <c r="K189" s="26" t="s">
        <v>104</v>
      </c>
      <c r="L189" s="142">
        <f t="shared" si="255"/>
        <v>298803.10803004046</v>
      </c>
      <c r="M189" s="83">
        <f t="shared" si="349"/>
        <v>0.10496316284146379</v>
      </c>
      <c r="P189" s="41"/>
      <c r="Q189" s="41"/>
      <c r="R189" s="41"/>
    </row>
    <row r="190" spans="2:18" s="15" customFormat="1" ht="24.95" customHeight="1">
      <c r="B190" s="236">
        <v>32</v>
      </c>
      <c r="C190" s="289" t="s">
        <v>37</v>
      </c>
      <c r="D190" s="282">
        <f t="shared" ref="D190" si="356">VLOOKUP(C190,$Q$4:$R$77,2,FALSE)</f>
        <v>26529</v>
      </c>
      <c r="E190" s="105">
        <v>1</v>
      </c>
      <c r="F190" s="108" t="s">
        <v>216</v>
      </c>
      <c r="G190" s="111" t="s">
        <v>217</v>
      </c>
      <c r="H190" s="174">
        <v>144696411</v>
      </c>
      <c r="I190" s="24">
        <f t="shared" ref="I190" si="357">IFERROR(H190/H195,"-")</f>
        <v>0.15750530981311808</v>
      </c>
      <c r="J190" s="112">
        <v>2239</v>
      </c>
      <c r="K190" s="24">
        <f t="shared" ref="K190" si="358">IFERROR(J190/J195,"-")</f>
        <v>0.7206308336015449</v>
      </c>
      <c r="L190" s="112">
        <f t="shared" si="255"/>
        <v>64625.462706565428</v>
      </c>
      <c r="M190" s="84">
        <f>IFERROR(J190/$R$35,0)</f>
        <v>8.4398205737117871E-2</v>
      </c>
      <c r="P190" s="41"/>
      <c r="Q190" s="41"/>
      <c r="R190" s="41"/>
    </row>
    <row r="191" spans="2:18" s="15" customFormat="1" ht="24.95" customHeight="1">
      <c r="B191" s="237"/>
      <c r="C191" s="290"/>
      <c r="D191" s="283"/>
      <c r="E191" s="106">
        <v>2</v>
      </c>
      <c r="F191" s="109" t="s">
        <v>214</v>
      </c>
      <c r="G191" s="28" t="s">
        <v>215</v>
      </c>
      <c r="H191" s="175">
        <v>125314559</v>
      </c>
      <c r="I191" s="25">
        <f t="shared" ref="I191" si="359">IFERROR(H191/H195,"-")</f>
        <v>0.13640772637677423</v>
      </c>
      <c r="J191" s="113">
        <v>1486</v>
      </c>
      <c r="K191" s="25">
        <f t="shared" ref="K191" si="360">IFERROR(J191/J195,"-")</f>
        <v>0.47827486321210172</v>
      </c>
      <c r="L191" s="113">
        <f t="shared" si="255"/>
        <v>84330.120457604309</v>
      </c>
      <c r="M191" s="81">
        <f t="shared" ref="M191:M195" si="361">IFERROR(J191/$R$35,0)</f>
        <v>5.6014173168984882E-2</v>
      </c>
      <c r="P191" s="41"/>
      <c r="Q191" s="41"/>
      <c r="R191" s="41"/>
    </row>
    <row r="192" spans="2:18" s="15" customFormat="1" ht="24.95" customHeight="1">
      <c r="B192" s="237"/>
      <c r="C192" s="290"/>
      <c r="D192" s="283"/>
      <c r="E192" s="106">
        <v>3</v>
      </c>
      <c r="F192" s="109" t="s">
        <v>220</v>
      </c>
      <c r="G192" s="29" t="s">
        <v>221</v>
      </c>
      <c r="H192" s="175">
        <v>82147725</v>
      </c>
      <c r="I192" s="25">
        <f t="shared" ref="I192" si="362">IFERROR(H192/H195,"-")</f>
        <v>8.9419653100917804E-2</v>
      </c>
      <c r="J192" s="113">
        <v>1211</v>
      </c>
      <c r="K192" s="25">
        <f t="shared" ref="K192" si="363">IFERROR(J192/J195,"-")</f>
        <v>0.38976504666881234</v>
      </c>
      <c r="L192" s="113">
        <f t="shared" si="255"/>
        <v>67834.620148637492</v>
      </c>
      <c r="M192" s="81">
        <f t="shared" si="361"/>
        <v>4.5648158618869915E-2</v>
      </c>
      <c r="P192" s="41"/>
      <c r="Q192" s="41"/>
      <c r="R192" s="41"/>
    </row>
    <row r="193" spans="2:18" s="15" customFormat="1" ht="24.95" customHeight="1">
      <c r="B193" s="237"/>
      <c r="C193" s="290"/>
      <c r="D193" s="283"/>
      <c r="E193" s="106">
        <v>4</v>
      </c>
      <c r="F193" s="109" t="s">
        <v>218</v>
      </c>
      <c r="G193" s="29" t="s">
        <v>219</v>
      </c>
      <c r="H193" s="175">
        <v>78292305</v>
      </c>
      <c r="I193" s="25">
        <f t="shared" ref="I193" si="364">IFERROR(H193/H195,"-")</f>
        <v>8.5222941396992449E-2</v>
      </c>
      <c r="J193" s="113">
        <v>1925</v>
      </c>
      <c r="K193" s="25">
        <f t="shared" ref="K193" si="365">IFERROR(J193/J195,"-")</f>
        <v>0.61956871580302542</v>
      </c>
      <c r="L193" s="113">
        <f t="shared" si="255"/>
        <v>40671.327272727271</v>
      </c>
      <c r="M193" s="81">
        <f t="shared" si="361"/>
        <v>7.2562101850804778E-2</v>
      </c>
      <c r="P193" s="41"/>
      <c r="Q193" s="41"/>
      <c r="R193" s="41"/>
    </row>
    <row r="194" spans="2:18" s="15" customFormat="1" ht="24.95" customHeight="1">
      <c r="B194" s="237"/>
      <c r="C194" s="290"/>
      <c r="D194" s="283"/>
      <c r="E194" s="107">
        <v>5</v>
      </c>
      <c r="F194" s="110" t="s">
        <v>222</v>
      </c>
      <c r="G194" s="30" t="s">
        <v>223</v>
      </c>
      <c r="H194" s="176">
        <v>63953329</v>
      </c>
      <c r="I194" s="40">
        <f t="shared" ref="I194" si="366">IFERROR(H194/H195,"-")</f>
        <v>6.9614642326721363E-2</v>
      </c>
      <c r="J194" s="114">
        <v>1352</v>
      </c>
      <c r="K194" s="40">
        <f t="shared" ref="K194" si="367">IFERROR(J194/J195,"-")</f>
        <v>0.43514644351464438</v>
      </c>
      <c r="L194" s="114">
        <f t="shared" si="255"/>
        <v>47302.758136094671</v>
      </c>
      <c r="M194" s="82">
        <f t="shared" si="361"/>
        <v>5.0963096988201589E-2</v>
      </c>
      <c r="P194" s="41"/>
      <c r="Q194" s="41"/>
      <c r="R194" s="41"/>
    </row>
    <row r="195" spans="2:18" s="15" customFormat="1" ht="24.95" customHeight="1">
      <c r="B195" s="238"/>
      <c r="C195" s="291"/>
      <c r="D195" s="284"/>
      <c r="E195" s="115" t="s">
        <v>106</v>
      </c>
      <c r="F195" s="118"/>
      <c r="G195" s="120"/>
      <c r="H195" s="177">
        <v>918676400</v>
      </c>
      <c r="I195" s="26" t="s">
        <v>192</v>
      </c>
      <c r="J195" s="142">
        <v>3107</v>
      </c>
      <c r="K195" s="26" t="s">
        <v>104</v>
      </c>
      <c r="L195" s="142">
        <f t="shared" si="255"/>
        <v>295679.56227872544</v>
      </c>
      <c r="M195" s="83">
        <f t="shared" si="361"/>
        <v>0.11711711711711711</v>
      </c>
      <c r="P195" s="41"/>
      <c r="Q195" s="41"/>
      <c r="R195" s="41"/>
    </row>
    <row r="196" spans="2:18" s="15" customFormat="1" ht="24.95" customHeight="1">
      <c r="B196" s="236">
        <v>33</v>
      </c>
      <c r="C196" s="289" t="s">
        <v>38</v>
      </c>
      <c r="D196" s="282">
        <f t="shared" ref="D196" si="368">VLOOKUP(C196,$Q$4:$R$77,2,FALSE)</f>
        <v>7884</v>
      </c>
      <c r="E196" s="105">
        <v>1</v>
      </c>
      <c r="F196" s="108" t="s">
        <v>230</v>
      </c>
      <c r="G196" s="111" t="s">
        <v>231</v>
      </c>
      <c r="H196" s="174">
        <v>47180019</v>
      </c>
      <c r="I196" s="24">
        <f t="shared" ref="I196" si="369">IFERROR(H196/H201,"-")</f>
        <v>0.13518277990982985</v>
      </c>
      <c r="J196" s="112">
        <v>114</v>
      </c>
      <c r="K196" s="24">
        <f t="shared" ref="K196" si="370">IFERROR(J196/J201,"-")</f>
        <v>0.13058419243986255</v>
      </c>
      <c r="L196" s="112">
        <f t="shared" si="255"/>
        <v>413859.81578947371</v>
      </c>
      <c r="M196" s="84">
        <f>IFERROR(J196/$R$36,0)</f>
        <v>1.4459665144596651E-2</v>
      </c>
      <c r="P196" s="41"/>
      <c r="Q196" s="41"/>
      <c r="R196" s="41"/>
    </row>
    <row r="197" spans="2:18" s="15" customFormat="1" ht="24.95" customHeight="1">
      <c r="B197" s="237"/>
      <c r="C197" s="290"/>
      <c r="D197" s="283"/>
      <c r="E197" s="106">
        <v>2</v>
      </c>
      <c r="F197" s="109" t="s">
        <v>214</v>
      </c>
      <c r="G197" s="28" t="s">
        <v>215</v>
      </c>
      <c r="H197" s="175">
        <v>43305970</v>
      </c>
      <c r="I197" s="25">
        <f t="shared" ref="I197" si="371">IFERROR(H197/H201,"-")</f>
        <v>0.12408264208820463</v>
      </c>
      <c r="J197" s="113">
        <v>490</v>
      </c>
      <c r="K197" s="25">
        <f t="shared" ref="K197" si="372">IFERROR(J197/J201,"-")</f>
        <v>0.56128293241695304</v>
      </c>
      <c r="L197" s="113">
        <f t="shared" si="255"/>
        <v>88379.530612244896</v>
      </c>
      <c r="M197" s="81">
        <f t="shared" ref="M197:M201" si="373">IFERROR(J197/$R$36,0)</f>
        <v>6.2151192288178586E-2</v>
      </c>
      <c r="P197" s="41"/>
      <c r="Q197" s="41"/>
      <c r="R197" s="41"/>
    </row>
    <row r="198" spans="2:18" s="15" customFormat="1" ht="24.95" customHeight="1">
      <c r="B198" s="237"/>
      <c r="C198" s="290"/>
      <c r="D198" s="283"/>
      <c r="E198" s="106">
        <v>3</v>
      </c>
      <c r="F198" s="109" t="s">
        <v>216</v>
      </c>
      <c r="G198" s="29" t="s">
        <v>217</v>
      </c>
      <c r="H198" s="175">
        <v>34840200</v>
      </c>
      <c r="I198" s="25">
        <f t="shared" ref="I198" si="374">IFERROR(H198/H201,"-")</f>
        <v>9.9826053241192078E-2</v>
      </c>
      <c r="J198" s="113">
        <v>585</v>
      </c>
      <c r="K198" s="25">
        <f t="shared" ref="K198" si="375">IFERROR(J198/J201,"-")</f>
        <v>0.67010309278350511</v>
      </c>
      <c r="L198" s="113">
        <f t="shared" si="255"/>
        <v>59555.897435897437</v>
      </c>
      <c r="M198" s="81">
        <f t="shared" si="373"/>
        <v>7.4200913242009128E-2</v>
      </c>
      <c r="P198" s="41"/>
      <c r="Q198" s="41"/>
      <c r="R198" s="41"/>
    </row>
    <row r="199" spans="2:18" s="15" customFormat="1" ht="24.95" customHeight="1">
      <c r="B199" s="237"/>
      <c r="C199" s="290"/>
      <c r="D199" s="283"/>
      <c r="E199" s="106">
        <v>4</v>
      </c>
      <c r="F199" s="109" t="s">
        <v>222</v>
      </c>
      <c r="G199" s="29" t="s">
        <v>223</v>
      </c>
      <c r="H199" s="175">
        <v>25510870</v>
      </c>
      <c r="I199" s="25">
        <f t="shared" ref="I199" si="376">IFERROR(H199/H201,"-")</f>
        <v>7.3095144885767876E-2</v>
      </c>
      <c r="J199" s="113">
        <v>405</v>
      </c>
      <c r="K199" s="25">
        <f t="shared" ref="K199" si="377">IFERROR(J199/J201,"-")</f>
        <v>0.46391752577319589</v>
      </c>
      <c r="L199" s="113">
        <f t="shared" si="255"/>
        <v>62989.8024691358</v>
      </c>
      <c r="M199" s="81">
        <f t="shared" si="373"/>
        <v>5.1369863013698627E-2</v>
      </c>
      <c r="P199" s="41"/>
      <c r="Q199" s="41"/>
      <c r="R199" s="41"/>
    </row>
    <row r="200" spans="2:18" s="15" customFormat="1" ht="24.95" customHeight="1">
      <c r="B200" s="237"/>
      <c r="C200" s="290"/>
      <c r="D200" s="283"/>
      <c r="E200" s="107">
        <v>5</v>
      </c>
      <c r="F200" s="110" t="s">
        <v>220</v>
      </c>
      <c r="G200" s="30" t="s">
        <v>221</v>
      </c>
      <c r="H200" s="176">
        <v>23437130</v>
      </c>
      <c r="I200" s="40">
        <f t="shared" ref="I200" si="378">IFERROR(H200/H201,"-")</f>
        <v>6.7153351220737539E-2</v>
      </c>
      <c r="J200" s="114">
        <v>347</v>
      </c>
      <c r="K200" s="40">
        <f t="shared" ref="K200" si="379">IFERROR(J200/J201,"-")</f>
        <v>0.39747995418098508</v>
      </c>
      <c r="L200" s="114">
        <f t="shared" si="255"/>
        <v>67542.161383285304</v>
      </c>
      <c r="M200" s="82">
        <f t="shared" si="373"/>
        <v>4.4013191273465244E-2</v>
      </c>
      <c r="P200" s="41"/>
      <c r="Q200" s="41"/>
      <c r="R200" s="41"/>
    </row>
    <row r="201" spans="2:18" s="15" customFormat="1" ht="24.95" customHeight="1">
      <c r="B201" s="238"/>
      <c r="C201" s="291"/>
      <c r="D201" s="284"/>
      <c r="E201" s="115" t="s">
        <v>106</v>
      </c>
      <c r="F201" s="118"/>
      <c r="G201" s="120"/>
      <c r="H201" s="177">
        <v>349009090</v>
      </c>
      <c r="I201" s="26" t="s">
        <v>192</v>
      </c>
      <c r="J201" s="142">
        <v>873</v>
      </c>
      <c r="K201" s="26" t="s">
        <v>104</v>
      </c>
      <c r="L201" s="142">
        <f t="shared" si="255"/>
        <v>399781.31729667814</v>
      </c>
      <c r="M201" s="83">
        <f t="shared" si="373"/>
        <v>0.11073059360730593</v>
      </c>
      <c r="P201" s="41"/>
      <c r="Q201" s="41"/>
      <c r="R201" s="41"/>
    </row>
    <row r="202" spans="2:18" s="15" customFormat="1" ht="24.95" customHeight="1">
      <c r="B202" s="236">
        <v>34</v>
      </c>
      <c r="C202" s="289" t="s">
        <v>39</v>
      </c>
      <c r="D202" s="282">
        <f t="shared" ref="D202" si="380">VLOOKUP(C202,$Q$4:$R$77,2,FALSE)</f>
        <v>33432</v>
      </c>
      <c r="E202" s="105">
        <v>1</v>
      </c>
      <c r="F202" s="108" t="s">
        <v>214</v>
      </c>
      <c r="G202" s="111" t="s">
        <v>215</v>
      </c>
      <c r="H202" s="174">
        <v>204457407</v>
      </c>
      <c r="I202" s="24">
        <f t="shared" ref="I202" si="381">IFERROR(H202/H207,"-")</f>
        <v>0.17497193447439599</v>
      </c>
      <c r="J202" s="112">
        <v>2305</v>
      </c>
      <c r="K202" s="24">
        <f t="shared" ref="K202" si="382">IFERROR(J202/J207,"-")</f>
        <v>0.59994794377928162</v>
      </c>
      <c r="L202" s="112">
        <f t="shared" ref="L202:L265" si="383">IFERROR(H202/J202,"-")</f>
        <v>88701.695010845986</v>
      </c>
      <c r="M202" s="84">
        <f>IFERROR(J202/$R$37,0)</f>
        <v>6.8945920076573339E-2</v>
      </c>
      <c r="P202" s="41"/>
      <c r="Q202" s="41"/>
      <c r="R202" s="41"/>
    </row>
    <row r="203" spans="2:18" s="15" customFormat="1" ht="24.95" customHeight="1">
      <c r="B203" s="237"/>
      <c r="C203" s="290"/>
      <c r="D203" s="283"/>
      <c r="E203" s="106">
        <v>2</v>
      </c>
      <c r="F203" s="109" t="s">
        <v>216</v>
      </c>
      <c r="G203" s="28" t="s">
        <v>217</v>
      </c>
      <c r="H203" s="175">
        <v>175226647</v>
      </c>
      <c r="I203" s="25">
        <f t="shared" ref="I203" si="384">IFERROR(H203/H207,"-")</f>
        <v>0.14995663814249643</v>
      </c>
      <c r="J203" s="113">
        <v>2869</v>
      </c>
      <c r="K203" s="25">
        <f t="shared" ref="K203" si="385">IFERROR(J203/J207,"-")</f>
        <v>0.74674648620510153</v>
      </c>
      <c r="L203" s="113">
        <f t="shared" si="383"/>
        <v>61075.861624259327</v>
      </c>
      <c r="M203" s="81">
        <f t="shared" ref="M203:M207" si="386">IFERROR(J203/$R$37,0)</f>
        <v>8.5815984685331415E-2</v>
      </c>
      <c r="P203" s="41"/>
      <c r="Q203" s="41"/>
      <c r="R203" s="41"/>
    </row>
    <row r="204" spans="2:18" s="15" customFormat="1" ht="24.95" customHeight="1">
      <c r="B204" s="237"/>
      <c r="C204" s="290"/>
      <c r="D204" s="283"/>
      <c r="E204" s="106">
        <v>3</v>
      </c>
      <c r="F204" s="109" t="s">
        <v>220</v>
      </c>
      <c r="G204" s="29" t="s">
        <v>221</v>
      </c>
      <c r="H204" s="175">
        <v>96731821</v>
      </c>
      <c r="I204" s="25">
        <f t="shared" ref="I204" si="387">IFERROR(H204/H207,"-")</f>
        <v>8.2781808171914273E-2</v>
      </c>
      <c r="J204" s="113">
        <v>1784</v>
      </c>
      <c r="K204" s="25">
        <f t="shared" ref="K204" si="388">IFERROR(J204/J207,"-")</f>
        <v>0.46434148880791254</v>
      </c>
      <c r="L204" s="113">
        <f t="shared" si="383"/>
        <v>54221.87275784753</v>
      </c>
      <c r="M204" s="81">
        <f t="shared" si="386"/>
        <v>5.3362048336922707E-2</v>
      </c>
      <c r="P204" s="41"/>
      <c r="Q204" s="41"/>
      <c r="R204" s="41"/>
    </row>
    <row r="205" spans="2:18" s="15" customFormat="1" ht="24.95" customHeight="1">
      <c r="B205" s="237"/>
      <c r="C205" s="290"/>
      <c r="D205" s="283"/>
      <c r="E205" s="106">
        <v>4</v>
      </c>
      <c r="F205" s="109" t="s">
        <v>218</v>
      </c>
      <c r="G205" s="29" t="s">
        <v>219</v>
      </c>
      <c r="H205" s="175">
        <v>94073154</v>
      </c>
      <c r="I205" s="25">
        <f t="shared" ref="I205" si="389">IFERROR(H205/H207,"-")</f>
        <v>8.0506556250553266E-2</v>
      </c>
      <c r="J205" s="113">
        <v>2490</v>
      </c>
      <c r="K205" s="25">
        <f t="shared" ref="K205" si="390">IFERROR(J205/J207,"-")</f>
        <v>0.64809994794377923</v>
      </c>
      <c r="L205" s="113">
        <f t="shared" si="383"/>
        <v>37780.383132530122</v>
      </c>
      <c r="M205" s="81">
        <f t="shared" si="386"/>
        <v>7.4479540559942575E-2</v>
      </c>
      <c r="P205" s="41"/>
      <c r="Q205" s="41"/>
      <c r="R205" s="41"/>
    </row>
    <row r="206" spans="2:18" s="15" customFormat="1" ht="24.95" customHeight="1">
      <c r="B206" s="237"/>
      <c r="C206" s="290"/>
      <c r="D206" s="283"/>
      <c r="E206" s="107">
        <v>5</v>
      </c>
      <c r="F206" s="110" t="s">
        <v>222</v>
      </c>
      <c r="G206" s="30" t="s">
        <v>223</v>
      </c>
      <c r="H206" s="176">
        <v>84503999</v>
      </c>
      <c r="I206" s="40">
        <f t="shared" ref="I206" si="391">IFERROR(H206/H207,"-")</f>
        <v>7.2317400444447705E-2</v>
      </c>
      <c r="J206" s="114">
        <v>1790</v>
      </c>
      <c r="K206" s="40">
        <f t="shared" ref="K206" si="392">IFERROR(J206/J207,"-")</f>
        <v>0.4659031754294638</v>
      </c>
      <c r="L206" s="114">
        <f t="shared" si="383"/>
        <v>47208.937988826816</v>
      </c>
      <c r="M206" s="82">
        <f t="shared" si="386"/>
        <v>5.3541517109356306E-2</v>
      </c>
      <c r="P206" s="41"/>
      <c r="Q206" s="41"/>
      <c r="R206" s="41"/>
    </row>
    <row r="207" spans="2:18" s="15" customFormat="1" ht="24.95" customHeight="1">
      <c r="B207" s="238"/>
      <c r="C207" s="291"/>
      <c r="D207" s="284"/>
      <c r="E207" s="115" t="s">
        <v>106</v>
      </c>
      <c r="F207" s="118"/>
      <c r="G207" s="120"/>
      <c r="H207" s="177">
        <v>1168515440</v>
      </c>
      <c r="I207" s="26" t="s">
        <v>192</v>
      </c>
      <c r="J207" s="142">
        <v>3842</v>
      </c>
      <c r="K207" s="26" t="s">
        <v>104</v>
      </c>
      <c r="L207" s="142">
        <f t="shared" si="383"/>
        <v>304142.48828735034</v>
      </c>
      <c r="M207" s="83">
        <f t="shared" si="386"/>
        <v>0.11491983728164633</v>
      </c>
      <c r="P207" s="41"/>
      <c r="Q207" s="41"/>
      <c r="R207" s="41"/>
    </row>
    <row r="208" spans="2:18" s="15" customFormat="1" ht="24.95" customHeight="1">
      <c r="B208" s="236">
        <v>35</v>
      </c>
      <c r="C208" s="289" t="s">
        <v>2</v>
      </c>
      <c r="D208" s="282">
        <f t="shared" ref="D208" si="393">VLOOKUP(C208,$Q$4:$R$77,2,FALSE)</f>
        <v>68371</v>
      </c>
      <c r="E208" s="105">
        <v>1</v>
      </c>
      <c r="F208" s="108" t="s">
        <v>214</v>
      </c>
      <c r="G208" s="111" t="s">
        <v>215</v>
      </c>
      <c r="H208" s="174">
        <v>544016174</v>
      </c>
      <c r="I208" s="24">
        <f t="shared" ref="I208" si="394">IFERROR(H208/H213,"-")</f>
        <v>0.17209441284451224</v>
      </c>
      <c r="J208" s="112">
        <v>5349</v>
      </c>
      <c r="K208" s="24">
        <f t="shared" ref="K208" si="395">IFERROR(J208/J213,"-")</f>
        <v>0.53850800362428275</v>
      </c>
      <c r="L208" s="112">
        <f t="shared" si="383"/>
        <v>101704.2763133296</v>
      </c>
      <c r="M208" s="84">
        <f>IFERROR(J208/$R$38,0)</f>
        <v>7.8234924163753633E-2</v>
      </c>
      <c r="P208" s="41"/>
      <c r="Q208" s="41"/>
      <c r="R208" s="41"/>
    </row>
    <row r="209" spans="2:18" s="15" customFormat="1" ht="24.95" customHeight="1">
      <c r="B209" s="237"/>
      <c r="C209" s="290"/>
      <c r="D209" s="283"/>
      <c r="E209" s="106">
        <v>2</v>
      </c>
      <c r="F209" s="109" t="s">
        <v>216</v>
      </c>
      <c r="G209" s="28" t="s">
        <v>217</v>
      </c>
      <c r="H209" s="175">
        <v>499347625</v>
      </c>
      <c r="I209" s="25">
        <f t="shared" ref="I209" si="396">IFERROR(H209/H213,"-")</f>
        <v>0.15796393643560439</v>
      </c>
      <c r="J209" s="113">
        <v>7176</v>
      </c>
      <c r="K209" s="25">
        <f t="shared" ref="K209" si="397">IFERROR(J209/J213,"-")</f>
        <v>0.72244035034732712</v>
      </c>
      <c r="L209" s="113">
        <f t="shared" si="383"/>
        <v>69585.789437012267</v>
      </c>
      <c r="M209" s="81">
        <f t="shared" ref="M209:M213" si="398">IFERROR(J209/$R$38,0)</f>
        <v>0.10495677992131167</v>
      </c>
      <c r="P209" s="41"/>
      <c r="Q209" s="41"/>
      <c r="R209" s="41"/>
    </row>
    <row r="210" spans="2:18" s="15" customFormat="1" ht="24.95" customHeight="1">
      <c r="B210" s="237"/>
      <c r="C210" s="290"/>
      <c r="D210" s="283"/>
      <c r="E210" s="106">
        <v>3</v>
      </c>
      <c r="F210" s="109" t="s">
        <v>218</v>
      </c>
      <c r="G210" s="29" t="s">
        <v>219</v>
      </c>
      <c r="H210" s="175">
        <v>254160587</v>
      </c>
      <c r="I210" s="25">
        <f t="shared" ref="I210" si="399">IFERROR(H210/H213,"-")</f>
        <v>8.0401317237273118E-2</v>
      </c>
      <c r="J210" s="113">
        <v>6094</v>
      </c>
      <c r="K210" s="25">
        <f t="shared" ref="K210" si="400">IFERROR(J210/J213,"-")</f>
        <v>0.61351052048726462</v>
      </c>
      <c r="L210" s="113">
        <f t="shared" si="383"/>
        <v>41706.692976698389</v>
      </c>
      <c r="M210" s="81">
        <f t="shared" si="398"/>
        <v>8.9131356861827382E-2</v>
      </c>
      <c r="P210" s="41"/>
      <c r="Q210" s="41"/>
      <c r="R210" s="41"/>
    </row>
    <row r="211" spans="2:18" s="15" customFormat="1" ht="24.95" customHeight="1">
      <c r="B211" s="237"/>
      <c r="C211" s="290"/>
      <c r="D211" s="283"/>
      <c r="E211" s="106">
        <v>4</v>
      </c>
      <c r="F211" s="109" t="s">
        <v>222</v>
      </c>
      <c r="G211" s="29" t="s">
        <v>223</v>
      </c>
      <c r="H211" s="175">
        <v>240311198</v>
      </c>
      <c r="I211" s="25">
        <f t="shared" ref="I211" si="401">IFERROR(H211/H213,"-")</f>
        <v>7.6020192958033861E-2</v>
      </c>
      <c r="J211" s="113">
        <v>4182</v>
      </c>
      <c r="K211" s="25">
        <f t="shared" ref="K211" si="402">IFERROR(J211/J213,"-")</f>
        <v>0.42102083962549081</v>
      </c>
      <c r="L211" s="113">
        <f t="shared" si="383"/>
        <v>57463.222859875656</v>
      </c>
      <c r="M211" s="81">
        <f t="shared" si="398"/>
        <v>6.1166283950797852E-2</v>
      </c>
      <c r="P211" s="41"/>
      <c r="Q211" s="41"/>
      <c r="R211" s="41"/>
    </row>
    <row r="212" spans="2:18" s="15" customFormat="1" ht="24.95" customHeight="1">
      <c r="B212" s="237"/>
      <c r="C212" s="290"/>
      <c r="D212" s="283"/>
      <c r="E212" s="107">
        <v>5</v>
      </c>
      <c r="F212" s="110" t="s">
        <v>220</v>
      </c>
      <c r="G212" s="30" t="s">
        <v>221</v>
      </c>
      <c r="H212" s="176">
        <v>237635669</v>
      </c>
      <c r="I212" s="40">
        <f t="shared" ref="I212" si="403">IFERROR(H212/H213,"-")</f>
        <v>7.517381445991321E-2</v>
      </c>
      <c r="J212" s="114">
        <v>4072</v>
      </c>
      <c r="K212" s="40">
        <f t="shared" ref="K212" si="404">IFERROR(J212/J213,"-")</f>
        <v>0.40994664250478202</v>
      </c>
      <c r="L212" s="114">
        <f t="shared" si="383"/>
        <v>58358.464882121807</v>
      </c>
      <c r="M212" s="82">
        <f t="shared" si="398"/>
        <v>5.9557414693364147E-2</v>
      </c>
      <c r="P212" s="41"/>
      <c r="Q212" s="41"/>
      <c r="R212" s="41"/>
    </row>
    <row r="213" spans="2:18" s="15" customFormat="1" ht="24.95" customHeight="1">
      <c r="B213" s="238"/>
      <c r="C213" s="291"/>
      <c r="D213" s="284"/>
      <c r="E213" s="115" t="s">
        <v>106</v>
      </c>
      <c r="F213" s="118"/>
      <c r="G213" s="120"/>
      <c r="H213" s="177">
        <v>3161149540</v>
      </c>
      <c r="I213" s="26" t="s">
        <v>192</v>
      </c>
      <c r="J213" s="142">
        <v>9933</v>
      </c>
      <c r="K213" s="26" t="s">
        <v>104</v>
      </c>
      <c r="L213" s="142">
        <f t="shared" si="383"/>
        <v>318247.21030907077</v>
      </c>
      <c r="M213" s="83">
        <f t="shared" si="398"/>
        <v>0.14528089394626376</v>
      </c>
      <c r="P213" s="41"/>
      <c r="Q213" s="41"/>
      <c r="R213" s="41"/>
    </row>
    <row r="214" spans="2:18" s="15" customFormat="1" ht="24.95" customHeight="1">
      <c r="B214" s="236">
        <v>36</v>
      </c>
      <c r="C214" s="289" t="s">
        <v>3</v>
      </c>
      <c r="D214" s="282">
        <f t="shared" ref="D214" si="405">VLOOKUP(C214,$Q$4:$R$77,2,FALSE)</f>
        <v>19008</v>
      </c>
      <c r="E214" s="105">
        <v>1</v>
      </c>
      <c r="F214" s="108" t="s">
        <v>214</v>
      </c>
      <c r="G214" s="111" t="s">
        <v>215</v>
      </c>
      <c r="H214" s="174">
        <v>156979594</v>
      </c>
      <c r="I214" s="24">
        <f t="shared" ref="I214" si="406">IFERROR(H214/H219,"-")</f>
        <v>0.18455951233743792</v>
      </c>
      <c r="J214" s="112">
        <v>1417</v>
      </c>
      <c r="K214" s="24">
        <f t="shared" ref="K214" si="407">IFERROR(J214/J219,"-")</f>
        <v>0.53552532123960694</v>
      </c>
      <c r="L214" s="112">
        <f t="shared" si="383"/>
        <v>110783.05857445307</v>
      </c>
      <c r="M214" s="84">
        <f>IFERROR(J214/$R$39,0)</f>
        <v>7.4547558922558918E-2</v>
      </c>
      <c r="P214" s="41"/>
      <c r="Q214" s="41"/>
      <c r="R214" s="41"/>
    </row>
    <row r="215" spans="2:18" s="15" customFormat="1" ht="24.95" customHeight="1">
      <c r="B215" s="237"/>
      <c r="C215" s="290"/>
      <c r="D215" s="283"/>
      <c r="E215" s="106">
        <v>2</v>
      </c>
      <c r="F215" s="109" t="s">
        <v>216</v>
      </c>
      <c r="G215" s="28" t="s">
        <v>217</v>
      </c>
      <c r="H215" s="175">
        <v>137147212</v>
      </c>
      <c r="I215" s="25">
        <f t="shared" ref="I215" si="408">IFERROR(H215/H219,"-")</f>
        <v>0.16124275722842815</v>
      </c>
      <c r="J215" s="113">
        <v>1953</v>
      </c>
      <c r="K215" s="25">
        <f t="shared" ref="K215" si="409">IFERROR(J215/J219,"-")</f>
        <v>0.73809523809523814</v>
      </c>
      <c r="L215" s="113">
        <f t="shared" si="383"/>
        <v>70223.866871479768</v>
      </c>
      <c r="M215" s="81">
        <f t="shared" ref="M215:M219" si="410">IFERROR(J215/$R$39,0)</f>
        <v>0.10274621212121213</v>
      </c>
      <c r="P215" s="41"/>
      <c r="Q215" s="41"/>
      <c r="R215" s="41"/>
    </row>
    <row r="216" spans="2:18" s="15" customFormat="1" ht="24.95" customHeight="1">
      <c r="B216" s="237"/>
      <c r="C216" s="290"/>
      <c r="D216" s="283"/>
      <c r="E216" s="106">
        <v>3</v>
      </c>
      <c r="F216" s="109" t="s">
        <v>220</v>
      </c>
      <c r="G216" s="29" t="s">
        <v>221</v>
      </c>
      <c r="H216" s="175">
        <v>71875635</v>
      </c>
      <c r="I216" s="25">
        <f t="shared" ref="I216" si="411">IFERROR(H216/H219,"-")</f>
        <v>8.4503544738073949E-2</v>
      </c>
      <c r="J216" s="113">
        <v>1096</v>
      </c>
      <c r="K216" s="25">
        <f t="shared" ref="K216" si="412">IFERROR(J216/J219,"-")</f>
        <v>0.41421012849584277</v>
      </c>
      <c r="L216" s="113">
        <f t="shared" si="383"/>
        <v>65579.958941605844</v>
      </c>
      <c r="M216" s="81">
        <f t="shared" si="410"/>
        <v>5.7659932659932661E-2</v>
      </c>
      <c r="P216" s="41"/>
      <c r="Q216" s="41"/>
      <c r="R216" s="41"/>
    </row>
    <row r="217" spans="2:18" s="15" customFormat="1" ht="24.95" customHeight="1">
      <c r="B217" s="237"/>
      <c r="C217" s="290"/>
      <c r="D217" s="283"/>
      <c r="E217" s="106">
        <v>4</v>
      </c>
      <c r="F217" s="109" t="s">
        <v>218</v>
      </c>
      <c r="G217" s="29" t="s">
        <v>219</v>
      </c>
      <c r="H217" s="175">
        <v>66100928</v>
      </c>
      <c r="I217" s="25">
        <f t="shared" ref="I217" si="413">IFERROR(H217/H219,"-")</f>
        <v>7.7714273084004123E-2</v>
      </c>
      <c r="J217" s="113">
        <v>1598</v>
      </c>
      <c r="K217" s="25">
        <f t="shared" ref="K217" si="414">IFERROR(J217/J219,"-")</f>
        <v>0.60393046107331827</v>
      </c>
      <c r="L217" s="113">
        <f t="shared" si="383"/>
        <v>41364.785982478097</v>
      </c>
      <c r="M217" s="81">
        <f t="shared" si="410"/>
        <v>8.4069865319865322E-2</v>
      </c>
      <c r="P217" s="41"/>
      <c r="Q217" s="41"/>
      <c r="R217" s="41"/>
    </row>
    <row r="218" spans="2:18" s="15" customFormat="1" ht="24.95" customHeight="1">
      <c r="B218" s="237"/>
      <c r="C218" s="290"/>
      <c r="D218" s="283"/>
      <c r="E218" s="107">
        <v>5</v>
      </c>
      <c r="F218" s="110" t="s">
        <v>222</v>
      </c>
      <c r="G218" s="30" t="s">
        <v>223</v>
      </c>
      <c r="H218" s="176">
        <v>54137543</v>
      </c>
      <c r="I218" s="40">
        <f t="shared" ref="I218" si="415">IFERROR(H218/H219,"-")</f>
        <v>6.3649027753423015E-2</v>
      </c>
      <c r="J218" s="114">
        <v>1096</v>
      </c>
      <c r="K218" s="40">
        <f t="shared" ref="K218" si="416">IFERROR(J218/J219,"-")</f>
        <v>0.41421012849584277</v>
      </c>
      <c r="L218" s="114">
        <f t="shared" si="383"/>
        <v>49395.568430656931</v>
      </c>
      <c r="M218" s="82">
        <f t="shared" si="410"/>
        <v>5.7659932659932661E-2</v>
      </c>
      <c r="P218" s="41"/>
      <c r="Q218" s="41"/>
      <c r="R218" s="41"/>
    </row>
    <row r="219" spans="2:18" s="15" customFormat="1" ht="24.95" customHeight="1">
      <c r="B219" s="238"/>
      <c r="C219" s="291"/>
      <c r="D219" s="284"/>
      <c r="E219" s="115" t="s">
        <v>106</v>
      </c>
      <c r="F219" s="118"/>
      <c r="G219" s="120"/>
      <c r="H219" s="177">
        <v>850563550</v>
      </c>
      <c r="I219" s="26" t="s">
        <v>192</v>
      </c>
      <c r="J219" s="142">
        <v>2646</v>
      </c>
      <c r="K219" s="26" t="s">
        <v>104</v>
      </c>
      <c r="L219" s="142">
        <f t="shared" si="383"/>
        <v>321452.5888133031</v>
      </c>
      <c r="M219" s="83">
        <f t="shared" si="410"/>
        <v>0.13920454545454544</v>
      </c>
      <c r="P219" s="41"/>
      <c r="Q219" s="41"/>
      <c r="R219" s="41"/>
    </row>
    <row r="220" spans="2:18" s="15" customFormat="1" ht="24.95" customHeight="1">
      <c r="B220" s="236">
        <v>37</v>
      </c>
      <c r="C220" s="289" t="s">
        <v>4</v>
      </c>
      <c r="D220" s="282">
        <f t="shared" ref="D220" si="417">VLOOKUP(C220,$Q$4:$R$77,2,FALSE)</f>
        <v>59482</v>
      </c>
      <c r="E220" s="105">
        <v>1</v>
      </c>
      <c r="F220" s="108" t="s">
        <v>214</v>
      </c>
      <c r="G220" s="111" t="s">
        <v>215</v>
      </c>
      <c r="H220" s="174">
        <v>423681826</v>
      </c>
      <c r="I220" s="24">
        <f t="shared" ref="I220" si="418">IFERROR(H220/H225,"-")</f>
        <v>0.17683642403265096</v>
      </c>
      <c r="J220" s="112">
        <v>4276</v>
      </c>
      <c r="K220" s="24">
        <f t="shared" ref="K220" si="419">IFERROR(J220/J225,"-")</f>
        <v>0.53276850236730622</v>
      </c>
      <c r="L220" s="112">
        <f t="shared" si="383"/>
        <v>99083.682413470538</v>
      </c>
      <c r="M220" s="84">
        <f>IFERROR(J220/$R$40,0)</f>
        <v>7.1887293635049254E-2</v>
      </c>
      <c r="P220" s="41"/>
      <c r="Q220" s="41"/>
      <c r="R220" s="41"/>
    </row>
    <row r="221" spans="2:18" s="15" customFormat="1" ht="24.95" customHeight="1">
      <c r="B221" s="237"/>
      <c r="C221" s="290"/>
      <c r="D221" s="283"/>
      <c r="E221" s="106">
        <v>2</v>
      </c>
      <c r="F221" s="109" t="s">
        <v>216</v>
      </c>
      <c r="G221" s="28" t="s">
        <v>217</v>
      </c>
      <c r="H221" s="175">
        <v>400170583</v>
      </c>
      <c r="I221" s="25">
        <f t="shared" ref="I221" si="420">IFERROR(H221/H225,"-")</f>
        <v>0.16702329568599703</v>
      </c>
      <c r="J221" s="113">
        <v>5697</v>
      </c>
      <c r="K221" s="25">
        <f t="shared" ref="K221" si="421">IFERROR(J221/J225,"-")</f>
        <v>0.7098180912035883</v>
      </c>
      <c r="L221" s="113">
        <f t="shared" si="383"/>
        <v>70242.335088643144</v>
      </c>
      <c r="M221" s="81">
        <f t="shared" ref="M221:M225" si="422">IFERROR(J221/$R$40,0)</f>
        <v>9.5776873676070073E-2</v>
      </c>
      <c r="P221" s="41"/>
      <c r="Q221" s="41"/>
      <c r="R221" s="41"/>
    </row>
    <row r="222" spans="2:18" s="15" customFormat="1" ht="24.95" customHeight="1">
      <c r="B222" s="237"/>
      <c r="C222" s="290"/>
      <c r="D222" s="283"/>
      <c r="E222" s="106">
        <v>3</v>
      </c>
      <c r="F222" s="109" t="s">
        <v>218</v>
      </c>
      <c r="G222" s="29" t="s">
        <v>219</v>
      </c>
      <c r="H222" s="175">
        <v>178256689</v>
      </c>
      <c r="I222" s="25">
        <f t="shared" ref="I222" si="423">IFERROR(H222/H225,"-")</f>
        <v>7.440082039926911E-2</v>
      </c>
      <c r="J222" s="113">
        <v>4758</v>
      </c>
      <c r="K222" s="25">
        <f t="shared" ref="K222" si="424">IFERROR(J222/J225,"-")</f>
        <v>0.59282332419636186</v>
      </c>
      <c r="L222" s="113">
        <f t="shared" si="383"/>
        <v>37464.625683060112</v>
      </c>
      <c r="M222" s="81">
        <f t="shared" si="422"/>
        <v>7.9990585387175947E-2</v>
      </c>
      <c r="P222" s="41"/>
      <c r="Q222" s="41"/>
      <c r="R222" s="41"/>
    </row>
    <row r="223" spans="2:18" s="15" customFormat="1" ht="24.95" customHeight="1">
      <c r="B223" s="237"/>
      <c r="C223" s="290"/>
      <c r="D223" s="283"/>
      <c r="E223" s="106">
        <v>4</v>
      </c>
      <c r="F223" s="109" t="s">
        <v>220</v>
      </c>
      <c r="G223" s="29" t="s">
        <v>221</v>
      </c>
      <c r="H223" s="175">
        <v>176853178</v>
      </c>
      <c r="I223" s="25">
        <f t="shared" ref="I223" si="425">IFERROR(H223/H225,"-")</f>
        <v>7.3815022635240188E-2</v>
      </c>
      <c r="J223" s="113">
        <v>3182</v>
      </c>
      <c r="K223" s="25">
        <f t="shared" ref="K223" si="426">IFERROR(J223/J225,"-")</f>
        <v>0.39646150012459508</v>
      </c>
      <c r="L223" s="113">
        <f t="shared" si="383"/>
        <v>55579.251414204904</v>
      </c>
      <c r="M223" s="81">
        <f t="shared" si="422"/>
        <v>5.3495175010927674E-2</v>
      </c>
      <c r="P223" s="41"/>
      <c r="Q223" s="41"/>
      <c r="R223" s="41"/>
    </row>
    <row r="224" spans="2:18" s="15" customFormat="1" ht="24.95" customHeight="1">
      <c r="B224" s="237"/>
      <c r="C224" s="290"/>
      <c r="D224" s="283"/>
      <c r="E224" s="107">
        <v>5</v>
      </c>
      <c r="F224" s="110" t="s">
        <v>222</v>
      </c>
      <c r="G224" s="30" t="s">
        <v>223</v>
      </c>
      <c r="H224" s="176">
        <v>165282555</v>
      </c>
      <c r="I224" s="40">
        <f t="shared" ref="I224" si="427">IFERROR(H224/H225,"-")</f>
        <v>6.898567318103456E-2</v>
      </c>
      <c r="J224" s="114">
        <v>3334</v>
      </c>
      <c r="K224" s="40">
        <f t="shared" ref="K224" si="428">IFERROR(J224/J225,"-")</f>
        <v>0.41539995016197356</v>
      </c>
      <c r="L224" s="114">
        <f t="shared" si="383"/>
        <v>49574.85152969406</v>
      </c>
      <c r="M224" s="82">
        <f t="shared" si="422"/>
        <v>5.6050569920312029E-2</v>
      </c>
      <c r="P224" s="41"/>
      <c r="Q224" s="41"/>
      <c r="R224" s="41"/>
    </row>
    <row r="225" spans="2:18" s="15" customFormat="1" ht="24.95" customHeight="1">
      <c r="B225" s="238"/>
      <c r="C225" s="291"/>
      <c r="D225" s="284"/>
      <c r="E225" s="115" t="s">
        <v>106</v>
      </c>
      <c r="F225" s="118"/>
      <c r="G225" s="120"/>
      <c r="H225" s="177">
        <v>2395896820</v>
      </c>
      <c r="I225" s="26" t="s">
        <v>192</v>
      </c>
      <c r="J225" s="142">
        <v>8026</v>
      </c>
      <c r="K225" s="26" t="s">
        <v>104</v>
      </c>
      <c r="L225" s="142">
        <f t="shared" si="383"/>
        <v>298516.92250186892</v>
      </c>
      <c r="M225" s="83">
        <f t="shared" si="422"/>
        <v>0.13493157593893951</v>
      </c>
      <c r="P225" s="41"/>
      <c r="Q225" s="41"/>
      <c r="R225" s="41"/>
    </row>
    <row r="226" spans="2:18" s="15" customFormat="1" ht="24.95" customHeight="1">
      <c r="B226" s="236">
        <v>38</v>
      </c>
      <c r="C226" s="289" t="s">
        <v>40</v>
      </c>
      <c r="D226" s="282">
        <f t="shared" ref="D226" si="429">VLOOKUP(C226,$Q$4:$R$77,2,FALSE)</f>
        <v>12436</v>
      </c>
      <c r="E226" s="105">
        <v>1</v>
      </c>
      <c r="F226" s="108" t="s">
        <v>214</v>
      </c>
      <c r="G226" s="111" t="s">
        <v>215</v>
      </c>
      <c r="H226" s="174">
        <v>62877941</v>
      </c>
      <c r="I226" s="24">
        <f t="shared" ref="I226" si="430">IFERROR(H226/H231,"-")</f>
        <v>0.16663202825989415</v>
      </c>
      <c r="J226" s="112">
        <v>752</v>
      </c>
      <c r="K226" s="24">
        <f t="shared" ref="K226" si="431">IFERROR(J226/J231,"-")</f>
        <v>0.55051244509516839</v>
      </c>
      <c r="L226" s="112">
        <f t="shared" si="383"/>
        <v>83614.283244680846</v>
      </c>
      <c r="M226" s="84">
        <f>IFERROR(J226/$R$41,0)</f>
        <v>6.0469604374396912E-2</v>
      </c>
      <c r="P226" s="41"/>
      <c r="Q226" s="41"/>
      <c r="R226" s="41"/>
    </row>
    <row r="227" spans="2:18" s="15" customFormat="1" ht="24.95" customHeight="1">
      <c r="B227" s="237"/>
      <c r="C227" s="290"/>
      <c r="D227" s="283"/>
      <c r="E227" s="106">
        <v>2</v>
      </c>
      <c r="F227" s="109" t="s">
        <v>216</v>
      </c>
      <c r="G227" s="28" t="s">
        <v>217</v>
      </c>
      <c r="H227" s="175">
        <v>62808482</v>
      </c>
      <c r="I227" s="25">
        <f t="shared" ref="I227" si="432">IFERROR(H227/H231,"-")</f>
        <v>0.16644795585124286</v>
      </c>
      <c r="J227" s="113">
        <v>998</v>
      </c>
      <c r="K227" s="25">
        <f t="shared" ref="K227" si="433">IFERROR(J227/J231,"-")</f>
        <v>0.73060029282576866</v>
      </c>
      <c r="L227" s="113">
        <f t="shared" si="383"/>
        <v>62934.350701402807</v>
      </c>
      <c r="M227" s="81">
        <f t="shared" ref="M227:M231" si="434">IFERROR(J227/$R$41,0)</f>
        <v>8.0250884528787397E-2</v>
      </c>
      <c r="P227" s="41"/>
      <c r="Q227" s="41"/>
      <c r="R227" s="41"/>
    </row>
    <row r="228" spans="2:18" s="15" customFormat="1" ht="24.95" customHeight="1">
      <c r="B228" s="237"/>
      <c r="C228" s="290"/>
      <c r="D228" s="283"/>
      <c r="E228" s="106">
        <v>3</v>
      </c>
      <c r="F228" s="109" t="s">
        <v>220</v>
      </c>
      <c r="G228" s="29" t="s">
        <v>221</v>
      </c>
      <c r="H228" s="175">
        <v>32139707</v>
      </c>
      <c r="I228" s="25">
        <f t="shared" ref="I228" si="435">IFERROR(H228/H231,"-")</f>
        <v>8.5173026977596461E-2</v>
      </c>
      <c r="J228" s="113">
        <v>599</v>
      </c>
      <c r="K228" s="25">
        <f t="shared" ref="K228" si="436">IFERROR(J228/J231,"-")</f>
        <v>0.43850658857979502</v>
      </c>
      <c r="L228" s="113">
        <f t="shared" si="383"/>
        <v>53655.60434056761</v>
      </c>
      <c r="M228" s="81">
        <f t="shared" si="434"/>
        <v>4.8166613058861371E-2</v>
      </c>
      <c r="P228" s="41"/>
      <c r="Q228" s="41"/>
      <c r="R228" s="41"/>
    </row>
    <row r="229" spans="2:18" s="15" customFormat="1" ht="24.95" customHeight="1">
      <c r="B229" s="237"/>
      <c r="C229" s="290"/>
      <c r="D229" s="283"/>
      <c r="E229" s="106">
        <v>4</v>
      </c>
      <c r="F229" s="109" t="s">
        <v>218</v>
      </c>
      <c r="G229" s="29" t="s">
        <v>219</v>
      </c>
      <c r="H229" s="175">
        <v>28413381</v>
      </c>
      <c r="I229" s="25">
        <f t="shared" ref="I229" si="437">IFERROR(H229/H231,"-")</f>
        <v>7.5297938043981744E-2</v>
      </c>
      <c r="J229" s="113">
        <v>844</v>
      </c>
      <c r="K229" s="25">
        <f t="shared" ref="K229" si="438">IFERROR(J229/J231,"-")</f>
        <v>0.61786237188872617</v>
      </c>
      <c r="L229" s="113">
        <f t="shared" si="383"/>
        <v>33665.14336492891</v>
      </c>
      <c r="M229" s="81">
        <f t="shared" si="434"/>
        <v>6.7867481505307178E-2</v>
      </c>
      <c r="P229" s="41"/>
      <c r="Q229" s="41"/>
      <c r="R229" s="41"/>
    </row>
    <row r="230" spans="2:18" s="15" customFormat="1" ht="24.95" customHeight="1">
      <c r="B230" s="237"/>
      <c r="C230" s="290"/>
      <c r="D230" s="283"/>
      <c r="E230" s="107">
        <v>5</v>
      </c>
      <c r="F230" s="110" t="s">
        <v>222</v>
      </c>
      <c r="G230" s="30" t="s">
        <v>223</v>
      </c>
      <c r="H230" s="176">
        <v>26811118</v>
      </c>
      <c r="I230" s="40">
        <f t="shared" ref="I230" si="439">IFERROR(H230/H231,"-")</f>
        <v>7.1051801334515025E-2</v>
      </c>
      <c r="J230" s="114">
        <v>620</v>
      </c>
      <c r="K230" s="40">
        <f t="shared" ref="K230" si="440">IFERROR(J230/J231,"-")</f>
        <v>0.45387994143484628</v>
      </c>
      <c r="L230" s="114">
        <f t="shared" si="383"/>
        <v>43243.738709677418</v>
      </c>
      <c r="M230" s="82">
        <f t="shared" si="434"/>
        <v>4.9855258925699579E-2</v>
      </c>
      <c r="P230" s="41"/>
      <c r="Q230" s="41"/>
      <c r="R230" s="41"/>
    </row>
    <row r="231" spans="2:18" s="15" customFormat="1" ht="24.95" customHeight="1">
      <c r="B231" s="238"/>
      <c r="C231" s="291"/>
      <c r="D231" s="284"/>
      <c r="E231" s="115" t="s">
        <v>106</v>
      </c>
      <c r="F231" s="118"/>
      <c r="G231" s="120"/>
      <c r="H231" s="177">
        <v>377346070</v>
      </c>
      <c r="I231" s="26" t="s">
        <v>192</v>
      </c>
      <c r="J231" s="142">
        <v>1366</v>
      </c>
      <c r="K231" s="26" t="s">
        <v>104</v>
      </c>
      <c r="L231" s="142">
        <f t="shared" si="383"/>
        <v>276241.63250366034</v>
      </c>
      <c r="M231" s="83">
        <f t="shared" si="434"/>
        <v>0.10984239305242843</v>
      </c>
      <c r="P231" s="41"/>
      <c r="Q231" s="41"/>
      <c r="R231" s="41"/>
    </row>
    <row r="232" spans="2:18" s="15" customFormat="1" ht="24.95" customHeight="1">
      <c r="B232" s="236">
        <v>39</v>
      </c>
      <c r="C232" s="289" t="s">
        <v>8</v>
      </c>
      <c r="D232" s="282">
        <f t="shared" ref="D232" si="441">VLOOKUP(C232,$Q$4:$R$77,2,FALSE)</f>
        <v>68514</v>
      </c>
      <c r="E232" s="105">
        <v>1</v>
      </c>
      <c r="F232" s="108" t="s">
        <v>216</v>
      </c>
      <c r="G232" s="111" t="s">
        <v>217</v>
      </c>
      <c r="H232" s="174">
        <v>387049880</v>
      </c>
      <c r="I232" s="24">
        <f t="shared" ref="I232" si="442">IFERROR(H232/H237,"-")</f>
        <v>0.17286387073371065</v>
      </c>
      <c r="J232" s="112">
        <v>5420</v>
      </c>
      <c r="K232" s="24">
        <f t="shared" ref="K232" si="443">IFERROR(J232/J237,"-")</f>
        <v>0.73471600921783919</v>
      </c>
      <c r="L232" s="112">
        <f t="shared" si="383"/>
        <v>71411.416974169741</v>
      </c>
      <c r="M232" s="84">
        <f>IFERROR(J232/$R$42,0)</f>
        <v>7.9107919549289196E-2</v>
      </c>
      <c r="P232" s="41"/>
      <c r="Q232" s="41"/>
      <c r="R232" s="41"/>
    </row>
    <row r="233" spans="2:18" s="15" customFormat="1" ht="24.95" customHeight="1">
      <c r="B233" s="237"/>
      <c r="C233" s="290"/>
      <c r="D233" s="283"/>
      <c r="E233" s="106">
        <v>2</v>
      </c>
      <c r="F233" s="109" t="s">
        <v>214</v>
      </c>
      <c r="G233" s="28" t="s">
        <v>215</v>
      </c>
      <c r="H233" s="175">
        <v>369432185</v>
      </c>
      <c r="I233" s="25">
        <f t="shared" ref="I233" si="444">IFERROR(H233/H237,"-")</f>
        <v>0.1649954715725846</v>
      </c>
      <c r="J233" s="113">
        <v>3948</v>
      </c>
      <c r="K233" s="25">
        <f t="shared" ref="K233" si="445">IFERROR(J233/J237,"-")</f>
        <v>0.53517690117934125</v>
      </c>
      <c r="L233" s="113">
        <f t="shared" si="383"/>
        <v>93574.514944275579</v>
      </c>
      <c r="M233" s="81">
        <f t="shared" ref="M233:M237" si="446">IFERROR(J233/$R$42,0)</f>
        <v>5.7623259479814344E-2</v>
      </c>
      <c r="P233" s="41"/>
      <c r="Q233" s="41"/>
      <c r="R233" s="41"/>
    </row>
    <row r="234" spans="2:18" s="15" customFormat="1" ht="24.95" customHeight="1">
      <c r="B234" s="237"/>
      <c r="C234" s="290"/>
      <c r="D234" s="283"/>
      <c r="E234" s="106">
        <v>3</v>
      </c>
      <c r="F234" s="109" t="s">
        <v>222</v>
      </c>
      <c r="G234" s="29" t="s">
        <v>223</v>
      </c>
      <c r="H234" s="175">
        <v>194222937</v>
      </c>
      <c r="I234" s="25">
        <f t="shared" ref="I234" si="447">IFERROR(H234/H237,"-")</f>
        <v>8.6743674161815082E-2</v>
      </c>
      <c r="J234" s="113">
        <v>3472</v>
      </c>
      <c r="K234" s="25">
        <f t="shared" ref="K234" si="448">IFERROR(J234/J237,"-")</f>
        <v>0.47065202656906602</v>
      </c>
      <c r="L234" s="113">
        <f t="shared" si="383"/>
        <v>55939.78600230415</v>
      </c>
      <c r="M234" s="81">
        <f t="shared" si="446"/>
        <v>5.0675774294304816E-2</v>
      </c>
      <c r="P234" s="41"/>
      <c r="Q234" s="41"/>
      <c r="R234" s="41"/>
    </row>
    <row r="235" spans="2:18" s="15" customFormat="1" ht="24.95" customHeight="1">
      <c r="B235" s="237"/>
      <c r="C235" s="290"/>
      <c r="D235" s="283"/>
      <c r="E235" s="106">
        <v>4</v>
      </c>
      <c r="F235" s="109" t="s">
        <v>218</v>
      </c>
      <c r="G235" s="29" t="s">
        <v>219</v>
      </c>
      <c r="H235" s="175">
        <v>180779117</v>
      </c>
      <c r="I235" s="25">
        <f t="shared" ref="I235" si="449">IFERROR(H235/H237,"-")</f>
        <v>8.073940731474287E-2</v>
      </c>
      <c r="J235" s="113">
        <v>4547</v>
      </c>
      <c r="K235" s="25">
        <f t="shared" ref="K235" si="450">IFERROR(J235/J237,"-")</f>
        <v>0.61637522027924629</v>
      </c>
      <c r="L235" s="113">
        <f t="shared" si="383"/>
        <v>39757.888058060256</v>
      </c>
      <c r="M235" s="81">
        <f t="shared" si="446"/>
        <v>6.6365998190150918E-2</v>
      </c>
      <c r="P235" s="41"/>
      <c r="Q235" s="41"/>
      <c r="R235" s="41"/>
    </row>
    <row r="236" spans="2:18" s="15" customFormat="1" ht="24.95" customHeight="1">
      <c r="B236" s="237"/>
      <c r="C236" s="290"/>
      <c r="D236" s="283"/>
      <c r="E236" s="107">
        <v>5</v>
      </c>
      <c r="F236" s="110" t="s">
        <v>220</v>
      </c>
      <c r="G236" s="30" t="s">
        <v>221</v>
      </c>
      <c r="H236" s="176">
        <v>165420506</v>
      </c>
      <c r="I236" s="40">
        <f t="shared" ref="I236" si="451">IFERROR(H236/H237,"-")</f>
        <v>7.3879958226285986E-2</v>
      </c>
      <c r="J236" s="114">
        <v>2810</v>
      </c>
      <c r="K236" s="40">
        <f t="shared" ref="K236" si="452">IFERROR(J236/J237,"-")</f>
        <v>0.38091365053544801</v>
      </c>
      <c r="L236" s="114">
        <f t="shared" si="383"/>
        <v>58868.507473309612</v>
      </c>
      <c r="M236" s="82">
        <f t="shared" si="446"/>
        <v>4.1013515485886096E-2</v>
      </c>
      <c r="P236" s="41"/>
      <c r="Q236" s="41"/>
      <c r="R236" s="41"/>
    </row>
    <row r="237" spans="2:18" s="15" customFormat="1" ht="24.95" customHeight="1">
      <c r="B237" s="238"/>
      <c r="C237" s="291"/>
      <c r="D237" s="284"/>
      <c r="E237" s="115" t="s">
        <v>106</v>
      </c>
      <c r="F237" s="118"/>
      <c r="G237" s="120"/>
      <c r="H237" s="177">
        <v>2239044390</v>
      </c>
      <c r="I237" s="26" t="s">
        <v>192</v>
      </c>
      <c r="J237" s="142">
        <v>7377</v>
      </c>
      <c r="K237" s="26" t="s">
        <v>104</v>
      </c>
      <c r="L237" s="142">
        <f t="shared" si="383"/>
        <v>303516.92964619765</v>
      </c>
      <c r="M237" s="83">
        <f t="shared" si="446"/>
        <v>0.10767142481828532</v>
      </c>
      <c r="P237" s="41"/>
      <c r="Q237" s="41"/>
      <c r="R237" s="41"/>
    </row>
    <row r="238" spans="2:18" s="15" customFormat="1" ht="24.95" customHeight="1">
      <c r="B238" s="236">
        <v>40</v>
      </c>
      <c r="C238" s="289" t="s">
        <v>41</v>
      </c>
      <c r="D238" s="282">
        <f t="shared" ref="D238" si="453">VLOOKUP(C238,$Q$4:$R$77,2,FALSE)</f>
        <v>14756</v>
      </c>
      <c r="E238" s="105">
        <v>1</v>
      </c>
      <c r="F238" s="108" t="s">
        <v>214</v>
      </c>
      <c r="G238" s="111" t="s">
        <v>215</v>
      </c>
      <c r="H238" s="174">
        <v>63963096</v>
      </c>
      <c r="I238" s="24">
        <f t="shared" ref="I238" si="454">IFERROR(H238/H243,"-")</f>
        <v>0.15348635809643224</v>
      </c>
      <c r="J238" s="112">
        <v>856</v>
      </c>
      <c r="K238" s="24">
        <f t="shared" ref="K238" si="455">IFERROR(J238/J243,"-")</f>
        <v>0.53904282115869018</v>
      </c>
      <c r="L238" s="112">
        <f t="shared" si="383"/>
        <v>74723.242990654209</v>
      </c>
      <c r="M238" s="84">
        <f>IFERROR(J238/$R$43,0)</f>
        <v>5.8010300894551371E-2</v>
      </c>
      <c r="P238" s="41"/>
      <c r="Q238" s="41"/>
      <c r="R238" s="41"/>
    </row>
    <row r="239" spans="2:18" s="15" customFormat="1" ht="24.95" customHeight="1">
      <c r="B239" s="237"/>
      <c r="C239" s="290"/>
      <c r="D239" s="283"/>
      <c r="E239" s="106">
        <v>2</v>
      </c>
      <c r="F239" s="109" t="s">
        <v>216</v>
      </c>
      <c r="G239" s="28" t="s">
        <v>217</v>
      </c>
      <c r="H239" s="175">
        <v>57672769</v>
      </c>
      <c r="I239" s="25">
        <f t="shared" ref="I239" si="456">IFERROR(H239/H243,"-")</f>
        <v>0.13839203898364794</v>
      </c>
      <c r="J239" s="113">
        <v>1118</v>
      </c>
      <c r="K239" s="25">
        <f t="shared" ref="K239" si="457">IFERROR(J239/J243,"-")</f>
        <v>0.70403022670025184</v>
      </c>
      <c r="L239" s="113">
        <f t="shared" si="383"/>
        <v>51585.661001788911</v>
      </c>
      <c r="M239" s="81">
        <f t="shared" ref="M239:M243" si="458">IFERROR(J239/$R$43,0)</f>
        <v>7.5765790187042562E-2</v>
      </c>
      <c r="P239" s="41"/>
      <c r="Q239" s="41"/>
      <c r="R239" s="41"/>
    </row>
    <row r="240" spans="2:18" s="15" customFormat="1" ht="24.95" customHeight="1">
      <c r="B240" s="237"/>
      <c r="C240" s="290"/>
      <c r="D240" s="283"/>
      <c r="E240" s="106">
        <v>3</v>
      </c>
      <c r="F240" s="109" t="s">
        <v>232</v>
      </c>
      <c r="G240" s="29" t="s">
        <v>233</v>
      </c>
      <c r="H240" s="175">
        <v>44404161</v>
      </c>
      <c r="I240" s="25">
        <f t="shared" ref="I240" si="459">IFERROR(H240/H243,"-")</f>
        <v>0.10655258082281743</v>
      </c>
      <c r="J240" s="113">
        <v>217</v>
      </c>
      <c r="K240" s="25">
        <f t="shared" ref="K240" si="460">IFERROR(J240/J243,"-")</f>
        <v>0.13664987405541562</v>
      </c>
      <c r="L240" s="113">
        <f t="shared" si="383"/>
        <v>204627.47004608295</v>
      </c>
      <c r="M240" s="81">
        <f t="shared" si="458"/>
        <v>1.4705882352941176E-2</v>
      </c>
      <c r="P240" s="41"/>
      <c r="Q240" s="41"/>
      <c r="R240" s="41"/>
    </row>
    <row r="241" spans="2:18" s="15" customFormat="1" ht="24.95" customHeight="1">
      <c r="B241" s="237"/>
      <c r="C241" s="290"/>
      <c r="D241" s="283"/>
      <c r="E241" s="106">
        <v>4</v>
      </c>
      <c r="F241" s="109" t="s">
        <v>218</v>
      </c>
      <c r="G241" s="29" t="s">
        <v>219</v>
      </c>
      <c r="H241" s="175">
        <v>38380719</v>
      </c>
      <c r="I241" s="25">
        <f t="shared" ref="I241" si="461">IFERROR(H241/H243,"-")</f>
        <v>9.2098681096245569E-2</v>
      </c>
      <c r="J241" s="113">
        <v>1055</v>
      </c>
      <c r="K241" s="25">
        <f t="shared" ref="K241" si="462">IFERROR(J241/J243,"-")</f>
        <v>0.66435768261964734</v>
      </c>
      <c r="L241" s="113">
        <f t="shared" si="383"/>
        <v>36379.828436018957</v>
      </c>
      <c r="M241" s="81">
        <f t="shared" si="458"/>
        <v>7.149634047167254E-2</v>
      </c>
      <c r="P241" s="41"/>
      <c r="Q241" s="41"/>
      <c r="R241" s="41"/>
    </row>
    <row r="242" spans="2:18" s="15" customFormat="1" ht="24.95" customHeight="1">
      <c r="B242" s="237"/>
      <c r="C242" s="290"/>
      <c r="D242" s="283"/>
      <c r="E242" s="107">
        <v>5</v>
      </c>
      <c r="F242" s="110" t="s">
        <v>220</v>
      </c>
      <c r="G242" s="30" t="s">
        <v>221</v>
      </c>
      <c r="H242" s="176">
        <v>36896738</v>
      </c>
      <c r="I242" s="40">
        <f t="shared" ref="I242" si="463">IFERROR(H242/H243,"-")</f>
        <v>8.8537708388259362E-2</v>
      </c>
      <c r="J242" s="114">
        <v>669</v>
      </c>
      <c r="K242" s="40">
        <f t="shared" ref="K242" si="464">IFERROR(J242/J243,"-")</f>
        <v>0.42128463476070527</v>
      </c>
      <c r="L242" s="114">
        <f t="shared" si="383"/>
        <v>55152.074738415547</v>
      </c>
      <c r="M242" s="82">
        <f t="shared" si="458"/>
        <v>4.5337489834643536E-2</v>
      </c>
      <c r="P242" s="41"/>
      <c r="Q242" s="41"/>
      <c r="R242" s="41"/>
    </row>
    <row r="243" spans="2:18" s="15" customFormat="1" ht="24.95" customHeight="1">
      <c r="B243" s="238"/>
      <c r="C243" s="291"/>
      <c r="D243" s="284"/>
      <c r="E243" s="115" t="s">
        <v>106</v>
      </c>
      <c r="F243" s="118"/>
      <c r="G243" s="120"/>
      <c r="H243" s="177">
        <v>416734730</v>
      </c>
      <c r="I243" s="26" t="s">
        <v>192</v>
      </c>
      <c r="J243" s="142">
        <v>1588</v>
      </c>
      <c r="K243" s="26" t="s">
        <v>104</v>
      </c>
      <c r="L243" s="142">
        <f t="shared" si="383"/>
        <v>262427.41183879093</v>
      </c>
      <c r="M243" s="83">
        <f t="shared" si="458"/>
        <v>0.10761724044456493</v>
      </c>
      <c r="P243" s="41"/>
      <c r="Q243" s="41"/>
      <c r="R243" s="41"/>
    </row>
    <row r="244" spans="2:18" s="15" customFormat="1" ht="24.95" customHeight="1">
      <c r="B244" s="236">
        <v>41</v>
      </c>
      <c r="C244" s="289" t="s">
        <v>12</v>
      </c>
      <c r="D244" s="282">
        <f t="shared" ref="D244" si="465">VLOOKUP(C244,$Q$4:$R$77,2,FALSE)</f>
        <v>26853</v>
      </c>
      <c r="E244" s="105">
        <v>1</v>
      </c>
      <c r="F244" s="108" t="s">
        <v>214</v>
      </c>
      <c r="G244" s="111" t="s">
        <v>215</v>
      </c>
      <c r="H244" s="174">
        <v>168505116</v>
      </c>
      <c r="I244" s="24">
        <f t="shared" ref="I244" si="466">IFERROR(H244/H249,"-")</f>
        <v>0.17449939352687177</v>
      </c>
      <c r="J244" s="112">
        <v>1792</v>
      </c>
      <c r="K244" s="24">
        <f t="shared" ref="K244" si="467">IFERROR(J244/J249,"-")</f>
        <v>0.53813813813813816</v>
      </c>
      <c r="L244" s="112">
        <f t="shared" si="383"/>
        <v>94031.872767857145</v>
      </c>
      <c r="M244" s="84">
        <f>IFERROR(J244/$R$44,0)</f>
        <v>6.6733698283245824E-2</v>
      </c>
      <c r="P244" s="41"/>
      <c r="Q244" s="41"/>
      <c r="R244" s="41"/>
    </row>
    <row r="245" spans="2:18" s="15" customFormat="1" ht="24.95" customHeight="1">
      <c r="B245" s="237"/>
      <c r="C245" s="290"/>
      <c r="D245" s="283"/>
      <c r="E245" s="106">
        <v>2</v>
      </c>
      <c r="F245" s="109" t="s">
        <v>216</v>
      </c>
      <c r="G245" s="28" t="s">
        <v>217</v>
      </c>
      <c r="H245" s="175">
        <v>147022698</v>
      </c>
      <c r="I245" s="25">
        <f t="shared" ref="I245" si="468">IFERROR(H245/H249,"-")</f>
        <v>0.15225277572987411</v>
      </c>
      <c r="J245" s="113">
        <v>2366</v>
      </c>
      <c r="K245" s="25">
        <f t="shared" ref="K245" si="469">IFERROR(J245/J249,"-")</f>
        <v>0.71051051051051051</v>
      </c>
      <c r="L245" s="113">
        <f t="shared" si="383"/>
        <v>62139.770921386305</v>
      </c>
      <c r="M245" s="81">
        <f t="shared" ref="M245:M249" si="470">IFERROR(J245/$R$44,0)</f>
        <v>8.8109336014598E-2</v>
      </c>
      <c r="P245" s="41"/>
      <c r="Q245" s="41"/>
      <c r="R245" s="41"/>
    </row>
    <row r="246" spans="2:18" s="15" customFormat="1" ht="24.95" customHeight="1">
      <c r="B246" s="237"/>
      <c r="C246" s="290"/>
      <c r="D246" s="283"/>
      <c r="E246" s="106">
        <v>3</v>
      </c>
      <c r="F246" s="109" t="s">
        <v>218</v>
      </c>
      <c r="G246" s="29" t="s">
        <v>219</v>
      </c>
      <c r="H246" s="175">
        <v>82089854</v>
      </c>
      <c r="I246" s="25">
        <f t="shared" ref="I246" si="471">IFERROR(H246/H249,"-")</f>
        <v>8.5010058316030285E-2</v>
      </c>
      <c r="J246" s="113">
        <v>2075</v>
      </c>
      <c r="K246" s="25">
        <f t="shared" ref="K246" si="472">IFERROR(J246/J249,"-")</f>
        <v>0.62312312312312312</v>
      </c>
      <c r="L246" s="113">
        <f t="shared" si="383"/>
        <v>39561.375421686746</v>
      </c>
      <c r="M246" s="81">
        <f t="shared" si="470"/>
        <v>7.7272558000968231E-2</v>
      </c>
      <c r="P246" s="41"/>
      <c r="Q246" s="41"/>
      <c r="R246" s="41"/>
    </row>
    <row r="247" spans="2:18" s="15" customFormat="1" ht="24.95" customHeight="1">
      <c r="B247" s="237"/>
      <c r="C247" s="290"/>
      <c r="D247" s="283"/>
      <c r="E247" s="106">
        <v>4</v>
      </c>
      <c r="F247" s="109" t="s">
        <v>222</v>
      </c>
      <c r="G247" s="29" t="s">
        <v>223</v>
      </c>
      <c r="H247" s="175">
        <v>75914975</v>
      </c>
      <c r="I247" s="25">
        <f t="shared" ref="I247" si="473">IFERROR(H247/H249,"-")</f>
        <v>7.8615518695038508E-2</v>
      </c>
      <c r="J247" s="113">
        <v>1550</v>
      </c>
      <c r="K247" s="25">
        <f t="shared" ref="K247" si="474">IFERROR(J247/J249,"-")</f>
        <v>0.46546546546546547</v>
      </c>
      <c r="L247" s="113">
        <f t="shared" si="383"/>
        <v>48977.403225806454</v>
      </c>
      <c r="M247" s="81">
        <f t="shared" si="470"/>
        <v>5.7721669832048558E-2</v>
      </c>
      <c r="P247" s="41"/>
      <c r="Q247" s="41"/>
      <c r="R247" s="41"/>
    </row>
    <row r="248" spans="2:18" s="15" customFormat="1" ht="24.95" customHeight="1">
      <c r="B248" s="237"/>
      <c r="C248" s="290"/>
      <c r="D248" s="283"/>
      <c r="E248" s="107">
        <v>5</v>
      </c>
      <c r="F248" s="110" t="s">
        <v>220</v>
      </c>
      <c r="G248" s="30" t="s">
        <v>221</v>
      </c>
      <c r="H248" s="176">
        <v>66900081</v>
      </c>
      <c r="I248" s="40">
        <f t="shared" ref="I248" si="475">IFERROR(H248/H249,"-")</f>
        <v>6.9279935461417072E-2</v>
      </c>
      <c r="J248" s="114">
        <v>1261</v>
      </c>
      <c r="K248" s="40">
        <f t="shared" ref="K248" si="476">IFERROR(J248/J249,"-")</f>
        <v>0.37867867867867866</v>
      </c>
      <c r="L248" s="114">
        <f t="shared" si="383"/>
        <v>53053.196669310069</v>
      </c>
      <c r="M248" s="82">
        <f t="shared" si="470"/>
        <v>4.6959371392395637E-2</v>
      </c>
      <c r="P248" s="41"/>
      <c r="Q248" s="41"/>
      <c r="R248" s="41"/>
    </row>
    <row r="249" spans="2:18" s="15" customFormat="1" ht="24.95" customHeight="1">
      <c r="B249" s="238"/>
      <c r="C249" s="291"/>
      <c r="D249" s="284"/>
      <c r="E249" s="115" t="s">
        <v>106</v>
      </c>
      <c r="F249" s="118"/>
      <c r="G249" s="120"/>
      <c r="H249" s="177">
        <v>965648720</v>
      </c>
      <c r="I249" s="26" t="s">
        <v>192</v>
      </c>
      <c r="J249" s="142">
        <v>3330</v>
      </c>
      <c r="K249" s="26" t="s">
        <v>104</v>
      </c>
      <c r="L249" s="142">
        <f t="shared" si="383"/>
        <v>289984.60060060059</v>
      </c>
      <c r="M249" s="83">
        <f t="shared" si="470"/>
        <v>0.12400849067143337</v>
      </c>
      <c r="P249" s="41"/>
      <c r="Q249" s="41"/>
      <c r="R249" s="41"/>
    </row>
    <row r="250" spans="2:18" s="15" customFormat="1" ht="24.95" customHeight="1">
      <c r="B250" s="236">
        <v>42</v>
      </c>
      <c r="C250" s="289" t="s">
        <v>13</v>
      </c>
      <c r="D250" s="282">
        <f t="shared" ref="D250" si="477">VLOOKUP(C250,$Q$4:$R$77,2,FALSE)</f>
        <v>73347</v>
      </c>
      <c r="E250" s="105">
        <v>1</v>
      </c>
      <c r="F250" s="108" t="s">
        <v>216</v>
      </c>
      <c r="G250" s="111" t="s">
        <v>217</v>
      </c>
      <c r="H250" s="174">
        <v>401555791</v>
      </c>
      <c r="I250" s="24">
        <f t="shared" ref="I250" si="478">IFERROR(H250/H255,"-")</f>
        <v>0.19162938414196298</v>
      </c>
      <c r="J250" s="112">
        <v>5893</v>
      </c>
      <c r="K250" s="24">
        <f t="shared" ref="K250" si="479">IFERROR(J250/J255,"-")</f>
        <v>0.74491214764252311</v>
      </c>
      <c r="L250" s="112">
        <f t="shared" si="383"/>
        <v>68141.148990327507</v>
      </c>
      <c r="M250" s="84">
        <f>IFERROR(J250/$R$45,0)</f>
        <v>8.0344117687158309E-2</v>
      </c>
      <c r="P250" s="41"/>
      <c r="Q250" s="41"/>
      <c r="R250" s="41"/>
    </row>
    <row r="251" spans="2:18" s="15" customFormat="1" ht="24.95" customHeight="1">
      <c r="B251" s="237"/>
      <c r="C251" s="290"/>
      <c r="D251" s="283"/>
      <c r="E251" s="106">
        <v>2</v>
      </c>
      <c r="F251" s="109" t="s">
        <v>214</v>
      </c>
      <c r="G251" s="28" t="s">
        <v>215</v>
      </c>
      <c r="H251" s="175">
        <v>342207955</v>
      </c>
      <c r="I251" s="25">
        <f t="shared" ref="I251" si="480">IFERROR(H251/H255,"-")</f>
        <v>0.16330756805131116</v>
      </c>
      <c r="J251" s="113">
        <v>4226</v>
      </c>
      <c r="K251" s="25">
        <f t="shared" ref="K251" si="481">IFERROR(J251/J255,"-")</f>
        <v>0.53419289596763997</v>
      </c>
      <c r="L251" s="113">
        <f t="shared" si="383"/>
        <v>80976.799574065313</v>
      </c>
      <c r="M251" s="81">
        <f t="shared" ref="M251:M255" si="482">IFERROR(J251/$R$45,0)</f>
        <v>5.7616535100276769E-2</v>
      </c>
      <c r="P251" s="41"/>
      <c r="Q251" s="41"/>
      <c r="R251" s="41"/>
    </row>
    <row r="252" spans="2:18" s="15" customFormat="1" ht="24.95" customHeight="1">
      <c r="B252" s="237"/>
      <c r="C252" s="290"/>
      <c r="D252" s="283"/>
      <c r="E252" s="106">
        <v>3</v>
      </c>
      <c r="F252" s="109" t="s">
        <v>218</v>
      </c>
      <c r="G252" s="29" t="s">
        <v>219</v>
      </c>
      <c r="H252" s="175">
        <v>178654544</v>
      </c>
      <c r="I252" s="25">
        <f t="shared" ref="I252" si="483">IFERROR(H252/H255,"-")</f>
        <v>8.5257045243018872E-2</v>
      </c>
      <c r="J252" s="113">
        <v>4711</v>
      </c>
      <c r="K252" s="25">
        <f t="shared" ref="K252" si="484">IFERROR(J252/J255,"-")</f>
        <v>0.59549993679686508</v>
      </c>
      <c r="L252" s="113">
        <f t="shared" si="383"/>
        <v>37922.849501167482</v>
      </c>
      <c r="M252" s="81">
        <f t="shared" si="482"/>
        <v>6.4228939152248893E-2</v>
      </c>
      <c r="P252" s="41"/>
      <c r="Q252" s="41"/>
      <c r="R252" s="41"/>
    </row>
    <row r="253" spans="2:18" s="15" customFormat="1" ht="24.95" customHeight="1">
      <c r="B253" s="237"/>
      <c r="C253" s="290"/>
      <c r="D253" s="283"/>
      <c r="E253" s="106">
        <v>4</v>
      </c>
      <c r="F253" s="109" t="s">
        <v>220</v>
      </c>
      <c r="G253" s="29" t="s">
        <v>221</v>
      </c>
      <c r="H253" s="175">
        <v>174991054</v>
      </c>
      <c r="I253" s="25">
        <f t="shared" ref="I253" si="485">IFERROR(H253/H255,"-")</f>
        <v>8.3508764311091679E-2</v>
      </c>
      <c r="J253" s="113">
        <v>3156</v>
      </c>
      <c r="K253" s="25">
        <f t="shared" ref="K253" si="486">IFERROR(J253/J255,"-")</f>
        <v>0.39893818733409175</v>
      </c>
      <c r="L253" s="113">
        <f t="shared" si="383"/>
        <v>55447.102027883397</v>
      </c>
      <c r="M253" s="81">
        <f t="shared" si="482"/>
        <v>4.3028344717575363E-2</v>
      </c>
      <c r="P253" s="41"/>
      <c r="Q253" s="41"/>
      <c r="R253" s="41"/>
    </row>
    <row r="254" spans="2:18" s="15" customFormat="1" ht="24.95" customHeight="1">
      <c r="B254" s="237"/>
      <c r="C254" s="290"/>
      <c r="D254" s="283"/>
      <c r="E254" s="107">
        <v>5</v>
      </c>
      <c r="F254" s="110" t="s">
        <v>222</v>
      </c>
      <c r="G254" s="30" t="s">
        <v>223</v>
      </c>
      <c r="H254" s="176">
        <v>150013387</v>
      </c>
      <c r="I254" s="40">
        <f t="shared" ref="I254" si="487">IFERROR(H254/H255,"-")</f>
        <v>7.1588988649051652E-2</v>
      </c>
      <c r="J254" s="114">
        <v>3401</v>
      </c>
      <c r="K254" s="40">
        <f t="shared" ref="K254" si="488">IFERROR(J254/J255,"-")</f>
        <v>0.42990772342308181</v>
      </c>
      <c r="L254" s="114">
        <f t="shared" si="383"/>
        <v>44108.611290796827</v>
      </c>
      <c r="M254" s="82">
        <f t="shared" si="482"/>
        <v>4.6368631300530358E-2</v>
      </c>
      <c r="P254" s="41"/>
      <c r="Q254" s="41"/>
      <c r="R254" s="41"/>
    </row>
    <row r="255" spans="2:18" s="15" customFormat="1" ht="24.95" customHeight="1">
      <c r="B255" s="238"/>
      <c r="C255" s="291"/>
      <c r="D255" s="284"/>
      <c r="E255" s="115" t="s">
        <v>106</v>
      </c>
      <c r="F255" s="118"/>
      <c r="G255" s="120"/>
      <c r="H255" s="177">
        <v>2095481300</v>
      </c>
      <c r="I255" s="26" t="s">
        <v>192</v>
      </c>
      <c r="J255" s="142">
        <v>7911</v>
      </c>
      <c r="K255" s="26" t="s">
        <v>104</v>
      </c>
      <c r="L255" s="142">
        <f t="shared" si="383"/>
        <v>264881.97446593351</v>
      </c>
      <c r="M255" s="83">
        <f t="shared" si="482"/>
        <v>0.1078571720724774</v>
      </c>
      <c r="P255" s="41"/>
      <c r="Q255" s="41"/>
      <c r="R255" s="41"/>
    </row>
    <row r="256" spans="2:18" s="15" customFormat="1" ht="24.95" customHeight="1">
      <c r="B256" s="236">
        <v>43</v>
      </c>
      <c r="C256" s="289" t="s">
        <v>9</v>
      </c>
      <c r="D256" s="282">
        <f t="shared" ref="D256" si="489">VLOOKUP(C256,$Q$4:$R$77,2,FALSE)</f>
        <v>45204</v>
      </c>
      <c r="E256" s="105">
        <v>1</v>
      </c>
      <c r="F256" s="108" t="s">
        <v>214</v>
      </c>
      <c r="G256" s="111" t="s">
        <v>215</v>
      </c>
      <c r="H256" s="174">
        <v>274568037</v>
      </c>
      <c r="I256" s="24">
        <f t="shared" ref="I256" si="490">IFERROR(H256/H261,"-")</f>
        <v>0.1866611740921548</v>
      </c>
      <c r="J256" s="112">
        <v>2935</v>
      </c>
      <c r="K256" s="24">
        <f t="shared" ref="K256" si="491">IFERROR(J256/J261,"-")</f>
        <v>0.5552402572833901</v>
      </c>
      <c r="L256" s="112">
        <f t="shared" si="383"/>
        <v>93549.586712095406</v>
      </c>
      <c r="M256" s="84">
        <f>IFERROR(J256/$R$46,0)</f>
        <v>6.4927882488275371E-2</v>
      </c>
      <c r="P256" s="41"/>
      <c r="Q256" s="41"/>
      <c r="R256" s="41"/>
    </row>
    <row r="257" spans="2:18" s="15" customFormat="1" ht="24.95" customHeight="1">
      <c r="B257" s="237"/>
      <c r="C257" s="290"/>
      <c r="D257" s="283"/>
      <c r="E257" s="106">
        <v>2</v>
      </c>
      <c r="F257" s="109" t="s">
        <v>216</v>
      </c>
      <c r="G257" s="28" t="s">
        <v>217</v>
      </c>
      <c r="H257" s="175">
        <v>247540328</v>
      </c>
      <c r="I257" s="25">
        <f t="shared" ref="I257" si="492">IFERROR(H257/H261,"-")</f>
        <v>0.16828677061065594</v>
      </c>
      <c r="J257" s="113">
        <v>3867</v>
      </c>
      <c r="K257" s="25">
        <f t="shared" ref="K257" si="493">IFERROR(J257/J261,"-")</f>
        <v>0.73155505107832008</v>
      </c>
      <c r="L257" s="113">
        <f t="shared" si="383"/>
        <v>64013.531936901993</v>
      </c>
      <c r="M257" s="81">
        <f t="shared" ref="M257:M261" si="494">IFERROR(J257/$R$46,0)</f>
        <v>8.5545526944518183E-2</v>
      </c>
      <c r="P257" s="41"/>
      <c r="Q257" s="41"/>
      <c r="R257" s="41"/>
    </row>
    <row r="258" spans="2:18" s="15" customFormat="1" ht="24.95" customHeight="1">
      <c r="B258" s="237"/>
      <c r="C258" s="290"/>
      <c r="D258" s="283"/>
      <c r="E258" s="106">
        <v>3</v>
      </c>
      <c r="F258" s="109" t="s">
        <v>218</v>
      </c>
      <c r="G258" s="29" t="s">
        <v>219</v>
      </c>
      <c r="H258" s="175">
        <v>116295703</v>
      </c>
      <c r="I258" s="25">
        <f t="shared" ref="I258" si="495">IFERROR(H258/H261,"-")</f>
        <v>7.9061979322278236E-2</v>
      </c>
      <c r="J258" s="113">
        <v>3171</v>
      </c>
      <c r="K258" s="25">
        <f t="shared" ref="K258" si="496">IFERROR(J258/J261,"-")</f>
        <v>0.59988649262202043</v>
      </c>
      <c r="L258" s="113">
        <f t="shared" si="383"/>
        <v>36674.772311573637</v>
      </c>
      <c r="M258" s="81">
        <f t="shared" si="494"/>
        <v>7.0148659410671624E-2</v>
      </c>
      <c r="P258" s="41"/>
      <c r="Q258" s="41"/>
      <c r="R258" s="41"/>
    </row>
    <row r="259" spans="2:18" s="15" customFormat="1" ht="24.95" customHeight="1">
      <c r="B259" s="237"/>
      <c r="C259" s="290"/>
      <c r="D259" s="283"/>
      <c r="E259" s="106">
        <v>4</v>
      </c>
      <c r="F259" s="109" t="s">
        <v>222</v>
      </c>
      <c r="G259" s="29" t="s">
        <v>223</v>
      </c>
      <c r="H259" s="175">
        <v>115264585</v>
      </c>
      <c r="I259" s="25">
        <f t="shared" ref="I259" si="497">IFERROR(H259/H261,"-")</f>
        <v>7.8360988418127386E-2</v>
      </c>
      <c r="J259" s="113">
        <v>2463</v>
      </c>
      <c r="K259" s="25">
        <f t="shared" ref="K259" si="498">IFERROR(J259/J261,"-")</f>
        <v>0.4659477866061294</v>
      </c>
      <c r="L259" s="113">
        <f t="shared" si="383"/>
        <v>46798.451075923673</v>
      </c>
      <c r="M259" s="81">
        <f t="shared" si="494"/>
        <v>5.4486328643482879E-2</v>
      </c>
      <c r="P259" s="41"/>
      <c r="Q259" s="41"/>
      <c r="R259" s="41"/>
    </row>
    <row r="260" spans="2:18" s="15" customFormat="1" ht="24.95" customHeight="1">
      <c r="B260" s="237"/>
      <c r="C260" s="290"/>
      <c r="D260" s="283"/>
      <c r="E260" s="107">
        <v>5</v>
      </c>
      <c r="F260" s="110" t="s">
        <v>220</v>
      </c>
      <c r="G260" s="30" t="s">
        <v>221</v>
      </c>
      <c r="H260" s="176">
        <v>115224145</v>
      </c>
      <c r="I260" s="40">
        <f t="shared" ref="I260" si="499">IFERROR(H260/H261,"-")</f>
        <v>7.8333495859405827E-2</v>
      </c>
      <c r="J260" s="114">
        <v>2109</v>
      </c>
      <c r="K260" s="40">
        <f t="shared" ref="K260" si="500">IFERROR(J260/J261,"-")</f>
        <v>0.39897843359818386</v>
      </c>
      <c r="L260" s="114">
        <f t="shared" si="383"/>
        <v>54634.492650545282</v>
      </c>
      <c r="M260" s="82">
        <f t="shared" si="494"/>
        <v>4.6655163259888506E-2</v>
      </c>
      <c r="P260" s="41"/>
      <c r="Q260" s="41"/>
      <c r="R260" s="41"/>
    </row>
    <row r="261" spans="2:18" s="15" customFormat="1" ht="24.95" customHeight="1">
      <c r="B261" s="238"/>
      <c r="C261" s="291"/>
      <c r="D261" s="284"/>
      <c r="E261" s="115" t="s">
        <v>106</v>
      </c>
      <c r="F261" s="118"/>
      <c r="G261" s="120"/>
      <c r="H261" s="177">
        <v>1470943480</v>
      </c>
      <c r="I261" s="26" t="s">
        <v>192</v>
      </c>
      <c r="J261" s="142">
        <v>5286</v>
      </c>
      <c r="K261" s="26" t="s">
        <v>104</v>
      </c>
      <c r="L261" s="142">
        <f t="shared" si="383"/>
        <v>278271.56261823687</v>
      </c>
      <c r="M261" s="83">
        <f t="shared" si="494"/>
        <v>0.11693655428723122</v>
      </c>
      <c r="P261" s="41"/>
      <c r="Q261" s="41"/>
      <c r="R261" s="41"/>
    </row>
    <row r="262" spans="2:18" s="15" customFormat="1" ht="24.95" customHeight="1">
      <c r="B262" s="236">
        <v>44</v>
      </c>
      <c r="C262" s="289" t="s">
        <v>19</v>
      </c>
      <c r="D262" s="282">
        <f t="shared" ref="D262" si="501">VLOOKUP(C262,$Q$4:$R$77,2,FALSE)</f>
        <v>47986</v>
      </c>
      <c r="E262" s="105">
        <v>1</v>
      </c>
      <c r="F262" s="108" t="s">
        <v>216</v>
      </c>
      <c r="G262" s="111" t="s">
        <v>217</v>
      </c>
      <c r="H262" s="174">
        <v>329198061</v>
      </c>
      <c r="I262" s="24">
        <f t="shared" ref="I262" si="502">IFERROR(H262/H267,"-")</f>
        <v>0.14220451611978246</v>
      </c>
      <c r="J262" s="112">
        <v>4572</v>
      </c>
      <c r="K262" s="24">
        <f t="shared" ref="K262" si="503">IFERROR(J262/J267,"-")</f>
        <v>0.71683913452492942</v>
      </c>
      <c r="L262" s="112">
        <f t="shared" si="383"/>
        <v>72003.075459317581</v>
      </c>
      <c r="M262" s="84">
        <f>IFERROR(J262/$R$47,0)</f>
        <v>9.5277789355228612E-2</v>
      </c>
      <c r="P262" s="41"/>
      <c r="Q262" s="41"/>
      <c r="R262" s="41"/>
    </row>
    <row r="263" spans="2:18" s="15" customFormat="1" ht="24.95" customHeight="1">
      <c r="B263" s="237"/>
      <c r="C263" s="290"/>
      <c r="D263" s="283"/>
      <c r="E263" s="106">
        <v>2</v>
      </c>
      <c r="F263" s="109" t="s">
        <v>214</v>
      </c>
      <c r="G263" s="28" t="s">
        <v>215</v>
      </c>
      <c r="H263" s="175">
        <v>317746825</v>
      </c>
      <c r="I263" s="25">
        <f t="shared" ref="I263" si="504">IFERROR(H263/H267,"-")</f>
        <v>0.13725789684320833</v>
      </c>
      <c r="J263" s="113">
        <v>3115</v>
      </c>
      <c r="K263" s="25">
        <f t="shared" ref="K263" si="505">IFERROR(J263/J267,"-")</f>
        <v>0.48839761680777671</v>
      </c>
      <c r="L263" s="113">
        <f t="shared" si="383"/>
        <v>102005.40128410915</v>
      </c>
      <c r="M263" s="81">
        <f t="shared" ref="M263:M267" si="506">IFERROR(J263/$R$47,0)</f>
        <v>6.4914766806985366E-2</v>
      </c>
      <c r="P263" s="41"/>
      <c r="Q263" s="41"/>
      <c r="R263" s="41"/>
    </row>
    <row r="264" spans="2:18" s="15" customFormat="1" ht="24.95" customHeight="1">
      <c r="B264" s="237"/>
      <c r="C264" s="290"/>
      <c r="D264" s="283"/>
      <c r="E264" s="106">
        <v>3</v>
      </c>
      <c r="F264" s="109" t="s">
        <v>218</v>
      </c>
      <c r="G264" s="29" t="s">
        <v>219</v>
      </c>
      <c r="H264" s="175">
        <v>169041705</v>
      </c>
      <c r="I264" s="25">
        <f t="shared" ref="I264" si="507">IFERROR(H264/H267,"-")</f>
        <v>7.3021371360957113E-2</v>
      </c>
      <c r="J264" s="113">
        <v>3719</v>
      </c>
      <c r="K264" s="25">
        <f t="shared" ref="K264" si="508">IFERROR(J264/J267,"-")</f>
        <v>0.58309814989024777</v>
      </c>
      <c r="L264" s="113">
        <f t="shared" si="383"/>
        <v>45453.537241193866</v>
      </c>
      <c r="M264" s="81">
        <f t="shared" si="506"/>
        <v>7.7501771349977072E-2</v>
      </c>
      <c r="P264" s="41"/>
      <c r="Q264" s="41"/>
      <c r="R264" s="41"/>
    </row>
    <row r="265" spans="2:18" s="15" customFormat="1" ht="24.95" customHeight="1">
      <c r="B265" s="237"/>
      <c r="C265" s="290"/>
      <c r="D265" s="283"/>
      <c r="E265" s="106">
        <v>4</v>
      </c>
      <c r="F265" s="109" t="s">
        <v>222</v>
      </c>
      <c r="G265" s="29" t="s">
        <v>223</v>
      </c>
      <c r="H265" s="175">
        <v>164047929</v>
      </c>
      <c r="I265" s="25">
        <f t="shared" ref="I265" si="509">IFERROR(H265/H267,"-")</f>
        <v>7.0864197355941988E-2</v>
      </c>
      <c r="J265" s="113">
        <v>2738</v>
      </c>
      <c r="K265" s="25">
        <f t="shared" ref="K265" si="510">IFERROR(J265/J267,"-")</f>
        <v>0.42928817811226089</v>
      </c>
      <c r="L265" s="113">
        <f t="shared" si="383"/>
        <v>59915.240686632576</v>
      </c>
      <c r="M265" s="81">
        <f t="shared" si="506"/>
        <v>5.7058308673363062E-2</v>
      </c>
      <c r="P265" s="41"/>
      <c r="Q265" s="41"/>
      <c r="R265" s="41"/>
    </row>
    <row r="266" spans="2:18" s="15" customFormat="1" ht="24.95" customHeight="1">
      <c r="B266" s="237"/>
      <c r="C266" s="290"/>
      <c r="D266" s="283"/>
      <c r="E266" s="107">
        <v>5</v>
      </c>
      <c r="F266" s="110" t="s">
        <v>230</v>
      </c>
      <c r="G266" s="30" t="s">
        <v>231</v>
      </c>
      <c r="H266" s="176">
        <v>153511024</v>
      </c>
      <c r="I266" s="40">
        <f t="shared" ref="I266" si="511">IFERROR(H266/H267,"-")</f>
        <v>6.6312543945914418E-2</v>
      </c>
      <c r="J266" s="114">
        <v>774</v>
      </c>
      <c r="K266" s="40">
        <f t="shared" ref="K266" si="512">IFERROR(J266/J267,"-")</f>
        <v>0.1213546566321731</v>
      </c>
      <c r="L266" s="114">
        <f t="shared" ref="L266:L329" si="513">IFERROR(H266/J266,"-")</f>
        <v>198334.65633074936</v>
      </c>
      <c r="M266" s="82">
        <f t="shared" si="506"/>
        <v>1.6129704497145E-2</v>
      </c>
      <c r="P266" s="41"/>
      <c r="Q266" s="41"/>
      <c r="R266" s="41"/>
    </row>
    <row r="267" spans="2:18" s="15" customFormat="1" ht="24.95" customHeight="1">
      <c r="B267" s="238"/>
      <c r="C267" s="291"/>
      <c r="D267" s="284"/>
      <c r="E267" s="115" t="s">
        <v>106</v>
      </c>
      <c r="F267" s="118"/>
      <c r="G267" s="120"/>
      <c r="H267" s="177">
        <v>2314962070</v>
      </c>
      <c r="I267" s="26" t="s">
        <v>192</v>
      </c>
      <c r="J267" s="142">
        <v>6378</v>
      </c>
      <c r="K267" s="26" t="s">
        <v>104</v>
      </c>
      <c r="L267" s="142">
        <f t="shared" si="513"/>
        <v>362960.50015678897</v>
      </c>
      <c r="M267" s="83">
        <f t="shared" si="506"/>
        <v>0.13291376651523362</v>
      </c>
      <c r="P267" s="41"/>
      <c r="Q267" s="41"/>
      <c r="R267" s="41"/>
    </row>
    <row r="268" spans="2:18" s="15" customFormat="1" ht="24.95" customHeight="1">
      <c r="B268" s="236">
        <v>45</v>
      </c>
      <c r="C268" s="289" t="s">
        <v>42</v>
      </c>
      <c r="D268" s="282">
        <f t="shared" ref="D268" si="514">VLOOKUP(C268,$Q$4:$R$77,2,FALSE)</f>
        <v>16826</v>
      </c>
      <c r="E268" s="105">
        <v>1</v>
      </c>
      <c r="F268" s="108" t="s">
        <v>214</v>
      </c>
      <c r="G268" s="111" t="s">
        <v>215</v>
      </c>
      <c r="H268" s="174">
        <v>122048013</v>
      </c>
      <c r="I268" s="24">
        <f t="shared" ref="I268" si="515">IFERROR(H268/H273,"-")</f>
        <v>0.19936897589195343</v>
      </c>
      <c r="J268" s="112">
        <v>1196</v>
      </c>
      <c r="K268" s="24">
        <f t="shared" ref="K268" si="516">IFERROR(J268/J273,"-")</f>
        <v>0.5859872611464968</v>
      </c>
      <c r="L268" s="112">
        <f t="shared" si="513"/>
        <v>102046.83361204014</v>
      </c>
      <c r="M268" s="84">
        <f>IFERROR(J268/$R$48,0)</f>
        <v>7.1080470700106979E-2</v>
      </c>
      <c r="P268" s="41"/>
      <c r="Q268" s="41"/>
      <c r="R268" s="41"/>
    </row>
    <row r="269" spans="2:18" s="15" customFormat="1" ht="24.95" customHeight="1">
      <c r="B269" s="237"/>
      <c r="C269" s="290"/>
      <c r="D269" s="283"/>
      <c r="E269" s="106">
        <v>2</v>
      </c>
      <c r="F269" s="109" t="s">
        <v>216</v>
      </c>
      <c r="G269" s="28" t="s">
        <v>217</v>
      </c>
      <c r="H269" s="175">
        <v>77789123</v>
      </c>
      <c r="I269" s="25">
        <f t="shared" ref="I269" si="517">IFERROR(H269/H273,"-")</f>
        <v>0.12707079293493453</v>
      </c>
      <c r="J269" s="113">
        <v>1517</v>
      </c>
      <c r="K269" s="25">
        <f t="shared" ref="K269" si="518">IFERROR(J269/J273,"-")</f>
        <v>0.74326310632043113</v>
      </c>
      <c r="L269" s="113">
        <f t="shared" si="513"/>
        <v>51278.261700725117</v>
      </c>
      <c r="M269" s="81">
        <f t="shared" ref="M269:M273" si="519">IFERROR(J269/$R$48,0)</f>
        <v>9.0158088672292885E-2</v>
      </c>
      <c r="P269" s="41"/>
      <c r="Q269" s="41"/>
      <c r="R269" s="41"/>
    </row>
    <row r="270" spans="2:18" s="15" customFormat="1" ht="24.95" customHeight="1">
      <c r="B270" s="237"/>
      <c r="C270" s="290"/>
      <c r="D270" s="283"/>
      <c r="E270" s="106">
        <v>3</v>
      </c>
      <c r="F270" s="109" t="s">
        <v>220</v>
      </c>
      <c r="G270" s="29" t="s">
        <v>221</v>
      </c>
      <c r="H270" s="175">
        <v>49492191</v>
      </c>
      <c r="I270" s="25">
        <f t="shared" ref="I270" si="520">IFERROR(H270/H273,"-")</f>
        <v>8.084693221772446E-2</v>
      </c>
      <c r="J270" s="113">
        <v>896</v>
      </c>
      <c r="K270" s="25">
        <f t="shared" ref="K270" si="521">IFERROR(J270/J273,"-")</f>
        <v>0.43900048995590396</v>
      </c>
      <c r="L270" s="113">
        <f t="shared" si="513"/>
        <v>55236.8203125</v>
      </c>
      <c r="M270" s="81">
        <f t="shared" si="519"/>
        <v>5.3250921193391178E-2</v>
      </c>
      <c r="P270" s="41"/>
      <c r="Q270" s="41"/>
      <c r="R270" s="41"/>
    </row>
    <row r="271" spans="2:18" s="15" customFormat="1" ht="24.95" customHeight="1">
      <c r="B271" s="237"/>
      <c r="C271" s="290"/>
      <c r="D271" s="283"/>
      <c r="E271" s="106">
        <v>4</v>
      </c>
      <c r="F271" s="109" t="s">
        <v>218</v>
      </c>
      <c r="G271" s="29" t="s">
        <v>219</v>
      </c>
      <c r="H271" s="175">
        <v>44899565</v>
      </c>
      <c r="I271" s="25">
        <f t="shared" ref="I271" si="522">IFERROR(H271/H273,"-")</f>
        <v>7.3344744187225697E-2</v>
      </c>
      <c r="J271" s="113">
        <v>1302</v>
      </c>
      <c r="K271" s="25">
        <f t="shared" ref="K271" si="523">IFERROR(J271/J273,"-")</f>
        <v>0.63792258696717297</v>
      </c>
      <c r="L271" s="113">
        <f t="shared" si="513"/>
        <v>34485.072964669736</v>
      </c>
      <c r="M271" s="81">
        <f t="shared" si="519"/>
        <v>7.738024485914656E-2</v>
      </c>
      <c r="P271" s="41"/>
      <c r="Q271" s="41"/>
      <c r="R271" s="41"/>
    </row>
    <row r="272" spans="2:18" s="15" customFormat="1" ht="24.95" customHeight="1">
      <c r="B272" s="237"/>
      <c r="C272" s="290"/>
      <c r="D272" s="283"/>
      <c r="E272" s="107">
        <v>5</v>
      </c>
      <c r="F272" s="110" t="s">
        <v>222</v>
      </c>
      <c r="G272" s="30" t="s">
        <v>223</v>
      </c>
      <c r="H272" s="176">
        <v>42672699</v>
      </c>
      <c r="I272" s="40">
        <f t="shared" ref="I272" si="524">IFERROR(H272/H273,"-")</f>
        <v>6.9707093864572661E-2</v>
      </c>
      <c r="J272" s="114">
        <v>1034</v>
      </c>
      <c r="K272" s="40">
        <f t="shared" ref="K272" si="525">IFERROR(J272/J273,"-")</f>
        <v>0.50661440470357666</v>
      </c>
      <c r="L272" s="114">
        <f t="shared" si="513"/>
        <v>41269.534816247586</v>
      </c>
      <c r="M272" s="82">
        <f t="shared" si="519"/>
        <v>6.1452513966480445E-2</v>
      </c>
      <c r="P272" s="41"/>
      <c r="Q272" s="41"/>
      <c r="R272" s="41"/>
    </row>
    <row r="273" spans="2:18" s="15" customFormat="1" ht="24.95" customHeight="1">
      <c r="B273" s="238"/>
      <c r="C273" s="291"/>
      <c r="D273" s="284"/>
      <c r="E273" s="115" t="s">
        <v>106</v>
      </c>
      <c r="F273" s="118"/>
      <c r="G273" s="120"/>
      <c r="H273" s="177">
        <v>612171540</v>
      </c>
      <c r="I273" s="26" t="s">
        <v>192</v>
      </c>
      <c r="J273" s="142">
        <v>2041</v>
      </c>
      <c r="K273" s="26" t="s">
        <v>104</v>
      </c>
      <c r="L273" s="142">
        <f t="shared" si="513"/>
        <v>299937.06026457617</v>
      </c>
      <c r="M273" s="83">
        <f t="shared" si="519"/>
        <v>0.12130036847735647</v>
      </c>
      <c r="P273" s="41"/>
      <c r="Q273" s="41"/>
      <c r="R273" s="41"/>
    </row>
    <row r="274" spans="2:18" s="15" customFormat="1" ht="24.95" customHeight="1">
      <c r="B274" s="236">
        <v>46</v>
      </c>
      <c r="C274" s="289" t="s">
        <v>22</v>
      </c>
      <c r="D274" s="282">
        <f t="shared" ref="D274" si="526">VLOOKUP(C274,$Q$4:$R$77,2,FALSE)</f>
        <v>21932</v>
      </c>
      <c r="E274" s="105">
        <v>1</v>
      </c>
      <c r="F274" s="108" t="s">
        <v>214</v>
      </c>
      <c r="G274" s="111" t="s">
        <v>215</v>
      </c>
      <c r="H274" s="174">
        <v>90862605</v>
      </c>
      <c r="I274" s="24">
        <f t="shared" ref="I274" si="527">IFERROR(H274/H279,"-")</f>
        <v>0.14525117333798201</v>
      </c>
      <c r="J274" s="112">
        <v>1242</v>
      </c>
      <c r="K274" s="24">
        <f t="shared" ref="K274" si="528">IFERROR(J274/J279,"-")</f>
        <v>0.4813953488372093</v>
      </c>
      <c r="L274" s="112">
        <f t="shared" si="513"/>
        <v>73158.29710144928</v>
      </c>
      <c r="M274" s="84">
        <f>IFERROR(J274/$R$49,0)</f>
        <v>5.6629582345431334E-2</v>
      </c>
      <c r="P274" s="41"/>
      <c r="Q274" s="41"/>
      <c r="R274" s="41"/>
    </row>
    <row r="275" spans="2:18" s="15" customFormat="1" ht="24.95" customHeight="1">
      <c r="B275" s="237"/>
      <c r="C275" s="290"/>
      <c r="D275" s="283"/>
      <c r="E275" s="106">
        <v>2</v>
      </c>
      <c r="F275" s="109" t="s">
        <v>216</v>
      </c>
      <c r="G275" s="28" t="s">
        <v>217</v>
      </c>
      <c r="H275" s="175">
        <v>90426139</v>
      </c>
      <c r="I275" s="25">
        <f t="shared" ref="I275" si="529">IFERROR(H275/H279,"-")</f>
        <v>0.14455344737445569</v>
      </c>
      <c r="J275" s="113">
        <v>1771</v>
      </c>
      <c r="K275" s="25">
        <f t="shared" ref="K275" si="530">IFERROR(J275/J279,"-")</f>
        <v>0.68643410852713183</v>
      </c>
      <c r="L275" s="113">
        <f t="shared" si="513"/>
        <v>51059.367024280065</v>
      </c>
      <c r="M275" s="81">
        <f t="shared" ref="M275:M279" si="531">IFERROR(J275/$R$49,0)</f>
        <v>8.0749589640707636E-2</v>
      </c>
      <c r="P275" s="41"/>
      <c r="Q275" s="41"/>
      <c r="R275" s="41"/>
    </row>
    <row r="276" spans="2:18" s="15" customFormat="1" ht="24.95" customHeight="1">
      <c r="B276" s="237"/>
      <c r="C276" s="290"/>
      <c r="D276" s="283"/>
      <c r="E276" s="106">
        <v>3</v>
      </c>
      <c r="F276" s="109" t="s">
        <v>222</v>
      </c>
      <c r="G276" s="29" t="s">
        <v>223</v>
      </c>
      <c r="H276" s="175">
        <v>53373213</v>
      </c>
      <c r="I276" s="25">
        <f t="shared" ref="I276" si="532">IFERROR(H276/H279,"-")</f>
        <v>8.5321368598974628E-2</v>
      </c>
      <c r="J276" s="113">
        <v>998</v>
      </c>
      <c r="K276" s="25">
        <f t="shared" ref="K276" si="533">IFERROR(J276/J279,"-")</f>
        <v>0.38682170542635658</v>
      </c>
      <c r="L276" s="113">
        <f t="shared" si="513"/>
        <v>53480.173346693387</v>
      </c>
      <c r="M276" s="81">
        <f t="shared" si="531"/>
        <v>4.5504285974831298E-2</v>
      </c>
      <c r="P276" s="41"/>
      <c r="Q276" s="41"/>
      <c r="R276" s="41"/>
    </row>
    <row r="277" spans="2:18" s="15" customFormat="1" ht="24.95" customHeight="1">
      <c r="B277" s="237"/>
      <c r="C277" s="290"/>
      <c r="D277" s="283"/>
      <c r="E277" s="106">
        <v>4</v>
      </c>
      <c r="F277" s="109" t="s">
        <v>218</v>
      </c>
      <c r="G277" s="29" t="s">
        <v>219</v>
      </c>
      <c r="H277" s="175">
        <v>53217880</v>
      </c>
      <c r="I277" s="25">
        <f t="shared" ref="I277" si="534">IFERROR(H277/H279,"-")</f>
        <v>8.5073056320143212E-2</v>
      </c>
      <c r="J277" s="113">
        <v>1565</v>
      </c>
      <c r="K277" s="25">
        <f t="shared" ref="K277" si="535">IFERROR(J277/J279,"-")</f>
        <v>0.60658914728682167</v>
      </c>
      <c r="L277" s="113">
        <f t="shared" si="513"/>
        <v>34005.035143769965</v>
      </c>
      <c r="M277" s="81">
        <f t="shared" si="531"/>
        <v>7.1356921393397776E-2</v>
      </c>
      <c r="P277" s="41"/>
      <c r="Q277" s="41"/>
      <c r="R277" s="41"/>
    </row>
    <row r="278" spans="2:18" s="15" customFormat="1" ht="24.95" customHeight="1">
      <c r="B278" s="237"/>
      <c r="C278" s="290"/>
      <c r="D278" s="283"/>
      <c r="E278" s="107">
        <v>5</v>
      </c>
      <c r="F278" s="110" t="s">
        <v>220</v>
      </c>
      <c r="G278" s="30" t="s">
        <v>221</v>
      </c>
      <c r="H278" s="176">
        <v>45413484</v>
      </c>
      <c r="I278" s="40">
        <f t="shared" ref="I278" si="536">IFERROR(H278/H279,"-")</f>
        <v>7.2597102365331401E-2</v>
      </c>
      <c r="J278" s="114">
        <v>983</v>
      </c>
      <c r="K278" s="40">
        <f t="shared" ref="K278" si="537">IFERROR(J278/J279,"-")</f>
        <v>0.38100775193798447</v>
      </c>
      <c r="L278" s="114">
        <f t="shared" si="513"/>
        <v>46198.864699898273</v>
      </c>
      <c r="M278" s="82">
        <f t="shared" si="531"/>
        <v>4.4820353820900966E-2</v>
      </c>
      <c r="P278" s="41"/>
      <c r="Q278" s="41"/>
      <c r="R278" s="41"/>
    </row>
    <row r="279" spans="2:18" s="15" customFormat="1" ht="24.95" customHeight="1">
      <c r="B279" s="238"/>
      <c r="C279" s="291"/>
      <c r="D279" s="284"/>
      <c r="E279" s="115" t="s">
        <v>106</v>
      </c>
      <c r="F279" s="118"/>
      <c r="G279" s="120"/>
      <c r="H279" s="177">
        <v>625555050</v>
      </c>
      <c r="I279" s="26" t="s">
        <v>192</v>
      </c>
      <c r="J279" s="142">
        <v>2580</v>
      </c>
      <c r="K279" s="26" t="s">
        <v>104</v>
      </c>
      <c r="L279" s="142">
        <f t="shared" si="513"/>
        <v>242463.1976744186</v>
      </c>
      <c r="M279" s="83">
        <f t="shared" si="531"/>
        <v>0.11763633047601678</v>
      </c>
      <c r="P279" s="41"/>
      <c r="Q279" s="41"/>
      <c r="R279" s="41"/>
    </row>
    <row r="280" spans="2:18" s="15" customFormat="1" ht="24.95" customHeight="1">
      <c r="B280" s="236">
        <v>47</v>
      </c>
      <c r="C280" s="289" t="s">
        <v>14</v>
      </c>
      <c r="D280" s="282">
        <f t="shared" ref="D280" si="538">VLOOKUP(C280,$Q$4:$R$77,2,FALSE)</f>
        <v>44410</v>
      </c>
      <c r="E280" s="105">
        <v>1</v>
      </c>
      <c r="F280" s="108" t="s">
        <v>216</v>
      </c>
      <c r="G280" s="111" t="s">
        <v>217</v>
      </c>
      <c r="H280" s="174">
        <v>232091260</v>
      </c>
      <c r="I280" s="24">
        <f t="shared" ref="I280" si="539">IFERROR(H280/H285,"-")</f>
        <v>0.17712662428884246</v>
      </c>
      <c r="J280" s="112">
        <v>3500</v>
      </c>
      <c r="K280" s="24">
        <f t="shared" ref="K280" si="540">IFERROR(J280/J285,"-")</f>
        <v>0.72179830892967622</v>
      </c>
      <c r="L280" s="112">
        <f t="shared" si="513"/>
        <v>66311.788571428566</v>
      </c>
      <c r="M280" s="84">
        <f>IFERROR(J280/$R$50,0)</f>
        <v>7.8811078585904082E-2</v>
      </c>
      <c r="P280" s="41"/>
      <c r="Q280" s="41"/>
      <c r="R280" s="41"/>
    </row>
    <row r="281" spans="2:18" s="15" customFormat="1" ht="24.95" customHeight="1">
      <c r="B281" s="237"/>
      <c r="C281" s="290"/>
      <c r="D281" s="283"/>
      <c r="E281" s="106">
        <v>2</v>
      </c>
      <c r="F281" s="109" t="s">
        <v>214</v>
      </c>
      <c r="G281" s="28" t="s">
        <v>215</v>
      </c>
      <c r="H281" s="175">
        <v>193860482</v>
      </c>
      <c r="I281" s="25">
        <f t="shared" ref="I281" si="541">IFERROR(H281/H285,"-")</f>
        <v>0.14794978819826263</v>
      </c>
      <c r="J281" s="113">
        <v>2503</v>
      </c>
      <c r="K281" s="25">
        <f t="shared" ref="K281" si="542">IFERROR(J281/J285,"-")</f>
        <v>0.51618890492885128</v>
      </c>
      <c r="L281" s="113">
        <f t="shared" si="513"/>
        <v>77451.251298441872</v>
      </c>
      <c r="M281" s="81">
        <f t="shared" ref="M281:M285" si="543">IFERROR(J281/$R$50,0)</f>
        <v>5.6361179914433686E-2</v>
      </c>
      <c r="P281" s="41"/>
      <c r="Q281" s="41"/>
      <c r="R281" s="41"/>
    </row>
    <row r="282" spans="2:18" s="15" customFormat="1" ht="24.95" customHeight="1">
      <c r="B282" s="237"/>
      <c r="C282" s="290"/>
      <c r="D282" s="283"/>
      <c r="E282" s="106">
        <v>3</v>
      </c>
      <c r="F282" s="109" t="s">
        <v>218</v>
      </c>
      <c r="G282" s="29" t="s">
        <v>219</v>
      </c>
      <c r="H282" s="175">
        <v>108117698</v>
      </c>
      <c r="I282" s="25">
        <f t="shared" ref="I282" si="544">IFERROR(H282/H285,"-")</f>
        <v>8.2512899764603506E-2</v>
      </c>
      <c r="J282" s="113">
        <v>2918</v>
      </c>
      <c r="K282" s="25">
        <f t="shared" ref="K282" si="545">IFERROR(J282/J285,"-")</f>
        <v>0.60177356155908435</v>
      </c>
      <c r="L282" s="113">
        <f t="shared" si="513"/>
        <v>37051.98697738177</v>
      </c>
      <c r="M282" s="81">
        <f t="shared" si="543"/>
        <v>6.5705922089619451E-2</v>
      </c>
      <c r="P282" s="41"/>
      <c r="Q282" s="41"/>
      <c r="R282" s="41"/>
    </row>
    <row r="283" spans="2:18" s="15" customFormat="1" ht="24.95" customHeight="1">
      <c r="B283" s="237"/>
      <c r="C283" s="290"/>
      <c r="D283" s="283"/>
      <c r="E283" s="106">
        <v>4</v>
      </c>
      <c r="F283" s="109" t="s">
        <v>222</v>
      </c>
      <c r="G283" s="29" t="s">
        <v>223</v>
      </c>
      <c r="H283" s="175">
        <v>103604010</v>
      </c>
      <c r="I283" s="25">
        <f t="shared" ref="I283" si="546">IFERROR(H283/H285,"-")</f>
        <v>7.9068158594543692E-2</v>
      </c>
      <c r="J283" s="113">
        <v>2284</v>
      </c>
      <c r="K283" s="25">
        <f t="shared" ref="K283" si="547">IFERROR(J283/J285,"-")</f>
        <v>0.47102495359868013</v>
      </c>
      <c r="L283" s="113">
        <f t="shared" si="513"/>
        <v>45360.774956217159</v>
      </c>
      <c r="M283" s="81">
        <f t="shared" si="543"/>
        <v>5.1429858140058543E-2</v>
      </c>
      <c r="P283" s="41"/>
      <c r="Q283" s="41"/>
      <c r="R283" s="41"/>
    </row>
    <row r="284" spans="2:18" s="15" customFormat="1" ht="24.95" customHeight="1">
      <c r="B284" s="237"/>
      <c r="C284" s="290"/>
      <c r="D284" s="283"/>
      <c r="E284" s="107">
        <v>5</v>
      </c>
      <c r="F284" s="110" t="s">
        <v>220</v>
      </c>
      <c r="G284" s="30" t="s">
        <v>221</v>
      </c>
      <c r="H284" s="176">
        <v>93210059</v>
      </c>
      <c r="I284" s="40">
        <f t="shared" ref="I284" si="548">IFERROR(H284/H285,"-")</f>
        <v>7.1135738159350925E-2</v>
      </c>
      <c r="J284" s="114">
        <v>1871</v>
      </c>
      <c r="K284" s="40">
        <f t="shared" ref="K284" si="549">IFERROR(J284/J285,"-")</f>
        <v>0.38585275314497836</v>
      </c>
      <c r="L284" s="114">
        <f t="shared" si="513"/>
        <v>49818.310529128808</v>
      </c>
      <c r="M284" s="82">
        <f t="shared" si="543"/>
        <v>4.2130150866921866E-2</v>
      </c>
      <c r="P284" s="41"/>
      <c r="Q284" s="41"/>
      <c r="R284" s="41"/>
    </row>
    <row r="285" spans="2:18" s="15" customFormat="1" ht="24.95" customHeight="1">
      <c r="B285" s="238"/>
      <c r="C285" s="291"/>
      <c r="D285" s="284"/>
      <c r="E285" s="115" t="s">
        <v>106</v>
      </c>
      <c r="F285" s="118"/>
      <c r="G285" s="120"/>
      <c r="H285" s="177">
        <v>1310312670</v>
      </c>
      <c r="I285" s="26" t="s">
        <v>192</v>
      </c>
      <c r="J285" s="142">
        <v>4849</v>
      </c>
      <c r="K285" s="26" t="s">
        <v>104</v>
      </c>
      <c r="L285" s="142">
        <f t="shared" si="513"/>
        <v>270223.27696432255</v>
      </c>
      <c r="M285" s="83">
        <f t="shared" si="543"/>
        <v>0.10918712001801396</v>
      </c>
      <c r="P285" s="41"/>
      <c r="Q285" s="41"/>
      <c r="R285" s="41"/>
    </row>
    <row r="286" spans="2:18" s="15" customFormat="1" ht="24.95" customHeight="1">
      <c r="B286" s="236">
        <v>48</v>
      </c>
      <c r="C286" s="289" t="s">
        <v>23</v>
      </c>
      <c r="D286" s="282">
        <f t="shared" ref="D286" si="550">VLOOKUP(C286,$Q$4:$R$77,2,FALSE)</f>
        <v>23886</v>
      </c>
      <c r="E286" s="105">
        <v>1</v>
      </c>
      <c r="F286" s="108" t="s">
        <v>216</v>
      </c>
      <c r="G286" s="111" t="s">
        <v>217</v>
      </c>
      <c r="H286" s="174">
        <v>74831822</v>
      </c>
      <c r="I286" s="24">
        <f t="shared" ref="I286" si="551">IFERROR(H286/H291,"-")</f>
        <v>0.1451363591067483</v>
      </c>
      <c r="J286" s="112">
        <v>1505</v>
      </c>
      <c r="K286" s="24">
        <f t="shared" ref="K286" si="552">IFERROR(J286/J291,"-")</f>
        <v>0.67488789237668156</v>
      </c>
      <c r="L286" s="112">
        <f t="shared" si="513"/>
        <v>49722.140863787376</v>
      </c>
      <c r="M286" s="84">
        <f>IFERROR(J286/$R$51,0)</f>
        <v>6.300761952608222E-2</v>
      </c>
      <c r="P286" s="41"/>
      <c r="Q286" s="41"/>
      <c r="R286" s="41"/>
    </row>
    <row r="287" spans="2:18" s="15" customFormat="1" ht="24.95" customHeight="1">
      <c r="B287" s="237"/>
      <c r="C287" s="290"/>
      <c r="D287" s="283"/>
      <c r="E287" s="106">
        <v>2</v>
      </c>
      <c r="F287" s="109" t="s">
        <v>214</v>
      </c>
      <c r="G287" s="28" t="s">
        <v>215</v>
      </c>
      <c r="H287" s="175">
        <v>69752222</v>
      </c>
      <c r="I287" s="25">
        <f t="shared" ref="I287" si="553">IFERROR(H287/H291,"-")</f>
        <v>0.13528447216861336</v>
      </c>
      <c r="J287" s="113">
        <v>1095</v>
      </c>
      <c r="K287" s="25">
        <f t="shared" ref="K287" si="554">IFERROR(J287/J291,"-")</f>
        <v>0.49103139013452912</v>
      </c>
      <c r="L287" s="113">
        <f t="shared" si="513"/>
        <v>63700.659360730591</v>
      </c>
      <c r="M287" s="81">
        <f t="shared" ref="M287:M291" si="555">IFERROR(J287/$R$51,0)</f>
        <v>4.5842753077116299E-2</v>
      </c>
      <c r="P287" s="41"/>
      <c r="Q287" s="41"/>
      <c r="R287" s="41"/>
    </row>
    <row r="288" spans="2:18" s="15" customFormat="1" ht="24.95" customHeight="1">
      <c r="B288" s="237"/>
      <c r="C288" s="290"/>
      <c r="D288" s="283"/>
      <c r="E288" s="106">
        <v>3</v>
      </c>
      <c r="F288" s="109" t="s">
        <v>220</v>
      </c>
      <c r="G288" s="29" t="s">
        <v>221</v>
      </c>
      <c r="H288" s="175">
        <v>44362629</v>
      </c>
      <c r="I288" s="25">
        <f t="shared" ref="I288" si="556">IFERROR(H288/H291,"-")</f>
        <v>8.6041342858970415E-2</v>
      </c>
      <c r="J288" s="113">
        <v>848</v>
      </c>
      <c r="K288" s="25">
        <f t="shared" ref="K288" si="557">IFERROR(J288/J291,"-")</f>
        <v>0.38026905829596414</v>
      </c>
      <c r="L288" s="113">
        <f t="shared" si="513"/>
        <v>52314.420990566039</v>
      </c>
      <c r="M288" s="81">
        <f t="shared" si="555"/>
        <v>3.5501967679812445E-2</v>
      </c>
      <c r="P288" s="41"/>
      <c r="Q288" s="41"/>
      <c r="R288" s="41"/>
    </row>
    <row r="289" spans="2:18" s="15" customFormat="1" ht="24.95" customHeight="1">
      <c r="B289" s="237"/>
      <c r="C289" s="290"/>
      <c r="D289" s="283"/>
      <c r="E289" s="106">
        <v>4</v>
      </c>
      <c r="F289" s="109" t="s">
        <v>218</v>
      </c>
      <c r="G289" s="29" t="s">
        <v>219</v>
      </c>
      <c r="H289" s="175">
        <v>43818262</v>
      </c>
      <c r="I289" s="25">
        <f t="shared" ref="I289" si="558">IFERROR(H289/H291,"-")</f>
        <v>8.4985542769031905E-2</v>
      </c>
      <c r="J289" s="113">
        <v>1297</v>
      </c>
      <c r="K289" s="25">
        <f t="shared" ref="K289" si="559">IFERROR(J289/J291,"-")</f>
        <v>0.58161434977578474</v>
      </c>
      <c r="L289" s="113">
        <f t="shared" si="513"/>
        <v>33784.319198149577</v>
      </c>
      <c r="M289" s="81">
        <f t="shared" si="555"/>
        <v>5.4299589717826342E-2</v>
      </c>
      <c r="P289" s="41"/>
      <c r="Q289" s="41"/>
      <c r="R289" s="41"/>
    </row>
    <row r="290" spans="2:18" s="15" customFormat="1" ht="24.95" customHeight="1">
      <c r="B290" s="237"/>
      <c r="C290" s="290"/>
      <c r="D290" s="283"/>
      <c r="E290" s="107">
        <v>5</v>
      </c>
      <c r="F290" s="110" t="s">
        <v>222</v>
      </c>
      <c r="G290" s="30" t="s">
        <v>223</v>
      </c>
      <c r="H290" s="176">
        <v>39564633</v>
      </c>
      <c r="I290" s="40">
        <f t="shared" ref="I290" si="560">IFERROR(H290/H291,"-")</f>
        <v>7.6735627030632816E-2</v>
      </c>
      <c r="J290" s="114">
        <v>919</v>
      </c>
      <c r="K290" s="40">
        <f t="shared" ref="K290" si="561">IFERROR(J290/J291,"-")</f>
        <v>0.41210762331838563</v>
      </c>
      <c r="L290" s="114">
        <f t="shared" si="513"/>
        <v>43051.831338411313</v>
      </c>
      <c r="M290" s="82">
        <f t="shared" si="555"/>
        <v>3.8474420162438246E-2</v>
      </c>
      <c r="P290" s="41"/>
      <c r="Q290" s="41"/>
      <c r="R290" s="41"/>
    </row>
    <row r="291" spans="2:18" s="15" customFormat="1" ht="24.95" customHeight="1">
      <c r="B291" s="238"/>
      <c r="C291" s="291"/>
      <c r="D291" s="284"/>
      <c r="E291" s="115" t="s">
        <v>106</v>
      </c>
      <c r="F291" s="118"/>
      <c r="G291" s="120"/>
      <c r="H291" s="177">
        <v>515596660</v>
      </c>
      <c r="I291" s="26" t="s">
        <v>192</v>
      </c>
      <c r="J291" s="142">
        <v>2230</v>
      </c>
      <c r="K291" s="26" t="s">
        <v>104</v>
      </c>
      <c r="L291" s="142">
        <f t="shared" si="513"/>
        <v>231209.26457399104</v>
      </c>
      <c r="M291" s="83">
        <f t="shared" si="555"/>
        <v>9.3360127271204893E-2</v>
      </c>
      <c r="P291" s="41"/>
      <c r="Q291" s="41"/>
      <c r="R291" s="41"/>
    </row>
    <row r="292" spans="2:18" s="15" customFormat="1" ht="24.95" customHeight="1">
      <c r="B292" s="236">
        <v>49</v>
      </c>
      <c r="C292" s="289" t="s">
        <v>24</v>
      </c>
      <c r="D292" s="282">
        <f t="shared" ref="D292" si="562">VLOOKUP(C292,$Q$4:$R$77,2,FALSE)</f>
        <v>23606</v>
      </c>
      <c r="E292" s="105">
        <v>1</v>
      </c>
      <c r="F292" s="108" t="s">
        <v>216</v>
      </c>
      <c r="G292" s="111" t="s">
        <v>217</v>
      </c>
      <c r="H292" s="174">
        <v>123219519</v>
      </c>
      <c r="I292" s="24">
        <f t="shared" ref="I292" si="563">IFERROR(H292/H297,"-")</f>
        <v>0.15084511359879885</v>
      </c>
      <c r="J292" s="112">
        <v>2120</v>
      </c>
      <c r="K292" s="24">
        <f t="shared" ref="K292" si="564">IFERROR(J292/J297,"-")</f>
        <v>0.7179139857771758</v>
      </c>
      <c r="L292" s="112">
        <f t="shared" si="513"/>
        <v>58122.414622641511</v>
      </c>
      <c r="M292" s="84">
        <f>IFERROR(J292/$R$52,0)</f>
        <v>8.9807676014572568E-2</v>
      </c>
      <c r="P292" s="41"/>
      <c r="Q292" s="41"/>
      <c r="R292" s="41"/>
    </row>
    <row r="293" spans="2:18" s="15" customFormat="1" ht="24.95" customHeight="1">
      <c r="B293" s="237"/>
      <c r="C293" s="290"/>
      <c r="D293" s="283"/>
      <c r="E293" s="106">
        <v>2</v>
      </c>
      <c r="F293" s="109" t="s">
        <v>214</v>
      </c>
      <c r="G293" s="28" t="s">
        <v>215</v>
      </c>
      <c r="H293" s="175">
        <v>116105020</v>
      </c>
      <c r="I293" s="25">
        <f t="shared" ref="I293" si="565">IFERROR(H293/H297,"-")</f>
        <v>0.14213555671557856</v>
      </c>
      <c r="J293" s="113">
        <v>1456</v>
      </c>
      <c r="K293" s="25">
        <f t="shared" ref="K293" si="566">IFERROR(J293/J297,"-")</f>
        <v>0.49305790721300374</v>
      </c>
      <c r="L293" s="113">
        <f t="shared" si="513"/>
        <v>79742.458791208788</v>
      </c>
      <c r="M293" s="81">
        <f t="shared" ref="M293:M297" si="567">IFERROR(J293/$R$52,0)</f>
        <v>6.1679234093027197E-2</v>
      </c>
      <c r="P293" s="41"/>
      <c r="Q293" s="41"/>
      <c r="R293" s="41"/>
    </row>
    <row r="294" spans="2:18" s="15" customFormat="1" ht="24.95" customHeight="1">
      <c r="B294" s="237"/>
      <c r="C294" s="290"/>
      <c r="D294" s="283"/>
      <c r="E294" s="106">
        <v>3</v>
      </c>
      <c r="F294" s="109" t="s">
        <v>222</v>
      </c>
      <c r="G294" s="29" t="s">
        <v>223</v>
      </c>
      <c r="H294" s="175">
        <v>64417124</v>
      </c>
      <c r="I294" s="25">
        <f t="shared" ref="I294" si="568">IFERROR(H294/H297,"-")</f>
        <v>7.8859327372377677E-2</v>
      </c>
      <c r="J294" s="113">
        <v>1295</v>
      </c>
      <c r="K294" s="25">
        <f t="shared" ref="K294" si="569">IFERROR(J294/J297,"-")</f>
        <v>0.43853708093464272</v>
      </c>
      <c r="L294" s="113">
        <f t="shared" si="513"/>
        <v>49742.952895752896</v>
      </c>
      <c r="M294" s="81">
        <f t="shared" si="567"/>
        <v>5.4858934169278999E-2</v>
      </c>
      <c r="P294" s="41"/>
      <c r="Q294" s="41"/>
      <c r="R294" s="41"/>
    </row>
    <row r="295" spans="2:18" s="15" customFormat="1" ht="24.95" customHeight="1">
      <c r="B295" s="237"/>
      <c r="C295" s="290"/>
      <c r="D295" s="283"/>
      <c r="E295" s="106">
        <v>4</v>
      </c>
      <c r="F295" s="109" t="s">
        <v>220</v>
      </c>
      <c r="G295" s="29" t="s">
        <v>221</v>
      </c>
      <c r="H295" s="175">
        <v>60934658</v>
      </c>
      <c r="I295" s="25">
        <f t="shared" ref="I295" si="570">IFERROR(H295/H297,"-")</f>
        <v>7.4596098756999338E-2</v>
      </c>
      <c r="J295" s="113">
        <v>1158</v>
      </c>
      <c r="K295" s="25">
        <f t="shared" ref="K295" si="571">IFERROR(J295/J297,"-")</f>
        <v>0.39214358279715544</v>
      </c>
      <c r="L295" s="113">
        <f t="shared" si="513"/>
        <v>52620.602763385148</v>
      </c>
      <c r="M295" s="81">
        <f t="shared" si="567"/>
        <v>4.905532491739388E-2</v>
      </c>
      <c r="P295" s="41"/>
      <c r="Q295" s="41"/>
      <c r="R295" s="41"/>
    </row>
    <row r="296" spans="2:18" s="15" customFormat="1" ht="24.95" customHeight="1">
      <c r="B296" s="237"/>
      <c r="C296" s="290"/>
      <c r="D296" s="283"/>
      <c r="E296" s="107">
        <v>5</v>
      </c>
      <c r="F296" s="110" t="s">
        <v>218</v>
      </c>
      <c r="G296" s="30" t="s">
        <v>219</v>
      </c>
      <c r="H296" s="176">
        <v>60574405</v>
      </c>
      <c r="I296" s="40">
        <f t="shared" ref="I296" si="572">IFERROR(H296/H297,"-")</f>
        <v>7.4155077682170209E-2</v>
      </c>
      <c r="J296" s="114">
        <v>1727</v>
      </c>
      <c r="K296" s="40">
        <f t="shared" ref="K296" si="573">IFERROR(J296/J297,"-")</f>
        <v>0.58482898747036915</v>
      </c>
      <c r="L296" s="114">
        <f t="shared" si="513"/>
        <v>35074.930515344531</v>
      </c>
      <c r="M296" s="82">
        <f t="shared" si="567"/>
        <v>7.3159366262814537E-2</v>
      </c>
      <c r="P296" s="41"/>
      <c r="Q296" s="41"/>
      <c r="R296" s="41"/>
    </row>
    <row r="297" spans="2:18" s="15" customFormat="1" ht="24.95" customHeight="1">
      <c r="B297" s="238"/>
      <c r="C297" s="291"/>
      <c r="D297" s="284"/>
      <c r="E297" s="115" t="s">
        <v>106</v>
      </c>
      <c r="F297" s="118"/>
      <c r="G297" s="120"/>
      <c r="H297" s="177">
        <v>816861190</v>
      </c>
      <c r="I297" s="26" t="s">
        <v>192</v>
      </c>
      <c r="J297" s="142">
        <v>2953</v>
      </c>
      <c r="K297" s="26" t="s">
        <v>104</v>
      </c>
      <c r="L297" s="142">
        <f t="shared" si="513"/>
        <v>276620.78902810701</v>
      </c>
      <c r="M297" s="83">
        <f t="shared" si="567"/>
        <v>0.12509531475048716</v>
      </c>
      <c r="P297" s="41"/>
      <c r="Q297" s="41"/>
      <c r="R297" s="41"/>
    </row>
    <row r="298" spans="2:18" s="15" customFormat="1" ht="24.95" customHeight="1">
      <c r="B298" s="236">
        <v>50</v>
      </c>
      <c r="C298" s="289" t="s">
        <v>15</v>
      </c>
      <c r="D298" s="282">
        <f t="shared" ref="D298" si="574">VLOOKUP(C298,$Q$4:$R$77,2,FALSE)</f>
        <v>21606</v>
      </c>
      <c r="E298" s="105">
        <v>1</v>
      </c>
      <c r="F298" s="108" t="s">
        <v>214</v>
      </c>
      <c r="G298" s="111" t="s">
        <v>215</v>
      </c>
      <c r="H298" s="174">
        <v>107130542</v>
      </c>
      <c r="I298" s="24">
        <f t="shared" ref="I298" si="575">IFERROR(H298/H303,"-")</f>
        <v>0.1534490174270679</v>
      </c>
      <c r="J298" s="112">
        <v>1198</v>
      </c>
      <c r="K298" s="24">
        <f t="shared" ref="K298" si="576">IFERROR(J298/J303,"-")</f>
        <v>0.47634194831013915</v>
      </c>
      <c r="L298" s="112">
        <f t="shared" si="513"/>
        <v>89424.492487479132</v>
      </c>
      <c r="M298" s="84">
        <f>IFERROR(J298/$R$53,0)</f>
        <v>5.5447560862723316E-2</v>
      </c>
      <c r="P298" s="41"/>
      <c r="Q298" s="41"/>
      <c r="R298" s="41"/>
    </row>
    <row r="299" spans="2:18" s="15" customFormat="1" ht="24.95" customHeight="1">
      <c r="B299" s="237"/>
      <c r="C299" s="290"/>
      <c r="D299" s="283"/>
      <c r="E299" s="106">
        <v>2</v>
      </c>
      <c r="F299" s="109" t="s">
        <v>216</v>
      </c>
      <c r="G299" s="28" t="s">
        <v>217</v>
      </c>
      <c r="H299" s="175">
        <v>100212647</v>
      </c>
      <c r="I299" s="25">
        <f t="shared" ref="I299" si="577">IFERROR(H299/H303,"-")</f>
        <v>0.14354013270945276</v>
      </c>
      <c r="J299" s="113">
        <v>1751</v>
      </c>
      <c r="K299" s="25">
        <f t="shared" ref="K299" si="578">IFERROR(J299/J303,"-")</f>
        <v>0.6962226640159046</v>
      </c>
      <c r="L299" s="113">
        <f t="shared" si="513"/>
        <v>57231.665905197027</v>
      </c>
      <c r="M299" s="81">
        <f t="shared" ref="M299:M303" si="579">IFERROR(J299/$R$53,0)</f>
        <v>8.1042303063963719E-2</v>
      </c>
      <c r="P299" s="41"/>
      <c r="Q299" s="41"/>
      <c r="R299" s="41"/>
    </row>
    <row r="300" spans="2:18" s="15" customFormat="1" ht="24.95" customHeight="1">
      <c r="B300" s="237"/>
      <c r="C300" s="290"/>
      <c r="D300" s="283"/>
      <c r="E300" s="106">
        <v>3</v>
      </c>
      <c r="F300" s="109" t="s">
        <v>218</v>
      </c>
      <c r="G300" s="29" t="s">
        <v>219</v>
      </c>
      <c r="H300" s="175">
        <v>54366903</v>
      </c>
      <c r="I300" s="25">
        <f t="shared" ref="I300" si="580">IFERROR(H300/H303,"-")</f>
        <v>7.7872730690587838E-2</v>
      </c>
      <c r="J300" s="113">
        <v>1515</v>
      </c>
      <c r="K300" s="25">
        <f t="shared" ref="K300" si="581">IFERROR(J300/J303,"-")</f>
        <v>0.60238568588469188</v>
      </c>
      <c r="L300" s="113">
        <f t="shared" si="513"/>
        <v>35885.744554455443</v>
      </c>
      <c r="M300" s="81">
        <f t="shared" si="579"/>
        <v>7.0119411274645937E-2</v>
      </c>
      <c r="P300" s="41"/>
      <c r="Q300" s="41"/>
      <c r="R300" s="41"/>
    </row>
    <row r="301" spans="2:18" s="15" customFormat="1" ht="24.95" customHeight="1">
      <c r="B301" s="237"/>
      <c r="C301" s="290"/>
      <c r="D301" s="283"/>
      <c r="E301" s="106">
        <v>4</v>
      </c>
      <c r="F301" s="109" t="s">
        <v>222</v>
      </c>
      <c r="G301" s="29" t="s">
        <v>223</v>
      </c>
      <c r="H301" s="175">
        <v>52975049</v>
      </c>
      <c r="I301" s="25">
        <f t="shared" ref="I301" si="582">IFERROR(H301/H303,"-")</f>
        <v>7.5879101005582289E-2</v>
      </c>
      <c r="J301" s="113">
        <v>953</v>
      </c>
      <c r="K301" s="25">
        <f t="shared" ref="K301" si="583">IFERROR(J301/J303,"-")</f>
        <v>0.37892644135188869</v>
      </c>
      <c r="L301" s="113">
        <f t="shared" si="513"/>
        <v>55587.669464847851</v>
      </c>
      <c r="M301" s="81">
        <f t="shared" si="579"/>
        <v>4.4108118115338331E-2</v>
      </c>
      <c r="P301" s="41"/>
      <c r="Q301" s="41"/>
      <c r="R301" s="41"/>
    </row>
    <row r="302" spans="2:18" s="15" customFormat="1" ht="24.95" customHeight="1">
      <c r="B302" s="237"/>
      <c r="C302" s="290"/>
      <c r="D302" s="283"/>
      <c r="E302" s="107">
        <v>5</v>
      </c>
      <c r="F302" s="110" t="s">
        <v>220</v>
      </c>
      <c r="G302" s="30" t="s">
        <v>221</v>
      </c>
      <c r="H302" s="176">
        <v>44123992</v>
      </c>
      <c r="I302" s="40">
        <f t="shared" ref="I302" si="584">IFERROR(H302/H303,"-")</f>
        <v>6.3201241130282013E-2</v>
      </c>
      <c r="J302" s="114">
        <v>920</v>
      </c>
      <c r="K302" s="40">
        <f t="shared" ref="K302" si="585">IFERROR(J302/J303,"-")</f>
        <v>0.36580516898608351</v>
      </c>
      <c r="L302" s="114">
        <f t="shared" si="513"/>
        <v>47960.860869565215</v>
      </c>
      <c r="M302" s="82">
        <f t="shared" si="579"/>
        <v>4.2580764602425256E-2</v>
      </c>
      <c r="P302" s="41"/>
      <c r="Q302" s="41"/>
      <c r="R302" s="41"/>
    </row>
    <row r="303" spans="2:18" s="15" customFormat="1" ht="24.95" customHeight="1">
      <c r="B303" s="238"/>
      <c r="C303" s="291"/>
      <c r="D303" s="284"/>
      <c r="E303" s="115" t="s">
        <v>106</v>
      </c>
      <c r="F303" s="118"/>
      <c r="G303" s="120"/>
      <c r="H303" s="177">
        <v>698150720</v>
      </c>
      <c r="I303" s="26" t="s">
        <v>192</v>
      </c>
      <c r="J303" s="142">
        <v>2515</v>
      </c>
      <c r="K303" s="26" t="s">
        <v>104</v>
      </c>
      <c r="L303" s="142">
        <f t="shared" si="513"/>
        <v>277594.71968190855</v>
      </c>
      <c r="M303" s="83">
        <f t="shared" si="579"/>
        <v>0.11640285105989077</v>
      </c>
      <c r="P303" s="41"/>
      <c r="Q303" s="41"/>
      <c r="R303" s="41"/>
    </row>
    <row r="304" spans="2:18" s="15" customFormat="1" ht="24.95" customHeight="1">
      <c r="B304" s="236">
        <v>51</v>
      </c>
      <c r="C304" s="289" t="s">
        <v>43</v>
      </c>
      <c r="D304" s="282">
        <f t="shared" ref="D304" si="586">VLOOKUP(C304,$Q$4:$R$77,2,FALSE)</f>
        <v>29940</v>
      </c>
      <c r="E304" s="105">
        <v>1</v>
      </c>
      <c r="F304" s="108" t="s">
        <v>214</v>
      </c>
      <c r="G304" s="111" t="s">
        <v>215</v>
      </c>
      <c r="H304" s="174">
        <v>157302086</v>
      </c>
      <c r="I304" s="24">
        <f t="shared" ref="I304" si="587">IFERROR(H304/H309,"-")</f>
        <v>0.17106709192823508</v>
      </c>
      <c r="J304" s="112">
        <v>1747</v>
      </c>
      <c r="K304" s="24">
        <f t="shared" ref="K304" si="588">IFERROR(J304/J309,"-")</f>
        <v>0.5631850419084462</v>
      </c>
      <c r="L304" s="112">
        <f t="shared" si="513"/>
        <v>90041.262736119068</v>
      </c>
      <c r="M304" s="84">
        <f>IFERROR(J304/$R$54,0)</f>
        <v>5.8350033400133602E-2</v>
      </c>
      <c r="P304" s="41"/>
      <c r="Q304" s="41"/>
      <c r="R304" s="41"/>
    </row>
    <row r="305" spans="2:18" s="15" customFormat="1" ht="24.95" customHeight="1">
      <c r="B305" s="237"/>
      <c r="C305" s="290"/>
      <c r="D305" s="283"/>
      <c r="E305" s="106">
        <v>2</v>
      </c>
      <c r="F305" s="109" t="s">
        <v>216</v>
      </c>
      <c r="G305" s="28" t="s">
        <v>217</v>
      </c>
      <c r="H305" s="175">
        <v>144730593</v>
      </c>
      <c r="I305" s="25">
        <f t="shared" ref="I305" si="589">IFERROR(H305/H309,"-")</f>
        <v>0.15739550750496073</v>
      </c>
      <c r="J305" s="113">
        <v>2318</v>
      </c>
      <c r="K305" s="25">
        <f t="shared" ref="K305" si="590">IFERROR(J305/J309,"-")</f>
        <v>0.74725983236621529</v>
      </c>
      <c r="L305" s="113">
        <f t="shared" si="513"/>
        <v>62437.70189818809</v>
      </c>
      <c r="M305" s="81">
        <f t="shared" ref="M305:M309" si="591">IFERROR(J305/$R$54,0)</f>
        <v>7.7421509686038739E-2</v>
      </c>
      <c r="P305" s="41"/>
      <c r="Q305" s="41"/>
      <c r="R305" s="41"/>
    </row>
    <row r="306" spans="2:18" s="15" customFormat="1" ht="24.95" customHeight="1">
      <c r="B306" s="237"/>
      <c r="C306" s="290"/>
      <c r="D306" s="283"/>
      <c r="E306" s="106">
        <v>3</v>
      </c>
      <c r="F306" s="109" t="s">
        <v>220</v>
      </c>
      <c r="G306" s="29" t="s">
        <v>221</v>
      </c>
      <c r="H306" s="175">
        <v>77961773</v>
      </c>
      <c r="I306" s="25">
        <f t="shared" ref="I306" si="592">IFERROR(H306/H309,"-")</f>
        <v>8.4783960135653855E-2</v>
      </c>
      <c r="J306" s="113">
        <v>1316</v>
      </c>
      <c r="K306" s="25">
        <f t="shared" ref="K306" si="593">IFERROR(J306/J309,"-")</f>
        <v>0.42424242424242425</v>
      </c>
      <c r="L306" s="113">
        <f t="shared" si="513"/>
        <v>59241.468844984804</v>
      </c>
      <c r="M306" s="81">
        <f t="shared" si="591"/>
        <v>4.3954575818303275E-2</v>
      </c>
      <c r="P306" s="41"/>
      <c r="Q306" s="41"/>
      <c r="R306" s="41"/>
    </row>
    <row r="307" spans="2:18" s="15" customFormat="1" ht="24.95" customHeight="1">
      <c r="B307" s="237"/>
      <c r="C307" s="290"/>
      <c r="D307" s="283"/>
      <c r="E307" s="106">
        <v>4</v>
      </c>
      <c r="F307" s="109" t="s">
        <v>218</v>
      </c>
      <c r="G307" s="29" t="s">
        <v>219</v>
      </c>
      <c r="H307" s="175">
        <v>77079764</v>
      </c>
      <c r="I307" s="25">
        <f t="shared" ref="I307" si="594">IFERROR(H307/H309,"-")</f>
        <v>8.3824769329471346E-2</v>
      </c>
      <c r="J307" s="113">
        <v>1904</v>
      </c>
      <c r="K307" s="25">
        <f t="shared" ref="K307" si="595">IFERROR(J307/J309,"-")</f>
        <v>0.6137975499677627</v>
      </c>
      <c r="L307" s="113">
        <f t="shared" si="513"/>
        <v>40483.069327731093</v>
      </c>
      <c r="M307" s="81">
        <f t="shared" si="591"/>
        <v>6.3593854375417508E-2</v>
      </c>
      <c r="P307" s="41"/>
      <c r="Q307" s="41"/>
      <c r="R307" s="41"/>
    </row>
    <row r="308" spans="2:18" s="15" customFormat="1" ht="24.95" customHeight="1">
      <c r="B308" s="237"/>
      <c r="C308" s="290"/>
      <c r="D308" s="283"/>
      <c r="E308" s="107">
        <v>5</v>
      </c>
      <c r="F308" s="110" t="s">
        <v>222</v>
      </c>
      <c r="G308" s="30" t="s">
        <v>223</v>
      </c>
      <c r="H308" s="176">
        <v>68923051</v>
      </c>
      <c r="I308" s="40">
        <f t="shared" ref="I308" si="596">IFERROR(H308/H309,"-")</f>
        <v>7.4954288281920398E-2</v>
      </c>
      <c r="J308" s="114">
        <v>1495</v>
      </c>
      <c r="K308" s="40">
        <f t="shared" ref="K308" si="597">IFERROR(J308/J309,"-")</f>
        <v>0.4819471308833011</v>
      </c>
      <c r="L308" s="114">
        <f t="shared" si="513"/>
        <v>46102.375250836121</v>
      </c>
      <c r="M308" s="82">
        <f t="shared" si="591"/>
        <v>4.993319973279893E-2</v>
      </c>
      <c r="P308" s="41"/>
      <c r="Q308" s="41"/>
      <c r="R308" s="41"/>
    </row>
    <row r="309" spans="2:18" s="15" customFormat="1" ht="24.95" customHeight="1">
      <c r="B309" s="238"/>
      <c r="C309" s="291"/>
      <c r="D309" s="284"/>
      <c r="E309" s="115" t="s">
        <v>106</v>
      </c>
      <c r="F309" s="118"/>
      <c r="G309" s="120"/>
      <c r="H309" s="177">
        <v>919534460</v>
      </c>
      <c r="I309" s="26" t="s">
        <v>192</v>
      </c>
      <c r="J309" s="142">
        <v>3102</v>
      </c>
      <c r="K309" s="26" t="s">
        <v>104</v>
      </c>
      <c r="L309" s="142">
        <f t="shared" si="513"/>
        <v>296432.77240490005</v>
      </c>
      <c r="M309" s="83">
        <f t="shared" si="591"/>
        <v>0.10360721442885772</v>
      </c>
      <c r="P309" s="41"/>
      <c r="Q309" s="41"/>
      <c r="R309" s="41"/>
    </row>
    <row r="310" spans="2:18" s="15" customFormat="1" ht="24.95" customHeight="1">
      <c r="B310" s="236">
        <v>52</v>
      </c>
      <c r="C310" s="289" t="s">
        <v>5</v>
      </c>
      <c r="D310" s="282">
        <f t="shared" ref="D310" si="598">VLOOKUP(C310,$Q$4:$R$77,2,FALSE)</f>
        <v>23896</v>
      </c>
      <c r="E310" s="105">
        <v>1</v>
      </c>
      <c r="F310" s="108" t="s">
        <v>214</v>
      </c>
      <c r="G310" s="111" t="s">
        <v>215</v>
      </c>
      <c r="H310" s="174">
        <v>180368770</v>
      </c>
      <c r="I310" s="24">
        <f t="shared" ref="I310" si="599">IFERROR(H310/H315,"-")</f>
        <v>0.17709154746991576</v>
      </c>
      <c r="J310" s="112">
        <v>1784</v>
      </c>
      <c r="K310" s="24">
        <f t="shared" ref="K310" si="600">IFERROR(J310/J315,"-")</f>
        <v>0.53301463997609799</v>
      </c>
      <c r="L310" s="112">
        <f t="shared" si="513"/>
        <v>101103.57062780269</v>
      </c>
      <c r="M310" s="84">
        <f>IFERROR(J310/$R$55,0)</f>
        <v>7.4656846334114499E-2</v>
      </c>
      <c r="P310" s="41"/>
      <c r="Q310" s="41"/>
      <c r="R310" s="41"/>
    </row>
    <row r="311" spans="2:18" s="15" customFormat="1" ht="24.95" customHeight="1">
      <c r="B311" s="237"/>
      <c r="C311" s="290"/>
      <c r="D311" s="283"/>
      <c r="E311" s="106">
        <v>2</v>
      </c>
      <c r="F311" s="109" t="s">
        <v>216</v>
      </c>
      <c r="G311" s="28" t="s">
        <v>217</v>
      </c>
      <c r="H311" s="175">
        <v>159758418</v>
      </c>
      <c r="I311" s="25">
        <f t="shared" ref="I311" si="601">IFERROR(H311/H315,"-")</f>
        <v>0.15685567665048469</v>
      </c>
      <c r="J311" s="113">
        <v>2467</v>
      </c>
      <c r="K311" s="25">
        <f t="shared" ref="K311" si="602">IFERROR(J311/J315,"-")</f>
        <v>0.73707798028084848</v>
      </c>
      <c r="L311" s="113">
        <f t="shared" si="513"/>
        <v>64758.175111471421</v>
      </c>
      <c r="M311" s="81">
        <f t="shared" ref="M311:M315" si="603">IFERROR(J311/$R$55,0)</f>
        <v>0.10323903582189488</v>
      </c>
      <c r="P311" s="41"/>
      <c r="Q311" s="41"/>
      <c r="R311" s="41"/>
    </row>
    <row r="312" spans="2:18" s="15" customFormat="1" ht="24.95" customHeight="1">
      <c r="B312" s="237"/>
      <c r="C312" s="290"/>
      <c r="D312" s="283"/>
      <c r="E312" s="106">
        <v>3</v>
      </c>
      <c r="F312" s="109" t="s">
        <v>220</v>
      </c>
      <c r="G312" s="29" t="s">
        <v>221</v>
      </c>
      <c r="H312" s="175">
        <v>83916187</v>
      </c>
      <c r="I312" s="25">
        <f t="shared" ref="I312" si="604">IFERROR(H312/H315,"-")</f>
        <v>8.2391466181228751E-2</v>
      </c>
      <c r="J312" s="113">
        <v>1365</v>
      </c>
      <c r="K312" s="25">
        <f t="shared" ref="K312" si="605">IFERROR(J312/J315,"-")</f>
        <v>0.40782790558709292</v>
      </c>
      <c r="L312" s="113">
        <f t="shared" si="513"/>
        <v>61477.060073260072</v>
      </c>
      <c r="M312" s="81">
        <f t="shared" si="603"/>
        <v>5.7122530967525946E-2</v>
      </c>
      <c r="P312" s="41"/>
      <c r="Q312" s="41"/>
      <c r="R312" s="41"/>
    </row>
    <row r="313" spans="2:18" s="15" customFormat="1" ht="24.95" customHeight="1">
      <c r="B313" s="237"/>
      <c r="C313" s="290"/>
      <c r="D313" s="283"/>
      <c r="E313" s="106">
        <v>4</v>
      </c>
      <c r="F313" s="109" t="s">
        <v>218</v>
      </c>
      <c r="G313" s="29" t="s">
        <v>219</v>
      </c>
      <c r="H313" s="175">
        <v>81409801</v>
      </c>
      <c r="I313" s="25">
        <f t="shared" ref="I313" si="606">IFERROR(H313/H315,"-")</f>
        <v>7.9930620130679475E-2</v>
      </c>
      <c r="J313" s="113">
        <v>2003</v>
      </c>
      <c r="K313" s="25">
        <f t="shared" ref="K313" si="607">IFERROR(J313/J315,"-")</f>
        <v>0.59844636988347777</v>
      </c>
      <c r="L313" s="113">
        <f t="shared" si="513"/>
        <v>40643.934598102845</v>
      </c>
      <c r="M313" s="81">
        <f t="shared" si="603"/>
        <v>8.3821560093739533E-2</v>
      </c>
      <c r="P313" s="41"/>
      <c r="Q313" s="41"/>
      <c r="R313" s="41"/>
    </row>
    <row r="314" spans="2:18" s="15" customFormat="1" ht="24.95" customHeight="1">
      <c r="B314" s="237"/>
      <c r="C314" s="290"/>
      <c r="D314" s="283"/>
      <c r="E314" s="107">
        <v>5</v>
      </c>
      <c r="F314" s="110" t="s">
        <v>222</v>
      </c>
      <c r="G314" s="30" t="s">
        <v>223</v>
      </c>
      <c r="H314" s="176">
        <v>72717023</v>
      </c>
      <c r="I314" s="40">
        <f t="shared" ref="I314" si="608">IFERROR(H314/H315,"-")</f>
        <v>7.1395786146767296E-2</v>
      </c>
      <c r="J314" s="114">
        <v>1412</v>
      </c>
      <c r="K314" s="40">
        <f t="shared" ref="K314" si="609">IFERROR(J314/J315,"-")</f>
        <v>0.42187033164027488</v>
      </c>
      <c r="L314" s="114">
        <f t="shared" si="513"/>
        <v>51499.308073654393</v>
      </c>
      <c r="M314" s="82">
        <f t="shared" si="603"/>
        <v>5.9089387345162371E-2</v>
      </c>
      <c r="P314" s="41"/>
      <c r="Q314" s="41"/>
      <c r="R314" s="41"/>
    </row>
    <row r="315" spans="2:18" s="15" customFormat="1" ht="24.95" customHeight="1">
      <c r="B315" s="238"/>
      <c r="C315" s="291"/>
      <c r="D315" s="284"/>
      <c r="E315" s="115" t="s">
        <v>106</v>
      </c>
      <c r="F315" s="118"/>
      <c r="G315" s="120"/>
      <c r="H315" s="177">
        <v>1018505810</v>
      </c>
      <c r="I315" s="26" t="s">
        <v>192</v>
      </c>
      <c r="J315" s="142">
        <v>3347</v>
      </c>
      <c r="K315" s="26" t="s">
        <v>104</v>
      </c>
      <c r="L315" s="142">
        <f t="shared" si="513"/>
        <v>304304.09620555723</v>
      </c>
      <c r="M315" s="83">
        <f t="shared" si="603"/>
        <v>0.14006528289253431</v>
      </c>
      <c r="P315" s="41"/>
      <c r="Q315" s="41"/>
      <c r="R315" s="41"/>
    </row>
    <row r="316" spans="2:18" s="15" customFormat="1" ht="24.95" customHeight="1">
      <c r="B316" s="236">
        <v>53</v>
      </c>
      <c r="C316" s="289" t="s">
        <v>20</v>
      </c>
      <c r="D316" s="282">
        <f t="shared" ref="D316" si="610">VLOOKUP(C316,$Q$4:$R$77,2,FALSE)</f>
        <v>13289</v>
      </c>
      <c r="E316" s="105">
        <v>1</v>
      </c>
      <c r="F316" s="108" t="s">
        <v>216</v>
      </c>
      <c r="G316" s="111" t="s">
        <v>217</v>
      </c>
      <c r="H316" s="174">
        <v>63765082</v>
      </c>
      <c r="I316" s="24">
        <f t="shared" ref="I316" si="611">IFERROR(H316/H321,"-")</f>
        <v>0.1538802744227277</v>
      </c>
      <c r="J316" s="112">
        <v>1050</v>
      </c>
      <c r="K316" s="24">
        <f t="shared" ref="K316" si="612">IFERROR(J316/J321,"-")</f>
        <v>0.71186440677966101</v>
      </c>
      <c r="L316" s="112">
        <f t="shared" si="513"/>
        <v>60728.649523809523</v>
      </c>
      <c r="M316" s="84">
        <f>IFERROR(J316/$R$56,0)</f>
        <v>7.9012717284972528E-2</v>
      </c>
      <c r="P316" s="41"/>
      <c r="Q316" s="41"/>
      <c r="R316" s="41"/>
    </row>
    <row r="317" spans="2:18" s="15" customFormat="1" ht="24.95" customHeight="1">
      <c r="B317" s="237"/>
      <c r="C317" s="290"/>
      <c r="D317" s="283"/>
      <c r="E317" s="106">
        <v>2</v>
      </c>
      <c r="F317" s="109" t="s">
        <v>214</v>
      </c>
      <c r="G317" s="28" t="s">
        <v>215</v>
      </c>
      <c r="H317" s="175">
        <v>62185364</v>
      </c>
      <c r="I317" s="25">
        <f t="shared" ref="I317" si="613">IFERROR(H317/H321,"-")</f>
        <v>0.15006804001910029</v>
      </c>
      <c r="J317" s="113">
        <v>733</v>
      </c>
      <c r="K317" s="25">
        <f t="shared" ref="K317" si="614">IFERROR(J317/J321,"-")</f>
        <v>0.49694915254237287</v>
      </c>
      <c r="L317" s="113">
        <f t="shared" si="513"/>
        <v>84836.78581173261</v>
      </c>
      <c r="M317" s="81">
        <f t="shared" ref="M317:M321" si="615">IFERROR(J317/$R$56,0)</f>
        <v>5.5158401685604638E-2</v>
      </c>
      <c r="P317" s="41"/>
      <c r="Q317" s="41"/>
      <c r="R317" s="41"/>
    </row>
    <row r="318" spans="2:18" s="15" customFormat="1" ht="24.95" customHeight="1">
      <c r="B318" s="237"/>
      <c r="C318" s="290"/>
      <c r="D318" s="283"/>
      <c r="E318" s="106">
        <v>3</v>
      </c>
      <c r="F318" s="109" t="s">
        <v>224</v>
      </c>
      <c r="G318" s="29" t="s">
        <v>225</v>
      </c>
      <c r="H318" s="175">
        <v>42451045</v>
      </c>
      <c r="I318" s="25">
        <f t="shared" ref="I318" si="616">IFERROR(H318/H321,"-")</f>
        <v>0.10244444528639612</v>
      </c>
      <c r="J318" s="113">
        <v>366</v>
      </c>
      <c r="K318" s="25">
        <f t="shared" ref="K318" si="617">IFERROR(J318/J321,"-")</f>
        <v>0.24813559322033898</v>
      </c>
      <c r="L318" s="113">
        <f t="shared" si="513"/>
        <v>115986.46174863388</v>
      </c>
      <c r="M318" s="81">
        <f t="shared" si="615"/>
        <v>2.7541575739333284E-2</v>
      </c>
      <c r="P318" s="41"/>
      <c r="Q318" s="41"/>
      <c r="R318" s="41"/>
    </row>
    <row r="319" spans="2:18" s="15" customFormat="1" ht="24.95" customHeight="1">
      <c r="B319" s="237"/>
      <c r="C319" s="290"/>
      <c r="D319" s="283"/>
      <c r="E319" s="106">
        <v>4</v>
      </c>
      <c r="F319" s="109" t="s">
        <v>218</v>
      </c>
      <c r="G319" s="29" t="s">
        <v>219</v>
      </c>
      <c r="H319" s="175">
        <v>36874116</v>
      </c>
      <c r="I319" s="25">
        <f t="shared" ref="I319" si="618">IFERROR(H319/H321,"-")</f>
        <v>8.8985992195156183E-2</v>
      </c>
      <c r="J319" s="113">
        <v>930</v>
      </c>
      <c r="K319" s="25">
        <f t="shared" ref="K319" si="619">IFERROR(J319/J321,"-")</f>
        <v>0.63050847457627124</v>
      </c>
      <c r="L319" s="113">
        <f t="shared" si="513"/>
        <v>39649.587096774194</v>
      </c>
      <c r="M319" s="81">
        <f t="shared" si="615"/>
        <v>6.9982692452404238E-2</v>
      </c>
      <c r="P319" s="41"/>
      <c r="Q319" s="41"/>
      <c r="R319" s="41"/>
    </row>
    <row r="320" spans="2:18" s="15" customFormat="1" ht="24.95" customHeight="1">
      <c r="B320" s="237"/>
      <c r="C320" s="290"/>
      <c r="D320" s="283"/>
      <c r="E320" s="107">
        <v>5</v>
      </c>
      <c r="F320" s="110" t="s">
        <v>220</v>
      </c>
      <c r="G320" s="30" t="s">
        <v>221</v>
      </c>
      <c r="H320" s="176">
        <v>33371894</v>
      </c>
      <c r="I320" s="40">
        <f t="shared" ref="I320" si="620">IFERROR(H320/H321,"-")</f>
        <v>8.053429942623111E-2</v>
      </c>
      <c r="J320" s="114">
        <v>624</v>
      </c>
      <c r="K320" s="40">
        <f t="shared" ref="K320" si="621">IFERROR(J320/J321,"-")</f>
        <v>0.42305084745762711</v>
      </c>
      <c r="L320" s="114">
        <f t="shared" si="513"/>
        <v>53480.599358974359</v>
      </c>
      <c r="M320" s="82">
        <f t="shared" si="615"/>
        <v>4.6956129129355109E-2</v>
      </c>
      <c r="P320" s="41"/>
      <c r="Q320" s="41"/>
      <c r="R320" s="41"/>
    </row>
    <row r="321" spans="2:18" s="15" customFormat="1" ht="24.95" customHeight="1">
      <c r="B321" s="238"/>
      <c r="C321" s="291"/>
      <c r="D321" s="284"/>
      <c r="E321" s="115" t="s">
        <v>106</v>
      </c>
      <c r="F321" s="118"/>
      <c r="G321" s="120"/>
      <c r="H321" s="177">
        <v>414381130</v>
      </c>
      <c r="I321" s="26" t="s">
        <v>192</v>
      </c>
      <c r="J321" s="142">
        <v>1475</v>
      </c>
      <c r="K321" s="26" t="s">
        <v>104</v>
      </c>
      <c r="L321" s="142">
        <f t="shared" si="513"/>
        <v>280936.35932203388</v>
      </c>
      <c r="M321" s="83">
        <f t="shared" si="615"/>
        <v>0.1109940552336519</v>
      </c>
      <c r="P321" s="41"/>
      <c r="Q321" s="41"/>
      <c r="R321" s="41"/>
    </row>
    <row r="322" spans="2:18" s="15" customFormat="1" ht="24.95" customHeight="1">
      <c r="B322" s="236">
        <v>54</v>
      </c>
      <c r="C322" s="289" t="s">
        <v>25</v>
      </c>
      <c r="D322" s="282">
        <f t="shared" ref="D322" si="622">VLOOKUP(C322,$Q$4:$R$77,2,FALSE)</f>
        <v>21893</v>
      </c>
      <c r="E322" s="105">
        <v>1</v>
      </c>
      <c r="F322" s="108" t="s">
        <v>214</v>
      </c>
      <c r="G322" s="111" t="s">
        <v>215</v>
      </c>
      <c r="H322" s="174">
        <v>136729845</v>
      </c>
      <c r="I322" s="24">
        <f t="shared" ref="I322" si="623">IFERROR(H322/H327,"-")</f>
        <v>0.1742439019280346</v>
      </c>
      <c r="J322" s="112">
        <v>1422</v>
      </c>
      <c r="K322" s="24">
        <f t="shared" ref="K322" si="624">IFERROR(J322/J327,"-")</f>
        <v>0.52569316081330864</v>
      </c>
      <c r="L322" s="112">
        <f t="shared" si="513"/>
        <v>96153.196202531646</v>
      </c>
      <c r="M322" s="84">
        <f>IFERROR(J322/$R$57,0)</f>
        <v>6.4952267848170653E-2</v>
      </c>
      <c r="P322" s="41"/>
      <c r="Q322" s="41"/>
      <c r="R322" s="41"/>
    </row>
    <row r="323" spans="2:18" s="15" customFormat="1" ht="24.95" customHeight="1">
      <c r="B323" s="237"/>
      <c r="C323" s="290"/>
      <c r="D323" s="283"/>
      <c r="E323" s="106">
        <v>2</v>
      </c>
      <c r="F323" s="109" t="s">
        <v>216</v>
      </c>
      <c r="G323" s="28" t="s">
        <v>217</v>
      </c>
      <c r="H323" s="175">
        <v>121620464</v>
      </c>
      <c r="I323" s="25">
        <f t="shared" ref="I323" si="625">IFERROR(H323/H327,"-")</f>
        <v>0.15498901649203262</v>
      </c>
      <c r="J323" s="113">
        <v>2011</v>
      </c>
      <c r="K323" s="25">
        <f t="shared" ref="K323" si="626">IFERROR(J323/J327,"-")</f>
        <v>0.74343807763401104</v>
      </c>
      <c r="L323" s="113">
        <f t="shared" si="513"/>
        <v>60477.605171556439</v>
      </c>
      <c r="M323" s="81">
        <f t="shared" ref="M323:M327" si="627">IFERROR(J323/$R$57,0)</f>
        <v>9.1855844333805323E-2</v>
      </c>
      <c r="P323" s="41"/>
      <c r="Q323" s="41"/>
      <c r="R323" s="41"/>
    </row>
    <row r="324" spans="2:18" s="15" customFormat="1" ht="24.95" customHeight="1">
      <c r="B324" s="237"/>
      <c r="C324" s="290"/>
      <c r="D324" s="283"/>
      <c r="E324" s="106">
        <v>3</v>
      </c>
      <c r="F324" s="109" t="s">
        <v>218</v>
      </c>
      <c r="G324" s="29" t="s">
        <v>219</v>
      </c>
      <c r="H324" s="175">
        <v>64420977</v>
      </c>
      <c r="I324" s="25">
        <f t="shared" ref="I324" si="628">IFERROR(H324/H327,"-")</f>
        <v>8.2095919866625844E-2</v>
      </c>
      <c r="J324" s="113">
        <v>1669</v>
      </c>
      <c r="K324" s="25">
        <f t="shared" ref="K324" si="629">IFERROR(J324/J327,"-")</f>
        <v>0.61700554528650642</v>
      </c>
      <c r="L324" s="113">
        <f t="shared" si="513"/>
        <v>38598.548232474539</v>
      </c>
      <c r="M324" s="81">
        <f t="shared" si="627"/>
        <v>7.623441282601745E-2</v>
      </c>
      <c r="P324" s="41"/>
      <c r="Q324" s="41"/>
      <c r="R324" s="41"/>
    </row>
    <row r="325" spans="2:18" s="15" customFormat="1" ht="24.95" customHeight="1">
      <c r="B325" s="237"/>
      <c r="C325" s="290"/>
      <c r="D325" s="283"/>
      <c r="E325" s="106">
        <v>4</v>
      </c>
      <c r="F325" s="109" t="s">
        <v>220</v>
      </c>
      <c r="G325" s="29" t="s">
        <v>221</v>
      </c>
      <c r="H325" s="175">
        <v>62461573</v>
      </c>
      <c r="I325" s="25">
        <f t="shared" ref="I325" si="630">IFERROR(H325/H327,"-")</f>
        <v>7.959892150892714E-2</v>
      </c>
      <c r="J325" s="113">
        <v>1136</v>
      </c>
      <c r="K325" s="25">
        <f t="shared" ref="K325" si="631">IFERROR(J325/J327,"-")</f>
        <v>0.41996303142329022</v>
      </c>
      <c r="L325" s="113">
        <f t="shared" si="513"/>
        <v>54983.779049295772</v>
      </c>
      <c r="M325" s="81">
        <f t="shared" si="627"/>
        <v>5.1888731558032246E-2</v>
      </c>
      <c r="P325" s="41"/>
      <c r="Q325" s="41"/>
      <c r="R325" s="41"/>
    </row>
    <row r="326" spans="2:18" s="15" customFormat="1" ht="24.95" customHeight="1">
      <c r="B326" s="237"/>
      <c r="C326" s="290"/>
      <c r="D326" s="283"/>
      <c r="E326" s="107">
        <v>5</v>
      </c>
      <c r="F326" s="110" t="s">
        <v>222</v>
      </c>
      <c r="G326" s="30" t="s">
        <v>223</v>
      </c>
      <c r="H326" s="176">
        <v>59775974</v>
      </c>
      <c r="I326" s="40">
        <f t="shared" ref="I326" si="632">IFERROR(H326/H327,"-")</f>
        <v>7.6176484741197106E-2</v>
      </c>
      <c r="J326" s="114">
        <v>1278</v>
      </c>
      <c r="K326" s="40">
        <f t="shared" ref="K326" si="633">IFERROR(J326/J327,"-")</f>
        <v>0.47245841035120145</v>
      </c>
      <c r="L326" s="114">
        <f t="shared" si="513"/>
        <v>46773.062597809076</v>
      </c>
      <c r="M326" s="82">
        <f t="shared" si="627"/>
        <v>5.8374823002786277E-2</v>
      </c>
      <c r="P326" s="41"/>
      <c r="Q326" s="41"/>
      <c r="R326" s="41"/>
    </row>
    <row r="327" spans="2:18" s="15" customFormat="1" ht="24.95" customHeight="1">
      <c r="B327" s="238"/>
      <c r="C327" s="291"/>
      <c r="D327" s="284"/>
      <c r="E327" s="115" t="s">
        <v>106</v>
      </c>
      <c r="F327" s="118"/>
      <c r="G327" s="120"/>
      <c r="H327" s="177">
        <v>784703760</v>
      </c>
      <c r="I327" s="26" t="s">
        <v>192</v>
      </c>
      <c r="J327" s="142">
        <v>2705</v>
      </c>
      <c r="K327" s="26" t="s">
        <v>104</v>
      </c>
      <c r="L327" s="142">
        <f t="shared" si="513"/>
        <v>290093.81146025879</v>
      </c>
      <c r="M327" s="83">
        <f t="shared" si="627"/>
        <v>0.12355547435253278</v>
      </c>
      <c r="P327" s="41"/>
      <c r="Q327" s="41"/>
      <c r="R327" s="41"/>
    </row>
    <row r="328" spans="2:18" s="15" customFormat="1" ht="24.95" customHeight="1">
      <c r="B328" s="236">
        <v>55</v>
      </c>
      <c r="C328" s="289" t="s">
        <v>16</v>
      </c>
      <c r="D328" s="282">
        <f t="shared" ref="D328" si="634">VLOOKUP(C328,$Q$4:$R$77,2,FALSE)</f>
        <v>22636</v>
      </c>
      <c r="E328" s="105">
        <v>1</v>
      </c>
      <c r="F328" s="108" t="s">
        <v>214</v>
      </c>
      <c r="G328" s="111" t="s">
        <v>215</v>
      </c>
      <c r="H328" s="174">
        <v>112143265</v>
      </c>
      <c r="I328" s="24">
        <f t="shared" ref="I328" si="635">IFERROR(H328/H333,"-")</f>
        <v>0.17477869023846263</v>
      </c>
      <c r="J328" s="112">
        <v>1217</v>
      </c>
      <c r="K328" s="24">
        <f t="shared" ref="K328" si="636">IFERROR(J328/J333,"-")</f>
        <v>0.54721223021582732</v>
      </c>
      <c r="L328" s="112">
        <f t="shared" si="513"/>
        <v>92147.300739523416</v>
      </c>
      <c r="M328" s="84">
        <f>IFERROR(J328/$R$58,0)</f>
        <v>5.3763915886198978E-2</v>
      </c>
      <c r="P328" s="41"/>
      <c r="Q328" s="41"/>
      <c r="R328" s="41"/>
    </row>
    <row r="329" spans="2:18" s="15" customFormat="1" ht="24.95" customHeight="1">
      <c r="B329" s="237"/>
      <c r="C329" s="290"/>
      <c r="D329" s="283"/>
      <c r="E329" s="106">
        <v>2</v>
      </c>
      <c r="F329" s="109" t="s">
        <v>216</v>
      </c>
      <c r="G329" s="28" t="s">
        <v>217</v>
      </c>
      <c r="H329" s="175">
        <v>96166653</v>
      </c>
      <c r="I329" s="25">
        <f t="shared" ref="I329" si="637">IFERROR(H329/H333,"-")</f>
        <v>0.14987865437979467</v>
      </c>
      <c r="J329" s="113">
        <v>1620</v>
      </c>
      <c r="K329" s="25">
        <f t="shared" ref="K329" si="638">IFERROR(J329/J333,"-")</f>
        <v>0.72841726618705038</v>
      </c>
      <c r="L329" s="113">
        <f t="shared" si="513"/>
        <v>59362.131481481483</v>
      </c>
      <c r="M329" s="81">
        <f t="shared" ref="M329:M333" si="639">IFERROR(J329/$R$58,0)</f>
        <v>7.1567414737586141E-2</v>
      </c>
      <c r="P329" s="41"/>
      <c r="Q329" s="41"/>
      <c r="R329" s="41"/>
    </row>
    <row r="330" spans="2:18" s="15" customFormat="1" ht="24.95" customHeight="1">
      <c r="B330" s="237"/>
      <c r="C330" s="290"/>
      <c r="D330" s="283"/>
      <c r="E330" s="106">
        <v>3</v>
      </c>
      <c r="F330" s="109" t="s">
        <v>220</v>
      </c>
      <c r="G330" s="29" t="s">
        <v>221</v>
      </c>
      <c r="H330" s="175">
        <v>51829764</v>
      </c>
      <c r="I330" s="25">
        <f t="shared" ref="I330" si="640">IFERROR(H330/H333,"-")</f>
        <v>8.0778264011562545E-2</v>
      </c>
      <c r="J330" s="113">
        <v>913</v>
      </c>
      <c r="K330" s="25">
        <f t="shared" ref="K330" si="641">IFERROR(J330/J333,"-")</f>
        <v>0.41052158273381295</v>
      </c>
      <c r="L330" s="113">
        <f t="shared" ref="L330:L393" si="642">IFERROR(H330/J330,"-")</f>
        <v>56768.635268346108</v>
      </c>
      <c r="M330" s="81">
        <f t="shared" si="639"/>
        <v>4.0333981268775403E-2</v>
      </c>
      <c r="P330" s="41"/>
      <c r="Q330" s="41"/>
      <c r="R330" s="41"/>
    </row>
    <row r="331" spans="2:18" s="15" customFormat="1" ht="24.95" customHeight="1">
      <c r="B331" s="237"/>
      <c r="C331" s="290"/>
      <c r="D331" s="283"/>
      <c r="E331" s="106">
        <v>4</v>
      </c>
      <c r="F331" s="109" t="s">
        <v>218</v>
      </c>
      <c r="G331" s="29" t="s">
        <v>219</v>
      </c>
      <c r="H331" s="175">
        <v>51534112</v>
      </c>
      <c r="I331" s="25">
        <f t="shared" ref="I331" si="643">IFERROR(H331/H333,"-")</f>
        <v>8.0317481374938035E-2</v>
      </c>
      <c r="J331" s="113">
        <v>1426</v>
      </c>
      <c r="K331" s="25">
        <f t="shared" ref="K331" si="644">IFERROR(J331/J333,"-")</f>
        <v>0.64118705035971224</v>
      </c>
      <c r="L331" s="113">
        <f t="shared" si="642"/>
        <v>36138.928471248248</v>
      </c>
      <c r="M331" s="81">
        <f t="shared" si="639"/>
        <v>6.2996995935677688E-2</v>
      </c>
      <c r="P331" s="41"/>
      <c r="Q331" s="41"/>
      <c r="R331" s="41"/>
    </row>
    <row r="332" spans="2:18" s="15" customFormat="1" ht="24.95" customHeight="1">
      <c r="B332" s="237"/>
      <c r="C332" s="290"/>
      <c r="D332" s="283"/>
      <c r="E332" s="107">
        <v>5</v>
      </c>
      <c r="F332" s="110" t="s">
        <v>222</v>
      </c>
      <c r="G332" s="30" t="s">
        <v>223</v>
      </c>
      <c r="H332" s="176">
        <v>49680145</v>
      </c>
      <c r="I332" s="40">
        <f t="shared" ref="I332" si="645">IFERROR(H332/H333,"-")</f>
        <v>7.7428017402176655E-2</v>
      </c>
      <c r="J332" s="114">
        <v>1024</v>
      </c>
      <c r="K332" s="40">
        <f t="shared" ref="K332" si="646">IFERROR(J332/J333,"-")</f>
        <v>0.46043165467625902</v>
      </c>
      <c r="L332" s="114">
        <f t="shared" si="642"/>
        <v>48515.7666015625</v>
      </c>
      <c r="M332" s="82">
        <f t="shared" si="639"/>
        <v>4.5237674500795196E-2</v>
      </c>
      <c r="P332" s="41"/>
      <c r="Q332" s="41"/>
      <c r="R332" s="41"/>
    </row>
    <row r="333" spans="2:18" s="15" customFormat="1" ht="24.95" customHeight="1">
      <c r="B333" s="238"/>
      <c r="C333" s="291"/>
      <c r="D333" s="284"/>
      <c r="E333" s="115" t="s">
        <v>106</v>
      </c>
      <c r="F333" s="118"/>
      <c r="G333" s="120"/>
      <c r="H333" s="177">
        <v>641630080</v>
      </c>
      <c r="I333" s="26" t="s">
        <v>192</v>
      </c>
      <c r="J333" s="142">
        <v>2224</v>
      </c>
      <c r="K333" s="26" t="s">
        <v>104</v>
      </c>
      <c r="L333" s="142">
        <f t="shared" si="642"/>
        <v>288502.73381294962</v>
      </c>
      <c r="M333" s="83">
        <f t="shared" si="639"/>
        <v>9.8250574306414568E-2</v>
      </c>
      <c r="P333" s="41"/>
      <c r="Q333" s="41"/>
      <c r="R333" s="41"/>
    </row>
    <row r="334" spans="2:18" s="15" customFormat="1" ht="24.95" customHeight="1">
      <c r="B334" s="236">
        <v>56</v>
      </c>
      <c r="C334" s="289" t="s">
        <v>10</v>
      </c>
      <c r="D334" s="282">
        <f t="shared" ref="D334" si="647">VLOOKUP(C334,$Q$4:$R$77,2,FALSE)</f>
        <v>14774</v>
      </c>
      <c r="E334" s="105">
        <v>1</v>
      </c>
      <c r="F334" s="108" t="s">
        <v>214</v>
      </c>
      <c r="G334" s="111" t="s">
        <v>215</v>
      </c>
      <c r="H334" s="174">
        <v>70184203</v>
      </c>
      <c r="I334" s="24">
        <f t="shared" ref="I334" si="648">IFERROR(H334/H339,"-")</f>
        <v>0.16293762284158594</v>
      </c>
      <c r="J334" s="112">
        <v>773</v>
      </c>
      <c r="K334" s="24">
        <f t="shared" ref="K334" si="649">IFERROR(J334/J339,"-")</f>
        <v>0.48955034832172262</v>
      </c>
      <c r="L334" s="112">
        <f t="shared" si="642"/>
        <v>90794.570504527816</v>
      </c>
      <c r="M334" s="84">
        <f>IFERROR(J334/$R$59,0)</f>
        <v>5.2321646135102207E-2</v>
      </c>
      <c r="P334" s="41"/>
      <c r="Q334" s="41"/>
      <c r="R334" s="41"/>
    </row>
    <row r="335" spans="2:18" s="15" customFormat="1" ht="24.95" customHeight="1">
      <c r="B335" s="237"/>
      <c r="C335" s="290"/>
      <c r="D335" s="283"/>
      <c r="E335" s="106">
        <v>2</v>
      </c>
      <c r="F335" s="109" t="s">
        <v>216</v>
      </c>
      <c r="G335" s="28" t="s">
        <v>217</v>
      </c>
      <c r="H335" s="175">
        <v>66976159</v>
      </c>
      <c r="I335" s="25">
        <f t="shared" ref="I335" si="650">IFERROR(H335/H339,"-")</f>
        <v>0.15548992035316112</v>
      </c>
      <c r="J335" s="113">
        <v>1094</v>
      </c>
      <c r="K335" s="25">
        <f t="shared" ref="K335" si="651">IFERROR(J335/J339,"-")</f>
        <v>0.69284357188093726</v>
      </c>
      <c r="L335" s="113">
        <f t="shared" si="642"/>
        <v>61221.351919561246</v>
      </c>
      <c r="M335" s="81">
        <f t="shared" ref="M335:M339" si="652">IFERROR(J335/$R$59,0)</f>
        <v>7.404900500879924E-2</v>
      </c>
      <c r="P335" s="41"/>
      <c r="Q335" s="41"/>
      <c r="R335" s="41"/>
    </row>
    <row r="336" spans="2:18" s="15" customFormat="1" ht="24.95" customHeight="1">
      <c r="B336" s="237"/>
      <c r="C336" s="290"/>
      <c r="D336" s="283"/>
      <c r="E336" s="106">
        <v>3</v>
      </c>
      <c r="F336" s="109" t="s">
        <v>232</v>
      </c>
      <c r="G336" s="29" t="s">
        <v>233</v>
      </c>
      <c r="H336" s="175">
        <v>32836079</v>
      </c>
      <c r="I336" s="25">
        <f t="shared" ref="I336" si="653">IFERROR(H336/H339,"-")</f>
        <v>7.6231294607684297E-2</v>
      </c>
      <c r="J336" s="113">
        <v>201</v>
      </c>
      <c r="K336" s="25">
        <f t="shared" ref="K336" si="654">IFERROR(J336/J339,"-")</f>
        <v>0.1272957568081064</v>
      </c>
      <c r="L336" s="113">
        <f t="shared" si="642"/>
        <v>163363.57711442787</v>
      </c>
      <c r="M336" s="81">
        <f t="shared" si="652"/>
        <v>1.3604981724651414E-2</v>
      </c>
      <c r="P336" s="41"/>
      <c r="Q336" s="41"/>
      <c r="R336" s="41"/>
    </row>
    <row r="337" spans="2:18" s="15" customFormat="1" ht="24.95" customHeight="1">
      <c r="B337" s="237"/>
      <c r="C337" s="290"/>
      <c r="D337" s="283"/>
      <c r="E337" s="106">
        <v>4</v>
      </c>
      <c r="F337" s="109" t="s">
        <v>218</v>
      </c>
      <c r="G337" s="29" t="s">
        <v>219</v>
      </c>
      <c r="H337" s="175">
        <v>32389271</v>
      </c>
      <c r="I337" s="25">
        <f t="shared" ref="I337" si="655">IFERROR(H337/H339,"-")</f>
        <v>7.5193998032747011E-2</v>
      </c>
      <c r="J337" s="113">
        <v>947</v>
      </c>
      <c r="K337" s="25">
        <f t="shared" ref="K337" si="656">IFERROR(J337/J339,"-")</f>
        <v>0.59974667511082969</v>
      </c>
      <c r="L337" s="113">
        <f t="shared" si="642"/>
        <v>34201.975712777188</v>
      </c>
      <c r="M337" s="81">
        <f t="shared" si="652"/>
        <v>6.4099093001218355E-2</v>
      </c>
      <c r="P337" s="41"/>
      <c r="Q337" s="41"/>
      <c r="R337" s="41"/>
    </row>
    <row r="338" spans="2:18" s="15" customFormat="1" ht="24.95" customHeight="1">
      <c r="B338" s="237"/>
      <c r="C338" s="290"/>
      <c r="D338" s="283"/>
      <c r="E338" s="107">
        <v>5</v>
      </c>
      <c r="F338" s="110" t="s">
        <v>222</v>
      </c>
      <c r="G338" s="30" t="s">
        <v>223</v>
      </c>
      <c r="H338" s="176">
        <v>30833315</v>
      </c>
      <c r="I338" s="40">
        <f t="shared" ref="I338" si="657">IFERROR(H338/H339,"-")</f>
        <v>7.158173542878038E-2</v>
      </c>
      <c r="J338" s="114">
        <v>642</v>
      </c>
      <c r="K338" s="40">
        <f t="shared" ref="K338" si="658">IFERROR(J338/J339,"-")</f>
        <v>0.40658644711842939</v>
      </c>
      <c r="L338" s="114">
        <f t="shared" si="642"/>
        <v>48026.970404984422</v>
      </c>
      <c r="M338" s="82">
        <f t="shared" si="652"/>
        <v>4.3454717747394074E-2</v>
      </c>
      <c r="P338" s="41"/>
      <c r="Q338" s="41"/>
      <c r="R338" s="41"/>
    </row>
    <row r="339" spans="2:18" s="15" customFormat="1" ht="24.95" customHeight="1">
      <c r="B339" s="238"/>
      <c r="C339" s="291"/>
      <c r="D339" s="284"/>
      <c r="E339" s="115" t="s">
        <v>106</v>
      </c>
      <c r="F339" s="118"/>
      <c r="G339" s="120"/>
      <c r="H339" s="177">
        <v>430742770</v>
      </c>
      <c r="I339" s="26" t="s">
        <v>192</v>
      </c>
      <c r="J339" s="142">
        <v>1579</v>
      </c>
      <c r="K339" s="26" t="s">
        <v>104</v>
      </c>
      <c r="L339" s="142">
        <f t="shared" si="642"/>
        <v>272794.66117796075</v>
      </c>
      <c r="M339" s="83">
        <f t="shared" si="652"/>
        <v>0.10687694598619196</v>
      </c>
      <c r="P339" s="41"/>
      <c r="Q339" s="41"/>
      <c r="R339" s="41"/>
    </row>
    <row r="340" spans="2:18" s="15" customFormat="1" ht="24.95" customHeight="1">
      <c r="B340" s="236">
        <v>57</v>
      </c>
      <c r="C340" s="289" t="s">
        <v>44</v>
      </c>
      <c r="D340" s="282">
        <f t="shared" ref="D340" si="659">VLOOKUP(C340,$Q$4:$R$77,2,FALSE)</f>
        <v>10376</v>
      </c>
      <c r="E340" s="105">
        <v>1</v>
      </c>
      <c r="F340" s="108" t="s">
        <v>214</v>
      </c>
      <c r="G340" s="111" t="s">
        <v>215</v>
      </c>
      <c r="H340" s="174">
        <v>64700953</v>
      </c>
      <c r="I340" s="24">
        <f t="shared" ref="I340" si="660">IFERROR(H340/H345,"-")</f>
        <v>0.16291073484349444</v>
      </c>
      <c r="J340" s="112">
        <v>653</v>
      </c>
      <c r="K340" s="24">
        <f t="shared" ref="K340" si="661">IFERROR(J340/J345,"-")</f>
        <v>0.58670260557053011</v>
      </c>
      <c r="L340" s="112">
        <f t="shared" si="642"/>
        <v>99082.62327718224</v>
      </c>
      <c r="M340" s="84">
        <f>IFERROR(J340/$R$60,0)</f>
        <v>6.2933693138010796E-2</v>
      </c>
      <c r="P340" s="41"/>
      <c r="Q340" s="41"/>
      <c r="R340" s="41"/>
    </row>
    <row r="341" spans="2:18" s="15" customFormat="1" ht="24.95" customHeight="1">
      <c r="B341" s="237"/>
      <c r="C341" s="290"/>
      <c r="D341" s="283"/>
      <c r="E341" s="106">
        <v>2</v>
      </c>
      <c r="F341" s="109" t="s">
        <v>216</v>
      </c>
      <c r="G341" s="28" t="s">
        <v>217</v>
      </c>
      <c r="H341" s="175">
        <v>60596809</v>
      </c>
      <c r="I341" s="25">
        <f t="shared" ref="I341" si="662">IFERROR(H341/H345,"-")</f>
        <v>0.15257689764416418</v>
      </c>
      <c r="J341" s="113">
        <v>881</v>
      </c>
      <c r="K341" s="25">
        <f t="shared" ref="K341" si="663">IFERROR(J341/J345,"-")</f>
        <v>0.79155435759209347</v>
      </c>
      <c r="L341" s="113">
        <f t="shared" si="642"/>
        <v>68781.84903518729</v>
      </c>
      <c r="M341" s="81">
        <f t="shared" ref="M341:M345" si="664">IFERROR(J341/$R$60,0)</f>
        <v>8.4907478797224364E-2</v>
      </c>
      <c r="P341" s="41"/>
      <c r="Q341" s="41"/>
      <c r="R341" s="41"/>
    </row>
    <row r="342" spans="2:18" s="15" customFormat="1" ht="24.95" customHeight="1">
      <c r="B342" s="237"/>
      <c r="C342" s="290"/>
      <c r="D342" s="283"/>
      <c r="E342" s="106">
        <v>3</v>
      </c>
      <c r="F342" s="109" t="s">
        <v>220</v>
      </c>
      <c r="G342" s="29" t="s">
        <v>221</v>
      </c>
      <c r="H342" s="175">
        <v>42465851</v>
      </c>
      <c r="I342" s="25">
        <f t="shared" ref="I342" si="665">IFERROR(H342/H345,"-")</f>
        <v>0.10692490096960926</v>
      </c>
      <c r="J342" s="113">
        <v>499</v>
      </c>
      <c r="K342" s="25">
        <f t="shared" ref="K342" si="666">IFERROR(J342/J345,"-")</f>
        <v>0.44833782569631625</v>
      </c>
      <c r="L342" s="113">
        <f t="shared" si="642"/>
        <v>85101.905811623248</v>
      </c>
      <c r="M342" s="81">
        <f t="shared" si="664"/>
        <v>4.8091750192752504E-2</v>
      </c>
      <c r="P342" s="41"/>
      <c r="Q342" s="41"/>
      <c r="R342" s="41"/>
    </row>
    <row r="343" spans="2:18" s="15" customFormat="1" ht="24.95" customHeight="1">
      <c r="B343" s="237"/>
      <c r="C343" s="290"/>
      <c r="D343" s="283"/>
      <c r="E343" s="106">
        <v>4</v>
      </c>
      <c r="F343" s="109" t="s">
        <v>224</v>
      </c>
      <c r="G343" s="29" t="s">
        <v>225</v>
      </c>
      <c r="H343" s="175">
        <v>29575449</v>
      </c>
      <c r="I343" s="25">
        <f t="shared" ref="I343" si="667">IFERROR(H343/H345,"-")</f>
        <v>7.4468116874820883E-2</v>
      </c>
      <c r="J343" s="113">
        <v>295</v>
      </c>
      <c r="K343" s="25">
        <f t="shared" ref="K343" si="668">IFERROR(J343/J345,"-")</f>
        <v>0.26504941599281223</v>
      </c>
      <c r="L343" s="113">
        <f t="shared" si="642"/>
        <v>100255.7593220339</v>
      </c>
      <c r="M343" s="81">
        <f t="shared" si="664"/>
        <v>2.8430994602929839E-2</v>
      </c>
      <c r="P343" s="41"/>
      <c r="Q343" s="41"/>
      <c r="R343" s="41"/>
    </row>
    <row r="344" spans="2:18" s="15" customFormat="1" ht="24.95" customHeight="1">
      <c r="B344" s="237"/>
      <c r="C344" s="290"/>
      <c r="D344" s="283"/>
      <c r="E344" s="107">
        <v>5</v>
      </c>
      <c r="F344" s="110" t="s">
        <v>222</v>
      </c>
      <c r="G344" s="30" t="s">
        <v>223</v>
      </c>
      <c r="H344" s="176">
        <v>29311781</v>
      </c>
      <c r="I344" s="40">
        <f t="shared" ref="I344" si="669">IFERROR(H344/H345,"-")</f>
        <v>7.3804226381048485E-2</v>
      </c>
      <c r="J344" s="114">
        <v>500</v>
      </c>
      <c r="K344" s="40">
        <f t="shared" ref="K344" si="670">IFERROR(J344/J345,"-")</f>
        <v>0.44923629829290207</v>
      </c>
      <c r="L344" s="114">
        <f t="shared" si="642"/>
        <v>58623.561999999998</v>
      </c>
      <c r="M344" s="82">
        <f t="shared" si="664"/>
        <v>4.818812644564379E-2</v>
      </c>
      <c r="P344" s="41"/>
      <c r="Q344" s="41"/>
      <c r="R344" s="41"/>
    </row>
    <row r="345" spans="2:18" s="15" customFormat="1" ht="24.95" customHeight="1">
      <c r="B345" s="238"/>
      <c r="C345" s="291"/>
      <c r="D345" s="284"/>
      <c r="E345" s="115" t="s">
        <v>106</v>
      </c>
      <c r="F345" s="118"/>
      <c r="G345" s="120"/>
      <c r="H345" s="177">
        <v>397155860</v>
      </c>
      <c r="I345" s="26" t="s">
        <v>192</v>
      </c>
      <c r="J345" s="142">
        <v>1113</v>
      </c>
      <c r="K345" s="26" t="s">
        <v>104</v>
      </c>
      <c r="L345" s="142">
        <f t="shared" si="642"/>
        <v>356833.65678346809</v>
      </c>
      <c r="M345" s="83">
        <f t="shared" si="664"/>
        <v>0.10726676946800308</v>
      </c>
      <c r="P345" s="41"/>
      <c r="Q345" s="41"/>
      <c r="R345" s="41"/>
    </row>
    <row r="346" spans="2:18" s="15" customFormat="1" ht="24.95" customHeight="1">
      <c r="B346" s="236">
        <v>58</v>
      </c>
      <c r="C346" s="289" t="s">
        <v>26</v>
      </c>
      <c r="D346" s="282">
        <f t="shared" ref="D346" si="671">VLOOKUP(C346,$Q$4:$R$77,2,FALSE)</f>
        <v>12086</v>
      </c>
      <c r="E346" s="105">
        <v>1</v>
      </c>
      <c r="F346" s="108" t="s">
        <v>216</v>
      </c>
      <c r="G346" s="111" t="s">
        <v>217</v>
      </c>
      <c r="H346" s="174">
        <v>69554211</v>
      </c>
      <c r="I346" s="24">
        <f t="shared" ref="I346" si="672">IFERROR(H346/H351,"-")</f>
        <v>0.15653881914174478</v>
      </c>
      <c r="J346" s="112">
        <v>1109</v>
      </c>
      <c r="K346" s="24">
        <f t="shared" ref="K346" si="673">IFERROR(J346/J351,"-")</f>
        <v>0.70817369093231164</v>
      </c>
      <c r="L346" s="112">
        <f t="shared" si="642"/>
        <v>62717.954012623988</v>
      </c>
      <c r="M346" s="84">
        <f>IFERROR(J346/$R$61,0)</f>
        <v>9.1759060069501908E-2</v>
      </c>
      <c r="P346" s="41"/>
      <c r="Q346" s="41"/>
      <c r="R346" s="41"/>
    </row>
    <row r="347" spans="2:18" s="15" customFormat="1" ht="24.95" customHeight="1">
      <c r="B347" s="237"/>
      <c r="C347" s="290"/>
      <c r="D347" s="283"/>
      <c r="E347" s="106">
        <v>2</v>
      </c>
      <c r="F347" s="109" t="s">
        <v>214</v>
      </c>
      <c r="G347" s="28" t="s">
        <v>215</v>
      </c>
      <c r="H347" s="175">
        <v>64518288</v>
      </c>
      <c r="I347" s="25">
        <f t="shared" ref="I347" si="674">IFERROR(H347/H351,"-")</f>
        <v>0.14520496273858965</v>
      </c>
      <c r="J347" s="113">
        <v>810</v>
      </c>
      <c r="K347" s="25">
        <f t="shared" ref="K347" si="675">IFERROR(J347/J351,"-")</f>
        <v>0.51724137931034486</v>
      </c>
      <c r="L347" s="113">
        <f t="shared" si="642"/>
        <v>79652.207407407404</v>
      </c>
      <c r="M347" s="81">
        <f t="shared" ref="M347:M351" si="676">IFERROR(J347/$R$61,0)</f>
        <v>6.7019692205858017E-2</v>
      </c>
      <c r="P347" s="41"/>
      <c r="Q347" s="41"/>
      <c r="R347" s="41"/>
    </row>
    <row r="348" spans="2:18" s="15" customFormat="1" ht="24.95" customHeight="1">
      <c r="B348" s="237"/>
      <c r="C348" s="290"/>
      <c r="D348" s="283"/>
      <c r="E348" s="106">
        <v>3</v>
      </c>
      <c r="F348" s="109" t="s">
        <v>220</v>
      </c>
      <c r="G348" s="29" t="s">
        <v>221</v>
      </c>
      <c r="H348" s="175">
        <v>41303645</v>
      </c>
      <c r="I348" s="25">
        <f t="shared" ref="I348" si="677">IFERROR(H348/H351,"-")</f>
        <v>9.2958049866309761E-2</v>
      </c>
      <c r="J348" s="113">
        <v>605</v>
      </c>
      <c r="K348" s="25">
        <f t="shared" ref="K348" si="678">IFERROR(J348/J351,"-")</f>
        <v>0.38633461047254153</v>
      </c>
      <c r="L348" s="113">
        <f t="shared" si="642"/>
        <v>68270.487603305781</v>
      </c>
      <c r="M348" s="81">
        <f t="shared" si="676"/>
        <v>5.0057918252523578E-2</v>
      </c>
      <c r="P348" s="41"/>
      <c r="Q348" s="41"/>
      <c r="R348" s="41"/>
    </row>
    <row r="349" spans="2:18" s="15" customFormat="1" ht="24.95" customHeight="1">
      <c r="B349" s="237"/>
      <c r="C349" s="290"/>
      <c r="D349" s="283"/>
      <c r="E349" s="106">
        <v>4</v>
      </c>
      <c r="F349" s="109" t="s">
        <v>218</v>
      </c>
      <c r="G349" s="29" t="s">
        <v>219</v>
      </c>
      <c r="H349" s="175">
        <v>40128431</v>
      </c>
      <c r="I349" s="25">
        <f t="shared" ref="I349" si="679">IFERROR(H349/H351,"-")</f>
        <v>9.0313111347794378E-2</v>
      </c>
      <c r="J349" s="113">
        <v>993</v>
      </c>
      <c r="K349" s="25">
        <f t="shared" ref="K349" si="680">IFERROR(J349/J351,"-")</f>
        <v>0.63409961685823757</v>
      </c>
      <c r="L349" s="113">
        <f t="shared" si="642"/>
        <v>40411.310171198391</v>
      </c>
      <c r="M349" s="81">
        <f t="shared" si="676"/>
        <v>8.2161178222737052E-2</v>
      </c>
      <c r="P349" s="41"/>
      <c r="Q349" s="41"/>
      <c r="R349" s="41"/>
    </row>
    <row r="350" spans="2:18" s="15" customFormat="1" ht="24.95" customHeight="1">
      <c r="B350" s="237"/>
      <c r="C350" s="290"/>
      <c r="D350" s="283"/>
      <c r="E350" s="107">
        <v>5</v>
      </c>
      <c r="F350" s="110" t="s">
        <v>222</v>
      </c>
      <c r="G350" s="30" t="s">
        <v>223</v>
      </c>
      <c r="H350" s="176">
        <v>32461907</v>
      </c>
      <c r="I350" s="40">
        <f t="shared" ref="I350" si="681">IFERROR(H350/H351,"-")</f>
        <v>7.3058820103201791E-2</v>
      </c>
      <c r="J350" s="114">
        <v>656</v>
      </c>
      <c r="K350" s="40">
        <f t="shared" ref="K350" si="682">IFERROR(J350/J351,"-")</f>
        <v>0.41890166028097064</v>
      </c>
      <c r="L350" s="114">
        <f t="shared" si="642"/>
        <v>49484.61432926829</v>
      </c>
      <c r="M350" s="82">
        <f t="shared" si="676"/>
        <v>5.4277676650670195E-2</v>
      </c>
      <c r="P350" s="41"/>
      <c r="Q350" s="41"/>
      <c r="R350" s="41"/>
    </row>
    <row r="351" spans="2:18" s="15" customFormat="1" ht="24.95" customHeight="1">
      <c r="B351" s="238"/>
      <c r="C351" s="291"/>
      <c r="D351" s="284"/>
      <c r="E351" s="115" t="s">
        <v>106</v>
      </c>
      <c r="F351" s="118"/>
      <c r="G351" s="120"/>
      <c r="H351" s="177">
        <v>444325640</v>
      </c>
      <c r="I351" s="26" t="s">
        <v>192</v>
      </c>
      <c r="J351" s="142">
        <v>1566</v>
      </c>
      <c r="K351" s="26" t="s">
        <v>104</v>
      </c>
      <c r="L351" s="142">
        <f t="shared" si="642"/>
        <v>283732.8480204342</v>
      </c>
      <c r="M351" s="83">
        <f t="shared" si="676"/>
        <v>0.12957140493132549</v>
      </c>
      <c r="P351" s="41"/>
      <c r="Q351" s="41"/>
      <c r="R351" s="41"/>
    </row>
    <row r="352" spans="2:18" s="15" customFormat="1" ht="24.95" customHeight="1">
      <c r="B352" s="236">
        <v>59</v>
      </c>
      <c r="C352" s="289" t="s">
        <v>21</v>
      </c>
      <c r="D352" s="282">
        <f t="shared" ref="D352" si="683">VLOOKUP(C352,$Q$4:$R$77,2,FALSE)</f>
        <v>85998</v>
      </c>
      <c r="E352" s="105">
        <v>1</v>
      </c>
      <c r="F352" s="108" t="s">
        <v>214</v>
      </c>
      <c r="G352" s="111" t="s">
        <v>215</v>
      </c>
      <c r="H352" s="174">
        <v>512534906</v>
      </c>
      <c r="I352" s="24">
        <f t="shared" ref="I352" si="684">IFERROR(H352/H357,"-")</f>
        <v>0.15475152968941863</v>
      </c>
      <c r="J352" s="112">
        <v>5504</v>
      </c>
      <c r="K352" s="24">
        <f t="shared" ref="K352" si="685">IFERROR(J352/J357,"-")</f>
        <v>0.51511464670098273</v>
      </c>
      <c r="L352" s="112">
        <f t="shared" si="642"/>
        <v>93120.44077034884</v>
      </c>
      <c r="M352" s="84">
        <f>IFERROR(J352/$R$62,0)</f>
        <v>6.4001488406707135E-2</v>
      </c>
      <c r="P352" s="41"/>
      <c r="Q352" s="41"/>
      <c r="R352" s="41"/>
    </row>
    <row r="353" spans="2:18" s="15" customFormat="1" ht="24.95" customHeight="1">
      <c r="B353" s="237"/>
      <c r="C353" s="290"/>
      <c r="D353" s="283"/>
      <c r="E353" s="106">
        <v>2</v>
      </c>
      <c r="F353" s="109" t="s">
        <v>216</v>
      </c>
      <c r="G353" s="28" t="s">
        <v>217</v>
      </c>
      <c r="H353" s="175">
        <v>497804022</v>
      </c>
      <c r="I353" s="25">
        <f t="shared" ref="I353" si="686">IFERROR(H353/H357,"-")</f>
        <v>0.15030378026593372</v>
      </c>
      <c r="J353" s="113">
        <v>7822</v>
      </c>
      <c r="K353" s="25">
        <f t="shared" ref="K353" si="687">IFERROR(J353/J357,"-")</f>
        <v>0.73205428170332243</v>
      </c>
      <c r="L353" s="113">
        <f t="shared" si="642"/>
        <v>63641.526719509078</v>
      </c>
      <c r="M353" s="81">
        <f t="shared" ref="M353:M357" si="688">IFERROR(J353/$R$62,0)</f>
        <v>9.0955603618688805E-2</v>
      </c>
      <c r="P353" s="41"/>
      <c r="Q353" s="41"/>
      <c r="R353" s="41"/>
    </row>
    <row r="354" spans="2:18" s="15" customFormat="1" ht="24.95" customHeight="1">
      <c r="B354" s="237"/>
      <c r="C354" s="290"/>
      <c r="D354" s="283"/>
      <c r="E354" s="106">
        <v>3</v>
      </c>
      <c r="F354" s="109" t="s">
        <v>218</v>
      </c>
      <c r="G354" s="29" t="s">
        <v>219</v>
      </c>
      <c r="H354" s="175">
        <v>270150848</v>
      </c>
      <c r="I354" s="25">
        <f t="shared" ref="I354" si="689">IFERROR(H354/H357,"-")</f>
        <v>8.1567628829739877E-2</v>
      </c>
      <c r="J354" s="113">
        <v>6681</v>
      </c>
      <c r="K354" s="25">
        <f t="shared" ref="K354" si="690">IFERROR(J354/J357,"-")</f>
        <v>0.62526906878802058</v>
      </c>
      <c r="L354" s="113">
        <f t="shared" si="642"/>
        <v>40435.690465499174</v>
      </c>
      <c r="M354" s="81">
        <f t="shared" si="688"/>
        <v>7.7687853205888516E-2</v>
      </c>
      <c r="P354" s="41"/>
      <c r="Q354" s="41"/>
      <c r="R354" s="41"/>
    </row>
    <row r="355" spans="2:18" s="15" customFormat="1" ht="24.95" customHeight="1">
      <c r="B355" s="237"/>
      <c r="C355" s="290"/>
      <c r="D355" s="283"/>
      <c r="E355" s="106">
        <v>4</v>
      </c>
      <c r="F355" s="109" t="s">
        <v>220</v>
      </c>
      <c r="G355" s="29" t="s">
        <v>221</v>
      </c>
      <c r="H355" s="175">
        <v>258916939</v>
      </c>
      <c r="I355" s="25">
        <f t="shared" ref="I355" si="691">IFERROR(H355/H357,"-")</f>
        <v>7.8175733796269256E-2</v>
      </c>
      <c r="J355" s="113">
        <v>4477</v>
      </c>
      <c r="K355" s="25">
        <f t="shared" ref="K355" si="692">IFERROR(J355/J357,"-")</f>
        <v>0.41899859616284513</v>
      </c>
      <c r="L355" s="113">
        <f t="shared" si="642"/>
        <v>57832.686843868665</v>
      </c>
      <c r="M355" s="81">
        <f t="shared" si="688"/>
        <v>5.2059350217446919E-2</v>
      </c>
      <c r="P355" s="41"/>
      <c r="Q355" s="41"/>
      <c r="R355" s="41"/>
    </row>
    <row r="356" spans="2:18" s="15" customFormat="1" ht="24.95" customHeight="1">
      <c r="B356" s="237"/>
      <c r="C356" s="290"/>
      <c r="D356" s="283"/>
      <c r="E356" s="107">
        <v>5</v>
      </c>
      <c r="F356" s="110" t="s">
        <v>222</v>
      </c>
      <c r="G356" s="30" t="s">
        <v>223</v>
      </c>
      <c r="H356" s="176">
        <v>258416392</v>
      </c>
      <c r="I356" s="40">
        <f t="shared" ref="I356" si="693">IFERROR(H356/H357,"-")</f>
        <v>7.8024601818671921E-2</v>
      </c>
      <c r="J356" s="114">
        <v>4800</v>
      </c>
      <c r="K356" s="40">
        <f t="shared" ref="K356" si="694">IFERROR(J356/J357,"-")</f>
        <v>0.44922788956481047</v>
      </c>
      <c r="L356" s="114">
        <f t="shared" si="642"/>
        <v>53836.748333333337</v>
      </c>
      <c r="M356" s="82">
        <f t="shared" si="688"/>
        <v>5.5815251517477148E-2</v>
      </c>
      <c r="P356" s="41"/>
      <c r="Q356" s="41"/>
      <c r="R356" s="41"/>
    </row>
    <row r="357" spans="2:18" s="15" customFormat="1" ht="24.95" customHeight="1">
      <c r="B357" s="238"/>
      <c r="C357" s="291"/>
      <c r="D357" s="284"/>
      <c r="E357" s="115" t="s">
        <v>106</v>
      </c>
      <c r="F357" s="118"/>
      <c r="G357" s="120"/>
      <c r="H357" s="177">
        <v>3311986040</v>
      </c>
      <c r="I357" s="26" t="s">
        <v>192</v>
      </c>
      <c r="J357" s="142">
        <v>10685</v>
      </c>
      <c r="K357" s="26" t="s">
        <v>104</v>
      </c>
      <c r="L357" s="142">
        <f t="shared" si="642"/>
        <v>309965.93729527376</v>
      </c>
      <c r="M357" s="83">
        <f t="shared" si="688"/>
        <v>0.12424707551338403</v>
      </c>
      <c r="P357" s="41"/>
      <c r="Q357" s="41"/>
      <c r="R357" s="41"/>
    </row>
    <row r="358" spans="2:18" s="15" customFormat="1" ht="24.95" customHeight="1">
      <c r="B358" s="236">
        <v>60</v>
      </c>
      <c r="C358" s="289" t="s">
        <v>45</v>
      </c>
      <c r="D358" s="282">
        <f t="shared" ref="D358" si="695">VLOOKUP(C358,$Q$4:$R$77,2,FALSE)</f>
        <v>11563</v>
      </c>
      <c r="E358" s="105">
        <v>1</v>
      </c>
      <c r="F358" s="108" t="s">
        <v>214</v>
      </c>
      <c r="G358" s="111" t="s">
        <v>215</v>
      </c>
      <c r="H358" s="174">
        <v>49922768</v>
      </c>
      <c r="I358" s="24">
        <f t="shared" ref="I358" si="696">IFERROR(H358/H363,"-")</f>
        <v>0.18411870247621129</v>
      </c>
      <c r="J358" s="112">
        <v>573</v>
      </c>
      <c r="K358" s="24">
        <f t="shared" ref="K358" si="697">IFERROR(J358/J363,"-")</f>
        <v>0.54005655042412815</v>
      </c>
      <c r="L358" s="112">
        <f t="shared" si="642"/>
        <v>87125.249563699821</v>
      </c>
      <c r="M358" s="84">
        <f>IFERROR(J358/$R$63,0)</f>
        <v>4.9554613854536023E-2</v>
      </c>
      <c r="P358" s="41"/>
      <c r="Q358" s="41"/>
      <c r="R358" s="41"/>
    </row>
    <row r="359" spans="2:18" s="15" customFormat="1" ht="24.95" customHeight="1">
      <c r="B359" s="237"/>
      <c r="C359" s="290"/>
      <c r="D359" s="283"/>
      <c r="E359" s="106">
        <v>2</v>
      </c>
      <c r="F359" s="109" t="s">
        <v>216</v>
      </c>
      <c r="G359" s="28" t="s">
        <v>217</v>
      </c>
      <c r="H359" s="175">
        <v>38071632</v>
      </c>
      <c r="I359" s="25">
        <f t="shared" ref="I359" si="698">IFERROR(H359/H363,"-")</f>
        <v>0.14041087395217761</v>
      </c>
      <c r="J359" s="113">
        <v>719</v>
      </c>
      <c r="K359" s="25">
        <f t="shared" ref="K359" si="699">IFERROR(J359/J363,"-")</f>
        <v>0.6776625824693685</v>
      </c>
      <c r="L359" s="113">
        <f t="shared" si="642"/>
        <v>52950.80945757997</v>
      </c>
      <c r="M359" s="81">
        <f t="shared" ref="M359:M363" si="700">IFERROR(J359/$R$63,0)</f>
        <v>6.2181094871573118E-2</v>
      </c>
      <c r="P359" s="41"/>
      <c r="Q359" s="41"/>
      <c r="R359" s="41"/>
    </row>
    <row r="360" spans="2:18" s="15" customFormat="1" ht="24.95" customHeight="1">
      <c r="B360" s="237"/>
      <c r="C360" s="290"/>
      <c r="D360" s="283"/>
      <c r="E360" s="106">
        <v>3</v>
      </c>
      <c r="F360" s="109" t="s">
        <v>218</v>
      </c>
      <c r="G360" s="29" t="s">
        <v>219</v>
      </c>
      <c r="H360" s="175">
        <v>26225564</v>
      </c>
      <c r="I360" s="25">
        <f t="shared" ref="I360" si="701">IFERROR(H360/H363,"-")</f>
        <v>9.6721736570913652E-2</v>
      </c>
      <c r="J360" s="113">
        <v>648</v>
      </c>
      <c r="K360" s="25">
        <f t="shared" ref="K360" si="702">IFERROR(J360/J363,"-")</f>
        <v>0.61074458058435444</v>
      </c>
      <c r="L360" s="113">
        <f t="shared" si="642"/>
        <v>40471.549382716046</v>
      </c>
      <c r="M360" s="81">
        <f t="shared" si="700"/>
        <v>5.6040819856438641E-2</v>
      </c>
      <c r="P360" s="41"/>
      <c r="Q360" s="41"/>
      <c r="R360" s="41"/>
    </row>
    <row r="361" spans="2:18" s="15" customFormat="1" ht="24.95" customHeight="1">
      <c r="B361" s="237"/>
      <c r="C361" s="290"/>
      <c r="D361" s="283"/>
      <c r="E361" s="106">
        <v>4</v>
      </c>
      <c r="F361" s="109" t="s">
        <v>220</v>
      </c>
      <c r="G361" s="29" t="s">
        <v>221</v>
      </c>
      <c r="H361" s="175">
        <v>23422357</v>
      </c>
      <c r="I361" s="25">
        <f t="shared" ref="I361" si="703">IFERROR(H361/H363,"-")</f>
        <v>8.6383310712551134E-2</v>
      </c>
      <c r="J361" s="113">
        <v>377</v>
      </c>
      <c r="K361" s="25">
        <f t="shared" ref="K361" si="704">IFERROR(J361/J363,"-")</f>
        <v>0.35532516493873706</v>
      </c>
      <c r="L361" s="113">
        <f t="shared" si="642"/>
        <v>62128.267904509281</v>
      </c>
      <c r="M361" s="81">
        <f t="shared" si="700"/>
        <v>3.2603995502897172E-2</v>
      </c>
      <c r="P361" s="41"/>
      <c r="Q361" s="41"/>
      <c r="R361" s="41"/>
    </row>
    <row r="362" spans="2:18" s="15" customFormat="1" ht="24.95" customHeight="1">
      <c r="B362" s="237"/>
      <c r="C362" s="290"/>
      <c r="D362" s="283"/>
      <c r="E362" s="107">
        <v>5</v>
      </c>
      <c r="F362" s="110" t="s">
        <v>232</v>
      </c>
      <c r="G362" s="30" t="s">
        <v>233</v>
      </c>
      <c r="H362" s="176">
        <v>21080160</v>
      </c>
      <c r="I362" s="40">
        <f t="shared" ref="I362" si="705">IFERROR(H362/H363,"-")</f>
        <v>7.7745122369635641E-2</v>
      </c>
      <c r="J362" s="114">
        <v>130</v>
      </c>
      <c r="K362" s="40">
        <f t="shared" ref="K362" si="706">IFERROR(J362/J363,"-")</f>
        <v>0.12252591894439209</v>
      </c>
      <c r="L362" s="114">
        <f t="shared" si="642"/>
        <v>162155.07692307694</v>
      </c>
      <c r="M362" s="82">
        <f t="shared" si="700"/>
        <v>1.1242757069964542E-2</v>
      </c>
      <c r="P362" s="41"/>
      <c r="Q362" s="41"/>
      <c r="R362" s="41"/>
    </row>
    <row r="363" spans="2:18" s="15" customFormat="1" ht="24.95" customHeight="1">
      <c r="B363" s="238"/>
      <c r="C363" s="291"/>
      <c r="D363" s="284"/>
      <c r="E363" s="115" t="s">
        <v>106</v>
      </c>
      <c r="F363" s="118"/>
      <c r="G363" s="120"/>
      <c r="H363" s="177">
        <v>271144470</v>
      </c>
      <c r="I363" s="26" t="s">
        <v>192</v>
      </c>
      <c r="J363" s="142">
        <v>1061</v>
      </c>
      <c r="K363" s="26" t="s">
        <v>104</v>
      </c>
      <c r="L363" s="142">
        <f t="shared" si="642"/>
        <v>255555.57964184732</v>
      </c>
      <c r="M363" s="83">
        <f t="shared" si="700"/>
        <v>9.1758194240249072E-2</v>
      </c>
      <c r="P363" s="41"/>
      <c r="Q363" s="41"/>
      <c r="R363" s="41"/>
    </row>
    <row r="364" spans="2:18" s="15" customFormat="1" ht="24.95" customHeight="1">
      <c r="B364" s="236">
        <v>61</v>
      </c>
      <c r="C364" s="289" t="s">
        <v>17</v>
      </c>
      <c r="D364" s="282">
        <f t="shared" ref="D364" si="707">VLOOKUP(C364,$Q$4:$R$77,2,FALSE)</f>
        <v>10060</v>
      </c>
      <c r="E364" s="105">
        <v>1</v>
      </c>
      <c r="F364" s="108" t="s">
        <v>214</v>
      </c>
      <c r="G364" s="111" t="s">
        <v>215</v>
      </c>
      <c r="H364" s="174">
        <v>44471486</v>
      </c>
      <c r="I364" s="24">
        <f t="shared" ref="I364" si="708">IFERROR(H364/H369,"-")</f>
        <v>0.14967378297353534</v>
      </c>
      <c r="J364" s="112">
        <v>505</v>
      </c>
      <c r="K364" s="24">
        <f t="shared" ref="K364" si="709">IFERROR(J364/J369,"-")</f>
        <v>0.45577617328519854</v>
      </c>
      <c r="L364" s="112">
        <f t="shared" si="642"/>
        <v>88062.348514851488</v>
      </c>
      <c r="M364" s="84">
        <f>IFERROR(J364/$R$64,0)</f>
        <v>5.0198807157057657E-2</v>
      </c>
      <c r="P364" s="41"/>
      <c r="Q364" s="41"/>
      <c r="R364" s="41"/>
    </row>
    <row r="365" spans="2:18" s="15" customFormat="1" ht="24.95" customHeight="1">
      <c r="B365" s="237"/>
      <c r="C365" s="290"/>
      <c r="D365" s="283"/>
      <c r="E365" s="106">
        <v>2</v>
      </c>
      <c r="F365" s="109" t="s">
        <v>216</v>
      </c>
      <c r="G365" s="28" t="s">
        <v>217</v>
      </c>
      <c r="H365" s="175">
        <v>43377800</v>
      </c>
      <c r="I365" s="25">
        <f t="shared" ref="I365" si="710">IFERROR(H365/H369,"-")</f>
        <v>0.14599285985337709</v>
      </c>
      <c r="J365" s="113">
        <v>750</v>
      </c>
      <c r="K365" s="25">
        <f t="shared" ref="K365" si="711">IFERROR(J365/J369,"-")</f>
        <v>0.67689530685920574</v>
      </c>
      <c r="L365" s="113">
        <f t="shared" si="642"/>
        <v>57837.066666666666</v>
      </c>
      <c r="M365" s="81">
        <f t="shared" ref="M365:M369" si="712">IFERROR(J365/$R$64,0)</f>
        <v>7.4552683896620273E-2</v>
      </c>
      <c r="P365" s="41"/>
      <c r="Q365" s="41"/>
      <c r="R365" s="41"/>
    </row>
    <row r="366" spans="2:18" s="15" customFormat="1" ht="24.95" customHeight="1">
      <c r="B366" s="237"/>
      <c r="C366" s="290"/>
      <c r="D366" s="283"/>
      <c r="E366" s="106">
        <v>3</v>
      </c>
      <c r="F366" s="109" t="s">
        <v>222</v>
      </c>
      <c r="G366" s="29" t="s">
        <v>223</v>
      </c>
      <c r="H366" s="175">
        <v>25422513</v>
      </c>
      <c r="I366" s="25">
        <f t="shared" ref="I366" si="713">IFERROR(H366/H369,"-")</f>
        <v>8.5562323988991079E-2</v>
      </c>
      <c r="J366" s="113">
        <v>520</v>
      </c>
      <c r="K366" s="25">
        <f t="shared" ref="K366" si="714">IFERROR(J366/J369,"-")</f>
        <v>0.46931407942238268</v>
      </c>
      <c r="L366" s="113">
        <f t="shared" si="642"/>
        <v>48889.448076923079</v>
      </c>
      <c r="M366" s="81">
        <f t="shared" si="712"/>
        <v>5.168986083499006E-2</v>
      </c>
      <c r="P366" s="41"/>
      <c r="Q366" s="41"/>
      <c r="R366" s="41"/>
    </row>
    <row r="367" spans="2:18" s="15" customFormat="1" ht="24.95" customHeight="1">
      <c r="B367" s="237"/>
      <c r="C367" s="290"/>
      <c r="D367" s="283"/>
      <c r="E367" s="106">
        <v>4</v>
      </c>
      <c r="F367" s="109" t="s">
        <v>218</v>
      </c>
      <c r="G367" s="29" t="s">
        <v>219</v>
      </c>
      <c r="H367" s="175">
        <v>22724108</v>
      </c>
      <c r="I367" s="25">
        <f t="shared" ref="I367" si="715">IFERROR(H367/H369,"-")</f>
        <v>7.6480538767226672E-2</v>
      </c>
      <c r="J367" s="113">
        <v>626</v>
      </c>
      <c r="K367" s="25">
        <f t="shared" ref="K367" si="716">IFERROR(J367/J369,"-")</f>
        <v>0.56498194945848379</v>
      </c>
      <c r="L367" s="113">
        <f t="shared" si="642"/>
        <v>36300.492012779556</v>
      </c>
      <c r="M367" s="81">
        <f t="shared" si="712"/>
        <v>6.2226640159045728E-2</v>
      </c>
      <c r="P367" s="41"/>
      <c r="Q367" s="41"/>
      <c r="R367" s="41"/>
    </row>
    <row r="368" spans="2:18" s="15" customFormat="1" ht="24.95" customHeight="1">
      <c r="B368" s="237"/>
      <c r="C368" s="290"/>
      <c r="D368" s="283"/>
      <c r="E368" s="107">
        <v>5</v>
      </c>
      <c r="F368" s="110" t="s">
        <v>224</v>
      </c>
      <c r="G368" s="30" t="s">
        <v>225</v>
      </c>
      <c r="H368" s="176">
        <v>22159974</v>
      </c>
      <c r="I368" s="40">
        <f t="shared" ref="I368" si="717">IFERROR(H368/H369,"-")</f>
        <v>7.4581882403821312E-2</v>
      </c>
      <c r="J368" s="114">
        <v>265</v>
      </c>
      <c r="K368" s="40">
        <f t="shared" ref="K368" si="718">IFERROR(J368/J369,"-")</f>
        <v>0.23916967509025272</v>
      </c>
      <c r="L368" s="114">
        <f t="shared" si="642"/>
        <v>83622.543396226421</v>
      </c>
      <c r="M368" s="82">
        <f t="shared" si="712"/>
        <v>2.6341948310139165E-2</v>
      </c>
      <c r="P368" s="41"/>
      <c r="Q368" s="41"/>
      <c r="R368" s="41"/>
    </row>
    <row r="369" spans="2:18" s="15" customFormat="1" ht="24.95" customHeight="1">
      <c r="B369" s="238"/>
      <c r="C369" s="291"/>
      <c r="D369" s="284"/>
      <c r="E369" s="115" t="s">
        <v>106</v>
      </c>
      <c r="F369" s="118"/>
      <c r="G369" s="120"/>
      <c r="H369" s="177">
        <v>297122750</v>
      </c>
      <c r="I369" s="26" t="s">
        <v>192</v>
      </c>
      <c r="J369" s="142">
        <v>1108</v>
      </c>
      <c r="K369" s="26" t="s">
        <v>104</v>
      </c>
      <c r="L369" s="142">
        <f t="shared" si="642"/>
        <v>268161.32671480143</v>
      </c>
      <c r="M369" s="83">
        <f t="shared" si="712"/>
        <v>0.11013916500994035</v>
      </c>
      <c r="P369" s="41"/>
      <c r="Q369" s="41"/>
      <c r="R369" s="41"/>
    </row>
    <row r="370" spans="2:18" s="15" customFormat="1" ht="24.95" customHeight="1">
      <c r="B370" s="236">
        <v>62</v>
      </c>
      <c r="C370" s="289" t="s">
        <v>18</v>
      </c>
      <c r="D370" s="282">
        <f t="shared" ref="D370" si="719">VLOOKUP(C370,$Q$4:$R$77,2,FALSE)</f>
        <v>14913</v>
      </c>
      <c r="E370" s="105">
        <v>1</v>
      </c>
      <c r="F370" s="108" t="s">
        <v>216</v>
      </c>
      <c r="G370" s="111" t="s">
        <v>217</v>
      </c>
      <c r="H370" s="174">
        <v>66162227</v>
      </c>
      <c r="I370" s="24">
        <f t="shared" ref="I370" si="720">IFERROR(H370/H375,"-")</f>
        <v>0.1703324199727812</v>
      </c>
      <c r="J370" s="112">
        <v>1149</v>
      </c>
      <c r="K370" s="24">
        <f t="shared" ref="K370" si="721">IFERROR(J370/J375,"-")</f>
        <v>0.7332482450542438</v>
      </c>
      <c r="L370" s="112">
        <f t="shared" si="642"/>
        <v>57582.442993907745</v>
      </c>
      <c r="M370" s="84">
        <f>IFERROR(J370/$R$65,0)</f>
        <v>7.7046871856769256E-2</v>
      </c>
      <c r="P370" s="41"/>
      <c r="Q370" s="41"/>
      <c r="R370" s="41"/>
    </row>
    <row r="371" spans="2:18" s="15" customFormat="1" ht="24.95" customHeight="1">
      <c r="B371" s="237"/>
      <c r="C371" s="290"/>
      <c r="D371" s="283"/>
      <c r="E371" s="106">
        <v>2</v>
      </c>
      <c r="F371" s="109" t="s">
        <v>214</v>
      </c>
      <c r="G371" s="28" t="s">
        <v>215</v>
      </c>
      <c r="H371" s="175">
        <v>64687248</v>
      </c>
      <c r="I371" s="25">
        <f t="shared" ref="I371" si="722">IFERROR(H371/H375,"-")</f>
        <v>0.1665351363281567</v>
      </c>
      <c r="J371" s="113">
        <v>828</v>
      </c>
      <c r="K371" s="25">
        <f t="shared" ref="K371" si="723">IFERROR(J371/J375,"-")</f>
        <v>0.52839821314613911</v>
      </c>
      <c r="L371" s="113">
        <f t="shared" si="642"/>
        <v>78124.695652173919</v>
      </c>
      <c r="M371" s="81">
        <f t="shared" ref="M371:M375" si="724">IFERROR(J371/$R$65,0)</f>
        <v>5.5522027761013878E-2</v>
      </c>
      <c r="P371" s="41"/>
      <c r="Q371" s="41"/>
      <c r="R371" s="41"/>
    </row>
    <row r="372" spans="2:18" s="15" customFormat="1" ht="24.95" customHeight="1">
      <c r="B372" s="237"/>
      <c r="C372" s="290"/>
      <c r="D372" s="283"/>
      <c r="E372" s="106">
        <v>3</v>
      </c>
      <c r="F372" s="109" t="s">
        <v>224</v>
      </c>
      <c r="G372" s="29" t="s">
        <v>225</v>
      </c>
      <c r="H372" s="175">
        <v>30634126</v>
      </c>
      <c r="I372" s="25">
        <f t="shared" ref="I372" si="725">IFERROR(H372/H375,"-")</f>
        <v>7.8866523270613248E-2</v>
      </c>
      <c r="J372" s="113">
        <v>365</v>
      </c>
      <c r="K372" s="25">
        <f t="shared" ref="K372" si="726">IFERROR(J372/J375,"-")</f>
        <v>0.23292916400765795</v>
      </c>
      <c r="L372" s="113">
        <f t="shared" si="642"/>
        <v>83929.112328767122</v>
      </c>
      <c r="M372" s="81">
        <f t="shared" si="724"/>
        <v>2.4475290015422785E-2</v>
      </c>
      <c r="P372" s="41"/>
      <c r="Q372" s="41"/>
      <c r="R372" s="41"/>
    </row>
    <row r="373" spans="2:18" s="15" customFormat="1" ht="24.95" customHeight="1">
      <c r="B373" s="237"/>
      <c r="C373" s="290"/>
      <c r="D373" s="283"/>
      <c r="E373" s="106">
        <v>4</v>
      </c>
      <c r="F373" s="109" t="s">
        <v>222</v>
      </c>
      <c r="G373" s="29" t="s">
        <v>223</v>
      </c>
      <c r="H373" s="175">
        <v>27733382</v>
      </c>
      <c r="I373" s="25">
        <f t="shared" ref="I373" si="727">IFERROR(H373/H375,"-")</f>
        <v>7.139865576304695E-2</v>
      </c>
      <c r="J373" s="113">
        <v>672</v>
      </c>
      <c r="K373" s="25">
        <f t="shared" ref="K373" si="728">IFERROR(J373/J375,"-")</f>
        <v>0.42884492661135931</v>
      </c>
      <c r="L373" s="113">
        <f t="shared" si="642"/>
        <v>41269.913690476191</v>
      </c>
      <c r="M373" s="81">
        <f t="shared" si="724"/>
        <v>4.5061355864011263E-2</v>
      </c>
      <c r="P373" s="41"/>
      <c r="Q373" s="41"/>
      <c r="R373" s="41"/>
    </row>
    <row r="374" spans="2:18" s="15" customFormat="1" ht="24.95" customHeight="1">
      <c r="B374" s="237"/>
      <c r="C374" s="290"/>
      <c r="D374" s="283"/>
      <c r="E374" s="107">
        <v>5</v>
      </c>
      <c r="F374" s="110" t="s">
        <v>232</v>
      </c>
      <c r="G374" s="30" t="s">
        <v>233</v>
      </c>
      <c r="H374" s="176">
        <v>27373496</v>
      </c>
      <c r="I374" s="40">
        <f t="shared" ref="I374" si="729">IFERROR(H374/H375,"-")</f>
        <v>7.0472141404720953E-2</v>
      </c>
      <c r="J374" s="114">
        <v>215</v>
      </c>
      <c r="K374" s="40">
        <f t="shared" ref="K374" si="730">IFERROR(J374/J375,"-")</f>
        <v>0.1372048500319081</v>
      </c>
      <c r="L374" s="114">
        <f t="shared" si="642"/>
        <v>127318.58604651163</v>
      </c>
      <c r="M374" s="82">
        <f t="shared" si="724"/>
        <v>1.4416951652920271E-2</v>
      </c>
      <c r="P374" s="41"/>
      <c r="Q374" s="41"/>
      <c r="R374" s="41"/>
    </row>
    <row r="375" spans="2:18" s="15" customFormat="1" ht="24.95" customHeight="1">
      <c r="B375" s="238"/>
      <c r="C375" s="291"/>
      <c r="D375" s="284"/>
      <c r="E375" s="115" t="s">
        <v>106</v>
      </c>
      <c r="F375" s="118"/>
      <c r="G375" s="120"/>
      <c r="H375" s="177">
        <v>388430030</v>
      </c>
      <c r="I375" s="26" t="s">
        <v>192</v>
      </c>
      <c r="J375" s="142">
        <v>1567</v>
      </c>
      <c r="K375" s="26" t="s">
        <v>104</v>
      </c>
      <c r="L375" s="142">
        <f t="shared" si="642"/>
        <v>247881.32099553288</v>
      </c>
      <c r="M375" s="83">
        <f t="shared" si="724"/>
        <v>0.10507610809360961</v>
      </c>
      <c r="P375" s="41"/>
      <c r="Q375" s="41"/>
      <c r="R375" s="41"/>
    </row>
    <row r="376" spans="2:18" s="15" customFormat="1" ht="24.95" customHeight="1">
      <c r="B376" s="236">
        <v>63</v>
      </c>
      <c r="C376" s="289" t="s">
        <v>27</v>
      </c>
      <c r="D376" s="282">
        <f t="shared" ref="D376" si="731">VLOOKUP(C376,$Q$4:$R$77,2,FALSE)</f>
        <v>10994</v>
      </c>
      <c r="E376" s="105">
        <v>1</v>
      </c>
      <c r="F376" s="108" t="s">
        <v>214</v>
      </c>
      <c r="G376" s="111" t="s">
        <v>215</v>
      </c>
      <c r="H376" s="174">
        <v>66328653</v>
      </c>
      <c r="I376" s="24">
        <f t="shared" ref="I376" si="732">IFERROR(H376/H381,"-")</f>
        <v>0.16429311100512495</v>
      </c>
      <c r="J376" s="112">
        <v>729</v>
      </c>
      <c r="K376" s="24">
        <f t="shared" ref="K376" si="733">IFERROR(J376/J381,"-")</f>
        <v>0.52902757619738749</v>
      </c>
      <c r="L376" s="112">
        <f t="shared" si="642"/>
        <v>90985.806584362144</v>
      </c>
      <c r="M376" s="84">
        <f>IFERROR(J376/$R$66,0)</f>
        <v>6.6308895761324357E-2</v>
      </c>
      <c r="P376" s="41"/>
      <c r="Q376" s="41"/>
      <c r="R376" s="41"/>
    </row>
    <row r="377" spans="2:18" s="15" customFormat="1" ht="24.95" customHeight="1">
      <c r="B377" s="237"/>
      <c r="C377" s="290"/>
      <c r="D377" s="283"/>
      <c r="E377" s="106">
        <v>2</v>
      </c>
      <c r="F377" s="109" t="s">
        <v>216</v>
      </c>
      <c r="G377" s="28" t="s">
        <v>217</v>
      </c>
      <c r="H377" s="175">
        <v>61931474</v>
      </c>
      <c r="I377" s="25">
        <f t="shared" ref="I377" si="734">IFERROR(H377/H381,"-")</f>
        <v>0.15340149501593239</v>
      </c>
      <c r="J377" s="113">
        <v>957</v>
      </c>
      <c r="K377" s="25">
        <f t="shared" ref="K377" si="735">IFERROR(J377/J381,"-")</f>
        <v>0.69448476052249641</v>
      </c>
      <c r="L377" s="113">
        <f t="shared" si="642"/>
        <v>64714.183908045976</v>
      </c>
      <c r="M377" s="81">
        <f t="shared" ref="M377:M381" si="736">IFERROR(J377/$R$66,0)</f>
        <v>8.7047480443878486E-2</v>
      </c>
      <c r="P377" s="41"/>
      <c r="Q377" s="41"/>
      <c r="R377" s="41"/>
    </row>
    <row r="378" spans="2:18" s="15" customFormat="1" ht="24.95" customHeight="1">
      <c r="B378" s="237"/>
      <c r="C378" s="290"/>
      <c r="D378" s="283"/>
      <c r="E378" s="106">
        <v>3</v>
      </c>
      <c r="F378" s="109" t="s">
        <v>218</v>
      </c>
      <c r="G378" s="29" t="s">
        <v>219</v>
      </c>
      <c r="H378" s="175">
        <v>29428733</v>
      </c>
      <c r="I378" s="25">
        <f t="shared" ref="I378" si="737">IFERROR(H378/H381,"-")</f>
        <v>7.2893657248085289E-2</v>
      </c>
      <c r="J378" s="113">
        <v>793</v>
      </c>
      <c r="K378" s="25">
        <f t="shared" ref="K378" si="738">IFERROR(J378/J381,"-")</f>
        <v>0.57547169811320753</v>
      </c>
      <c r="L378" s="113">
        <f t="shared" si="642"/>
        <v>37110.634300126105</v>
      </c>
      <c r="M378" s="81">
        <f t="shared" si="736"/>
        <v>7.2130252865199196E-2</v>
      </c>
      <c r="P378" s="41"/>
      <c r="Q378" s="41"/>
      <c r="R378" s="41"/>
    </row>
    <row r="379" spans="2:18" s="15" customFormat="1" ht="24.95" customHeight="1">
      <c r="B379" s="237"/>
      <c r="C379" s="290"/>
      <c r="D379" s="283"/>
      <c r="E379" s="106">
        <v>4</v>
      </c>
      <c r="F379" s="109" t="s">
        <v>220</v>
      </c>
      <c r="G379" s="29" t="s">
        <v>221</v>
      </c>
      <c r="H379" s="175">
        <v>29038349</v>
      </c>
      <c r="I379" s="25">
        <f t="shared" ref="I379" si="739">IFERROR(H379/H381,"-")</f>
        <v>7.1926693516036866E-2</v>
      </c>
      <c r="J379" s="113">
        <v>517</v>
      </c>
      <c r="K379" s="25">
        <f t="shared" ref="K379" si="740">IFERROR(J379/J381,"-")</f>
        <v>0.3751814223512337</v>
      </c>
      <c r="L379" s="113">
        <f t="shared" si="642"/>
        <v>56167.019342359767</v>
      </c>
      <c r="M379" s="81">
        <f t="shared" si="736"/>
        <v>4.7025650354738949E-2</v>
      </c>
      <c r="P379" s="41"/>
      <c r="Q379" s="41"/>
      <c r="R379" s="41"/>
    </row>
    <row r="380" spans="2:18" s="15" customFormat="1" ht="24.95" customHeight="1">
      <c r="B380" s="237"/>
      <c r="C380" s="290"/>
      <c r="D380" s="283"/>
      <c r="E380" s="107">
        <v>5</v>
      </c>
      <c r="F380" s="110" t="s">
        <v>234</v>
      </c>
      <c r="G380" s="30" t="s">
        <v>235</v>
      </c>
      <c r="H380" s="176">
        <v>27407314</v>
      </c>
      <c r="I380" s="40">
        <f t="shared" ref="I380" si="741">IFERROR(H380/H381,"-")</f>
        <v>6.7886692668918142E-2</v>
      </c>
      <c r="J380" s="114">
        <v>554</v>
      </c>
      <c r="K380" s="40">
        <f t="shared" ref="K380" si="742">IFERROR(J380/J381,"-")</f>
        <v>0.40203193033381712</v>
      </c>
      <c r="L380" s="114">
        <f t="shared" si="642"/>
        <v>49471.68592057762</v>
      </c>
      <c r="M380" s="82">
        <f t="shared" si="736"/>
        <v>5.0391122430416588E-2</v>
      </c>
      <c r="P380" s="41"/>
      <c r="Q380" s="41"/>
      <c r="R380" s="41"/>
    </row>
    <row r="381" spans="2:18" s="15" customFormat="1" ht="24.95" customHeight="1">
      <c r="B381" s="238"/>
      <c r="C381" s="291"/>
      <c r="D381" s="284"/>
      <c r="E381" s="115" t="s">
        <v>106</v>
      </c>
      <c r="F381" s="118"/>
      <c r="G381" s="120"/>
      <c r="H381" s="177">
        <v>403721450</v>
      </c>
      <c r="I381" s="26" t="s">
        <v>192</v>
      </c>
      <c r="J381" s="142">
        <v>1378</v>
      </c>
      <c r="K381" s="26" t="s">
        <v>104</v>
      </c>
      <c r="L381" s="142">
        <f t="shared" si="642"/>
        <v>292976.37880986935</v>
      </c>
      <c r="M381" s="83">
        <f t="shared" si="736"/>
        <v>0.12534109514280517</v>
      </c>
      <c r="P381" s="41"/>
      <c r="Q381" s="41"/>
      <c r="R381" s="41"/>
    </row>
    <row r="382" spans="2:18" s="15" customFormat="1" ht="24.95" customHeight="1">
      <c r="B382" s="236">
        <v>64</v>
      </c>
      <c r="C382" s="289" t="s">
        <v>46</v>
      </c>
      <c r="D382" s="282">
        <f t="shared" ref="D382" si="743">VLOOKUP(C382,$Q$4:$R$77,2,FALSE)</f>
        <v>11433</v>
      </c>
      <c r="E382" s="105">
        <v>1</v>
      </c>
      <c r="F382" s="108" t="s">
        <v>216</v>
      </c>
      <c r="G382" s="111" t="s">
        <v>217</v>
      </c>
      <c r="H382" s="174">
        <v>46548751</v>
      </c>
      <c r="I382" s="24">
        <f t="shared" ref="I382" si="744">IFERROR(H382/H387,"-")</f>
        <v>0.14205683243643374</v>
      </c>
      <c r="J382" s="112">
        <v>771</v>
      </c>
      <c r="K382" s="24">
        <f t="shared" ref="K382" si="745">IFERROR(J382/J387,"-")</f>
        <v>0.70798898071625349</v>
      </c>
      <c r="L382" s="112">
        <f t="shared" si="642"/>
        <v>60374.514915693901</v>
      </c>
      <c r="M382" s="84">
        <f>IFERROR(J382/$R$67,0)</f>
        <v>6.7436368407242195E-2</v>
      </c>
      <c r="P382" s="41"/>
      <c r="Q382" s="41"/>
      <c r="R382" s="41"/>
    </row>
    <row r="383" spans="2:18" s="15" customFormat="1" ht="24.95" customHeight="1">
      <c r="B383" s="237"/>
      <c r="C383" s="290"/>
      <c r="D383" s="283"/>
      <c r="E383" s="106">
        <v>2</v>
      </c>
      <c r="F383" s="109" t="s">
        <v>214</v>
      </c>
      <c r="G383" s="28" t="s">
        <v>215</v>
      </c>
      <c r="H383" s="175">
        <v>42365912</v>
      </c>
      <c r="I383" s="25">
        <f t="shared" ref="I383" si="746">IFERROR(H383/H387,"-")</f>
        <v>0.1292917024132548</v>
      </c>
      <c r="J383" s="113">
        <v>550</v>
      </c>
      <c r="K383" s="25">
        <f t="shared" ref="K383" si="747">IFERROR(J383/J387,"-")</f>
        <v>0.50505050505050508</v>
      </c>
      <c r="L383" s="113">
        <f t="shared" si="642"/>
        <v>77028.930909090908</v>
      </c>
      <c r="M383" s="81">
        <f t="shared" ref="M383:M387" si="748">IFERROR(J383/$R$67,0)</f>
        <v>4.8106358785970436E-2</v>
      </c>
      <c r="P383" s="41"/>
      <c r="Q383" s="41"/>
      <c r="R383" s="41"/>
    </row>
    <row r="384" spans="2:18" s="15" customFormat="1" ht="24.95" customHeight="1">
      <c r="B384" s="237"/>
      <c r="C384" s="290"/>
      <c r="D384" s="283"/>
      <c r="E384" s="106">
        <v>3</v>
      </c>
      <c r="F384" s="109" t="s">
        <v>230</v>
      </c>
      <c r="G384" s="29" t="s">
        <v>231</v>
      </c>
      <c r="H384" s="175">
        <v>24879120</v>
      </c>
      <c r="I384" s="25">
        <f t="shared" ref="I384" si="749">IFERROR(H384/H387,"-")</f>
        <v>7.5925753217437081E-2</v>
      </c>
      <c r="J384" s="113">
        <v>129</v>
      </c>
      <c r="K384" s="25">
        <f t="shared" ref="K384" si="750">IFERROR(J384/J387,"-")</f>
        <v>0.1184573002754821</v>
      </c>
      <c r="L384" s="113">
        <f t="shared" si="642"/>
        <v>192861.39534883722</v>
      </c>
      <c r="M384" s="81">
        <f t="shared" si="748"/>
        <v>1.1283127787982157E-2</v>
      </c>
      <c r="P384" s="41"/>
      <c r="Q384" s="41"/>
      <c r="R384" s="41"/>
    </row>
    <row r="385" spans="2:18" s="15" customFormat="1" ht="24.95" customHeight="1">
      <c r="B385" s="237"/>
      <c r="C385" s="290"/>
      <c r="D385" s="283"/>
      <c r="E385" s="106">
        <v>4</v>
      </c>
      <c r="F385" s="109" t="s">
        <v>220</v>
      </c>
      <c r="G385" s="29" t="s">
        <v>221</v>
      </c>
      <c r="H385" s="175">
        <v>24847079</v>
      </c>
      <c r="I385" s="25">
        <f t="shared" ref="I385" si="751">IFERROR(H385/H387,"-")</f>
        <v>7.5827970938206951E-2</v>
      </c>
      <c r="J385" s="113">
        <v>403</v>
      </c>
      <c r="K385" s="25">
        <f t="shared" ref="K385" si="752">IFERROR(J385/J387,"-")</f>
        <v>0.37006427915518825</v>
      </c>
      <c r="L385" s="113">
        <f t="shared" si="642"/>
        <v>61655.282878411912</v>
      </c>
      <c r="M385" s="81">
        <f t="shared" si="748"/>
        <v>3.5248841074083791E-2</v>
      </c>
      <c r="P385" s="41"/>
      <c r="Q385" s="41"/>
      <c r="R385" s="41"/>
    </row>
    <row r="386" spans="2:18" s="15" customFormat="1" ht="24.95" customHeight="1">
      <c r="B386" s="237"/>
      <c r="C386" s="290"/>
      <c r="D386" s="283"/>
      <c r="E386" s="107">
        <v>5</v>
      </c>
      <c r="F386" s="110" t="s">
        <v>218</v>
      </c>
      <c r="G386" s="30" t="s">
        <v>219</v>
      </c>
      <c r="H386" s="176">
        <v>24368615</v>
      </c>
      <c r="I386" s="40">
        <f t="shared" ref="I386" si="753">IFERROR(H386/H387,"-")</f>
        <v>7.4367801141709808E-2</v>
      </c>
      <c r="J386" s="114">
        <v>662</v>
      </c>
      <c r="K386" s="40">
        <f t="shared" ref="K386" si="754">IFERROR(J386/J387,"-")</f>
        <v>0.6078971533516988</v>
      </c>
      <c r="L386" s="114">
        <f t="shared" si="642"/>
        <v>36810.596676737157</v>
      </c>
      <c r="M386" s="82">
        <f t="shared" si="748"/>
        <v>5.7902562756931689E-2</v>
      </c>
      <c r="P386" s="41"/>
      <c r="Q386" s="41"/>
      <c r="R386" s="41"/>
    </row>
    <row r="387" spans="2:18" s="15" customFormat="1" ht="24.95" customHeight="1">
      <c r="B387" s="238"/>
      <c r="C387" s="291"/>
      <c r="D387" s="284"/>
      <c r="E387" s="115" t="s">
        <v>106</v>
      </c>
      <c r="F387" s="118"/>
      <c r="G387" s="120"/>
      <c r="H387" s="177">
        <v>327676960</v>
      </c>
      <c r="I387" s="26" t="s">
        <v>192</v>
      </c>
      <c r="J387" s="142">
        <v>1089</v>
      </c>
      <c r="K387" s="26" t="s">
        <v>104</v>
      </c>
      <c r="L387" s="142">
        <f t="shared" si="642"/>
        <v>300897.11662075296</v>
      </c>
      <c r="M387" s="83">
        <f t="shared" si="748"/>
        <v>9.5250590396221468E-2</v>
      </c>
      <c r="P387" s="41"/>
      <c r="Q387" s="41"/>
      <c r="R387" s="41"/>
    </row>
    <row r="388" spans="2:18" s="15" customFormat="1" ht="24.95" customHeight="1">
      <c r="B388" s="236">
        <v>65</v>
      </c>
      <c r="C388" s="289" t="s">
        <v>11</v>
      </c>
      <c r="D388" s="282">
        <f t="shared" ref="D388" si="755">VLOOKUP(C388,$Q$4:$R$77,2,FALSE)</f>
        <v>5802</v>
      </c>
      <c r="E388" s="105">
        <v>1</v>
      </c>
      <c r="F388" s="108" t="s">
        <v>216</v>
      </c>
      <c r="G388" s="111" t="s">
        <v>217</v>
      </c>
      <c r="H388" s="174">
        <v>30282414</v>
      </c>
      <c r="I388" s="24">
        <f t="shared" ref="I388" si="756">IFERROR(H388/H393,"-")</f>
        <v>0.21255869026553889</v>
      </c>
      <c r="J388" s="112">
        <v>401</v>
      </c>
      <c r="K388" s="24">
        <f t="shared" ref="K388" si="757">IFERROR(J388/J393,"-")</f>
        <v>0.74535315985130113</v>
      </c>
      <c r="L388" s="112">
        <f t="shared" si="642"/>
        <v>75517.241895261846</v>
      </c>
      <c r="M388" s="84">
        <f>IFERROR(J388/$R$68,0)</f>
        <v>6.9114098586694248E-2</v>
      </c>
      <c r="P388" s="41"/>
      <c r="Q388" s="41"/>
      <c r="R388" s="41"/>
    </row>
    <row r="389" spans="2:18" s="15" customFormat="1" ht="24.95" customHeight="1">
      <c r="B389" s="237"/>
      <c r="C389" s="290"/>
      <c r="D389" s="283"/>
      <c r="E389" s="106">
        <v>2</v>
      </c>
      <c r="F389" s="109" t="s">
        <v>214</v>
      </c>
      <c r="G389" s="28" t="s">
        <v>215</v>
      </c>
      <c r="H389" s="175">
        <v>28017466</v>
      </c>
      <c r="I389" s="25">
        <f t="shared" ref="I389" si="758">IFERROR(H389/H393,"-")</f>
        <v>0.19666053959632371</v>
      </c>
      <c r="J389" s="113">
        <v>300</v>
      </c>
      <c r="K389" s="25">
        <f t="shared" ref="K389" si="759">IFERROR(J389/J393,"-")</f>
        <v>0.55762081784386619</v>
      </c>
      <c r="L389" s="113">
        <f t="shared" si="642"/>
        <v>93391.55333333333</v>
      </c>
      <c r="M389" s="81">
        <f t="shared" ref="M389:M393" si="760">IFERROR(J389/$R$68,0)</f>
        <v>5.170630816959669E-2</v>
      </c>
      <c r="P389" s="41"/>
      <c r="Q389" s="41"/>
      <c r="R389" s="41"/>
    </row>
    <row r="390" spans="2:18" s="15" customFormat="1" ht="24.95" customHeight="1">
      <c r="B390" s="237"/>
      <c r="C390" s="290"/>
      <c r="D390" s="283"/>
      <c r="E390" s="106">
        <v>3</v>
      </c>
      <c r="F390" s="109" t="s">
        <v>218</v>
      </c>
      <c r="G390" s="29" t="s">
        <v>219</v>
      </c>
      <c r="H390" s="175">
        <v>10175011</v>
      </c>
      <c r="I390" s="25">
        <f t="shared" ref="I390" si="761">IFERROR(H390/H393,"-")</f>
        <v>7.1420561504688868E-2</v>
      </c>
      <c r="J390" s="113">
        <v>308</v>
      </c>
      <c r="K390" s="25">
        <f t="shared" ref="K390" si="762">IFERROR(J390/J393,"-")</f>
        <v>0.57249070631970256</v>
      </c>
      <c r="L390" s="113">
        <f t="shared" si="642"/>
        <v>33035.75</v>
      </c>
      <c r="M390" s="81">
        <f t="shared" si="760"/>
        <v>5.3085143054119266E-2</v>
      </c>
      <c r="P390" s="41"/>
      <c r="Q390" s="41"/>
      <c r="R390" s="41"/>
    </row>
    <row r="391" spans="2:18" s="15" customFormat="1" ht="24.95" customHeight="1">
      <c r="B391" s="237"/>
      <c r="C391" s="290"/>
      <c r="D391" s="283"/>
      <c r="E391" s="106">
        <v>4</v>
      </c>
      <c r="F391" s="109" t="s">
        <v>230</v>
      </c>
      <c r="G391" s="29" t="s">
        <v>231</v>
      </c>
      <c r="H391" s="175">
        <v>10145321</v>
      </c>
      <c r="I391" s="25">
        <f t="shared" ref="I391" si="763">IFERROR(H391/H393,"-")</f>
        <v>7.1212161094008797E-2</v>
      </c>
      <c r="J391" s="113">
        <v>86</v>
      </c>
      <c r="K391" s="25">
        <f t="shared" ref="K391" si="764">IFERROR(J391/J393,"-")</f>
        <v>0.15985130111524162</v>
      </c>
      <c r="L391" s="113">
        <f t="shared" si="642"/>
        <v>117968.8488372093</v>
      </c>
      <c r="M391" s="81">
        <f t="shared" si="760"/>
        <v>1.4822475008617718E-2</v>
      </c>
      <c r="P391" s="41"/>
      <c r="Q391" s="41"/>
      <c r="R391" s="41"/>
    </row>
    <row r="392" spans="2:18" s="15" customFormat="1" ht="24.95" customHeight="1">
      <c r="B392" s="237"/>
      <c r="C392" s="290"/>
      <c r="D392" s="283"/>
      <c r="E392" s="107">
        <v>5</v>
      </c>
      <c r="F392" s="110" t="s">
        <v>220</v>
      </c>
      <c r="G392" s="30" t="s">
        <v>221</v>
      </c>
      <c r="H392" s="176">
        <v>10005403</v>
      </c>
      <c r="I392" s="40">
        <f t="shared" ref="I392" si="765">IFERROR(H392/H393,"-")</f>
        <v>7.0230046959231643E-2</v>
      </c>
      <c r="J392" s="114">
        <v>182</v>
      </c>
      <c r="K392" s="40">
        <f t="shared" ref="K392" si="766">IFERROR(J392/J393,"-")</f>
        <v>0.33828996282527879</v>
      </c>
      <c r="L392" s="114">
        <f t="shared" si="642"/>
        <v>54974.741758241755</v>
      </c>
      <c r="M392" s="82">
        <f t="shared" si="760"/>
        <v>3.1368493622888662E-2</v>
      </c>
      <c r="P392" s="41"/>
      <c r="Q392" s="41"/>
      <c r="R392" s="41"/>
    </row>
    <row r="393" spans="2:18" s="15" customFormat="1" ht="24.95" customHeight="1">
      <c r="B393" s="238"/>
      <c r="C393" s="291"/>
      <c r="D393" s="284"/>
      <c r="E393" s="115" t="s">
        <v>106</v>
      </c>
      <c r="F393" s="118"/>
      <c r="G393" s="120"/>
      <c r="H393" s="177">
        <v>142466130</v>
      </c>
      <c r="I393" s="26" t="s">
        <v>192</v>
      </c>
      <c r="J393" s="142">
        <v>538</v>
      </c>
      <c r="K393" s="26" t="s">
        <v>104</v>
      </c>
      <c r="L393" s="142">
        <f t="shared" si="642"/>
        <v>264806.93308550183</v>
      </c>
      <c r="M393" s="83">
        <f t="shared" si="760"/>
        <v>9.2726645984143402E-2</v>
      </c>
      <c r="P393" s="41"/>
      <c r="Q393" s="41"/>
      <c r="R393" s="41"/>
    </row>
    <row r="394" spans="2:18" s="15" customFormat="1" ht="24.95" customHeight="1">
      <c r="B394" s="236">
        <v>66</v>
      </c>
      <c r="C394" s="289" t="s">
        <v>6</v>
      </c>
      <c r="D394" s="282">
        <f t="shared" ref="D394" si="767">VLOOKUP(C394,$Q$4:$R$77,2,FALSE)</f>
        <v>5981</v>
      </c>
      <c r="E394" s="105">
        <v>1</v>
      </c>
      <c r="F394" s="108" t="s">
        <v>216</v>
      </c>
      <c r="G394" s="111" t="s">
        <v>217</v>
      </c>
      <c r="H394" s="174">
        <v>31376698</v>
      </c>
      <c r="I394" s="24">
        <f t="shared" ref="I394" si="768">IFERROR(H394/H399,"-")</f>
        <v>0.20446797152421956</v>
      </c>
      <c r="J394" s="112">
        <v>470</v>
      </c>
      <c r="K394" s="24">
        <f t="shared" ref="K394" si="769">IFERROR(J394/J399,"-")</f>
        <v>0.74840764331210186</v>
      </c>
      <c r="L394" s="112">
        <f t="shared" ref="L394:L444" si="770">IFERROR(H394/J394,"-")</f>
        <v>66758.931914893619</v>
      </c>
      <c r="M394" s="84">
        <f>IFERROR(J394/$R$69,0)</f>
        <v>7.8582176893496072E-2</v>
      </c>
      <c r="P394" s="41"/>
      <c r="Q394" s="41"/>
      <c r="R394" s="41"/>
    </row>
    <row r="395" spans="2:18" s="15" customFormat="1" ht="24.95" customHeight="1">
      <c r="B395" s="237"/>
      <c r="C395" s="290"/>
      <c r="D395" s="283"/>
      <c r="E395" s="106">
        <v>2</v>
      </c>
      <c r="F395" s="109" t="s">
        <v>214</v>
      </c>
      <c r="G395" s="28" t="s">
        <v>215</v>
      </c>
      <c r="H395" s="175">
        <v>25280733</v>
      </c>
      <c r="I395" s="25">
        <f t="shared" ref="I395" si="771">IFERROR(H395/H399,"-")</f>
        <v>0.16474328162751217</v>
      </c>
      <c r="J395" s="113">
        <v>314</v>
      </c>
      <c r="K395" s="25">
        <f t="shared" ref="K395" si="772">IFERROR(J395/J399,"-")</f>
        <v>0.5</v>
      </c>
      <c r="L395" s="113">
        <f t="shared" si="770"/>
        <v>80511.888535031845</v>
      </c>
      <c r="M395" s="81">
        <f t="shared" ref="M395:M399" si="773">IFERROR(J395/$R$69,0)</f>
        <v>5.2499582009697378E-2</v>
      </c>
      <c r="P395" s="41"/>
      <c r="Q395" s="41"/>
      <c r="R395" s="41"/>
    </row>
    <row r="396" spans="2:18" s="15" customFormat="1" ht="24.95" customHeight="1">
      <c r="B396" s="237"/>
      <c r="C396" s="290"/>
      <c r="D396" s="283"/>
      <c r="E396" s="106">
        <v>3</v>
      </c>
      <c r="F396" s="109" t="s">
        <v>220</v>
      </c>
      <c r="G396" s="29" t="s">
        <v>221</v>
      </c>
      <c r="H396" s="175">
        <v>17393063</v>
      </c>
      <c r="I396" s="25">
        <f t="shared" ref="I396" si="774">IFERROR(H396/H399,"-")</f>
        <v>0.11334284793775803</v>
      </c>
      <c r="J396" s="113">
        <v>274</v>
      </c>
      <c r="K396" s="25">
        <f t="shared" ref="K396" si="775">IFERROR(J396/J399,"-")</f>
        <v>0.43630573248407645</v>
      </c>
      <c r="L396" s="113">
        <f t="shared" si="770"/>
        <v>63478.332116788319</v>
      </c>
      <c r="M396" s="81">
        <f t="shared" si="773"/>
        <v>4.5811737167697708E-2</v>
      </c>
      <c r="P396" s="41"/>
      <c r="Q396" s="41"/>
      <c r="R396" s="41"/>
    </row>
    <row r="397" spans="2:18" s="15" customFormat="1" ht="24.95" customHeight="1">
      <c r="B397" s="237"/>
      <c r="C397" s="290"/>
      <c r="D397" s="283"/>
      <c r="E397" s="106">
        <v>4</v>
      </c>
      <c r="F397" s="109" t="s">
        <v>218</v>
      </c>
      <c r="G397" s="29" t="s">
        <v>219</v>
      </c>
      <c r="H397" s="175">
        <v>13256854</v>
      </c>
      <c r="I397" s="25">
        <f t="shared" ref="I397" si="776">IFERROR(H397/H399,"-")</f>
        <v>8.6389015382457898E-2</v>
      </c>
      <c r="J397" s="113">
        <v>400</v>
      </c>
      <c r="K397" s="25">
        <f t="shared" ref="K397" si="777">IFERROR(J397/J399,"-")</f>
        <v>0.63694267515923564</v>
      </c>
      <c r="L397" s="113">
        <f t="shared" si="770"/>
        <v>33142.135000000002</v>
      </c>
      <c r="M397" s="81">
        <f t="shared" si="773"/>
        <v>6.6878448419996656E-2</v>
      </c>
      <c r="P397" s="41"/>
      <c r="Q397" s="41"/>
      <c r="R397" s="41"/>
    </row>
    <row r="398" spans="2:18" s="15" customFormat="1" ht="24.95" customHeight="1">
      <c r="B398" s="237"/>
      <c r="C398" s="290"/>
      <c r="D398" s="283"/>
      <c r="E398" s="107">
        <v>5</v>
      </c>
      <c r="F398" s="110" t="s">
        <v>230</v>
      </c>
      <c r="G398" s="30" t="s">
        <v>231</v>
      </c>
      <c r="H398" s="176">
        <v>10831720</v>
      </c>
      <c r="I398" s="40">
        <f t="shared" ref="I398" si="778">IFERROR(H398/H399,"-")</f>
        <v>7.0585496807800477E-2</v>
      </c>
      <c r="J398" s="114">
        <v>78</v>
      </c>
      <c r="K398" s="40">
        <f t="shared" ref="K398" si="779">IFERROR(J398/J399,"-")</f>
        <v>0.12420382165605096</v>
      </c>
      <c r="L398" s="114">
        <f t="shared" si="770"/>
        <v>138868.20512820513</v>
      </c>
      <c r="M398" s="82">
        <f t="shared" si="773"/>
        <v>1.3041297441899347E-2</v>
      </c>
      <c r="P398" s="41"/>
      <c r="Q398" s="41"/>
      <c r="R398" s="41"/>
    </row>
    <row r="399" spans="2:18" s="15" customFormat="1" ht="24.95" customHeight="1">
      <c r="B399" s="238"/>
      <c r="C399" s="291"/>
      <c r="D399" s="284"/>
      <c r="E399" s="115" t="s">
        <v>106</v>
      </c>
      <c r="F399" s="118"/>
      <c r="G399" s="120"/>
      <c r="H399" s="177">
        <v>153455320</v>
      </c>
      <c r="I399" s="26" t="s">
        <v>192</v>
      </c>
      <c r="J399" s="142">
        <v>628</v>
      </c>
      <c r="K399" s="26" t="s">
        <v>104</v>
      </c>
      <c r="L399" s="142">
        <f t="shared" si="770"/>
        <v>244355.6050955414</v>
      </c>
      <c r="M399" s="83">
        <f t="shared" si="773"/>
        <v>0.10499916401939476</v>
      </c>
      <c r="P399" s="41"/>
      <c r="Q399" s="41"/>
      <c r="R399" s="41"/>
    </row>
    <row r="400" spans="2:18" s="15" customFormat="1" ht="24.95" customHeight="1">
      <c r="B400" s="236">
        <v>67</v>
      </c>
      <c r="C400" s="289" t="s">
        <v>7</v>
      </c>
      <c r="D400" s="282">
        <f t="shared" ref="D400" si="780">VLOOKUP(C400,$Q$4:$R$77,2,FALSE)</f>
        <v>2538</v>
      </c>
      <c r="E400" s="105">
        <v>1</v>
      </c>
      <c r="F400" s="108" t="s">
        <v>214</v>
      </c>
      <c r="G400" s="111" t="s">
        <v>215</v>
      </c>
      <c r="H400" s="174">
        <v>7280837</v>
      </c>
      <c r="I400" s="24">
        <f t="shared" ref="I400" si="781">IFERROR(H400/H405,"-")</f>
        <v>0.17714535343734397</v>
      </c>
      <c r="J400" s="112">
        <v>95</v>
      </c>
      <c r="K400" s="24">
        <f t="shared" ref="K400" si="782">IFERROR(J400/J405,"-")</f>
        <v>0.47738693467336685</v>
      </c>
      <c r="L400" s="112">
        <f t="shared" si="770"/>
        <v>76640.389473684205</v>
      </c>
      <c r="M400" s="84">
        <f>IFERROR(J400/$R$70,0)</f>
        <v>3.743104806934594E-2</v>
      </c>
      <c r="P400" s="41"/>
      <c r="Q400" s="41"/>
      <c r="R400" s="41"/>
    </row>
    <row r="401" spans="2:18" s="15" customFormat="1" ht="24.95" customHeight="1">
      <c r="B401" s="237"/>
      <c r="C401" s="290"/>
      <c r="D401" s="283"/>
      <c r="E401" s="106">
        <v>2</v>
      </c>
      <c r="F401" s="109" t="s">
        <v>216</v>
      </c>
      <c r="G401" s="28" t="s">
        <v>217</v>
      </c>
      <c r="H401" s="175">
        <v>5769985</v>
      </c>
      <c r="I401" s="25">
        <f t="shared" ref="I401" si="783">IFERROR(H401/H405,"-")</f>
        <v>0.14038578698481688</v>
      </c>
      <c r="J401" s="113">
        <v>137</v>
      </c>
      <c r="K401" s="25">
        <f t="shared" ref="K401" si="784">IFERROR(J401/J405,"-")</f>
        <v>0.68844221105527637</v>
      </c>
      <c r="L401" s="113">
        <f t="shared" si="770"/>
        <v>42116.678832116791</v>
      </c>
      <c r="M401" s="81">
        <f t="shared" ref="M401:M405" si="785">IFERROR(J401/$R$70,0)</f>
        <v>5.3979511426319939E-2</v>
      </c>
      <c r="P401" s="41"/>
      <c r="Q401" s="41"/>
      <c r="R401" s="41"/>
    </row>
    <row r="402" spans="2:18" s="15" customFormat="1" ht="24.95" customHeight="1">
      <c r="B402" s="237"/>
      <c r="C402" s="290"/>
      <c r="D402" s="283"/>
      <c r="E402" s="106">
        <v>3</v>
      </c>
      <c r="F402" s="109" t="s">
        <v>222</v>
      </c>
      <c r="G402" s="29" t="s">
        <v>223</v>
      </c>
      <c r="H402" s="175">
        <v>3560412</v>
      </c>
      <c r="I402" s="25">
        <f t="shared" ref="I402" si="786">IFERROR(H402/H405,"-")</f>
        <v>8.6626090121583649E-2</v>
      </c>
      <c r="J402" s="113">
        <v>72</v>
      </c>
      <c r="K402" s="25">
        <f t="shared" ref="K402" si="787">IFERROR(J402/J405,"-")</f>
        <v>0.36180904522613067</v>
      </c>
      <c r="L402" s="113">
        <f t="shared" si="770"/>
        <v>49450.166666666664</v>
      </c>
      <c r="M402" s="81">
        <f t="shared" si="785"/>
        <v>2.8368794326241134E-2</v>
      </c>
      <c r="P402" s="41"/>
      <c r="Q402" s="41"/>
      <c r="R402" s="41"/>
    </row>
    <row r="403" spans="2:18" s="15" customFormat="1" ht="24.95" customHeight="1">
      <c r="B403" s="237"/>
      <c r="C403" s="290"/>
      <c r="D403" s="283"/>
      <c r="E403" s="106">
        <v>4</v>
      </c>
      <c r="F403" s="109" t="s">
        <v>218</v>
      </c>
      <c r="G403" s="29" t="s">
        <v>219</v>
      </c>
      <c r="H403" s="175">
        <v>3254246</v>
      </c>
      <c r="I403" s="25">
        <f t="shared" ref="I403" si="788">IFERROR(H403/H405,"-")</f>
        <v>7.9176962462154138E-2</v>
      </c>
      <c r="J403" s="113">
        <v>115</v>
      </c>
      <c r="K403" s="25">
        <f t="shared" ref="K403" si="789">IFERROR(J403/J405,"-")</f>
        <v>0.57788944723618085</v>
      </c>
      <c r="L403" s="113">
        <f t="shared" si="770"/>
        <v>28297.791304347826</v>
      </c>
      <c r="M403" s="81">
        <f t="shared" si="785"/>
        <v>4.5311268715524038E-2</v>
      </c>
      <c r="P403" s="41"/>
      <c r="Q403" s="41"/>
      <c r="R403" s="41"/>
    </row>
    <row r="404" spans="2:18" s="15" customFormat="1" ht="24.95" customHeight="1">
      <c r="B404" s="237"/>
      <c r="C404" s="290"/>
      <c r="D404" s="283"/>
      <c r="E404" s="107">
        <v>5</v>
      </c>
      <c r="F404" s="110" t="s">
        <v>224</v>
      </c>
      <c r="G404" s="30" t="s">
        <v>225</v>
      </c>
      <c r="H404" s="176">
        <v>2897597</v>
      </c>
      <c r="I404" s="40">
        <f t="shared" ref="I404" si="790">IFERROR(H404/H405,"-")</f>
        <v>7.049956545984859E-2</v>
      </c>
      <c r="J404" s="114">
        <v>31</v>
      </c>
      <c r="K404" s="40">
        <f t="shared" ref="K404" si="791">IFERROR(J404/J405,"-")</f>
        <v>0.15577889447236182</v>
      </c>
      <c r="L404" s="114">
        <f t="shared" si="770"/>
        <v>93470.870967741939</v>
      </c>
      <c r="M404" s="82">
        <f t="shared" si="785"/>
        <v>1.2214342001576044E-2</v>
      </c>
      <c r="P404" s="41"/>
      <c r="Q404" s="41"/>
      <c r="R404" s="41"/>
    </row>
    <row r="405" spans="2:18" s="15" customFormat="1" ht="24.95" customHeight="1">
      <c r="B405" s="238"/>
      <c r="C405" s="291"/>
      <c r="D405" s="284"/>
      <c r="E405" s="115" t="s">
        <v>106</v>
      </c>
      <c r="F405" s="118"/>
      <c r="G405" s="120"/>
      <c r="H405" s="177">
        <v>41100920</v>
      </c>
      <c r="I405" s="26" t="s">
        <v>192</v>
      </c>
      <c r="J405" s="142">
        <v>199</v>
      </c>
      <c r="K405" s="26" t="s">
        <v>104</v>
      </c>
      <c r="L405" s="142">
        <f t="shared" si="770"/>
        <v>206537.28643216079</v>
      </c>
      <c r="M405" s="83">
        <f t="shared" si="785"/>
        <v>7.8408195429472027E-2</v>
      </c>
      <c r="P405" s="41"/>
      <c r="Q405" s="41"/>
      <c r="R405" s="41"/>
    </row>
    <row r="406" spans="2:18" s="15" customFormat="1" ht="24.95" customHeight="1">
      <c r="B406" s="236">
        <v>68</v>
      </c>
      <c r="C406" s="289" t="s">
        <v>47</v>
      </c>
      <c r="D406" s="282">
        <f t="shared" ref="D406" si="792">VLOOKUP(C406,$Q$4:$R$77,2,FALSE)</f>
        <v>3267</v>
      </c>
      <c r="E406" s="105">
        <v>1</v>
      </c>
      <c r="F406" s="108" t="s">
        <v>214</v>
      </c>
      <c r="G406" s="111" t="s">
        <v>215</v>
      </c>
      <c r="H406" s="174">
        <v>21740988</v>
      </c>
      <c r="I406" s="24">
        <f t="shared" ref="I406" si="793">IFERROR(H406/H411,"-")</f>
        <v>0.19783787768005137</v>
      </c>
      <c r="J406" s="112">
        <v>226</v>
      </c>
      <c r="K406" s="24">
        <f t="shared" ref="K406" si="794">IFERROR(J406/J411,"-")</f>
        <v>0.58247422680412375</v>
      </c>
      <c r="L406" s="112">
        <f t="shared" si="770"/>
        <v>96199.061946902657</v>
      </c>
      <c r="M406" s="84">
        <f>IFERROR(J406/$R$71,0)</f>
        <v>6.917661463116008E-2</v>
      </c>
      <c r="P406" s="41"/>
      <c r="Q406" s="41"/>
      <c r="R406" s="41"/>
    </row>
    <row r="407" spans="2:18" s="15" customFormat="1" ht="24.95" customHeight="1">
      <c r="B407" s="237"/>
      <c r="C407" s="290"/>
      <c r="D407" s="283"/>
      <c r="E407" s="106">
        <v>2</v>
      </c>
      <c r="F407" s="109" t="s">
        <v>216</v>
      </c>
      <c r="G407" s="28" t="s">
        <v>217</v>
      </c>
      <c r="H407" s="175">
        <v>18565333</v>
      </c>
      <c r="I407" s="25">
        <f t="shared" ref="I407" si="795">IFERROR(H407/H411,"-")</f>
        <v>0.16894016404146034</v>
      </c>
      <c r="J407" s="113">
        <v>290</v>
      </c>
      <c r="K407" s="25">
        <f t="shared" ref="K407" si="796">IFERROR(J407/J411,"-")</f>
        <v>0.74742268041237114</v>
      </c>
      <c r="L407" s="113">
        <f t="shared" si="770"/>
        <v>64018.389655172417</v>
      </c>
      <c r="M407" s="81">
        <f t="shared" ref="M407:M411" si="797">IFERROR(J407/$R$71,0)</f>
        <v>8.876645240281604E-2</v>
      </c>
      <c r="P407" s="41"/>
      <c r="Q407" s="41"/>
      <c r="R407" s="41"/>
    </row>
    <row r="408" spans="2:18" s="15" customFormat="1" ht="24.95" customHeight="1">
      <c r="B408" s="237"/>
      <c r="C408" s="290"/>
      <c r="D408" s="283"/>
      <c r="E408" s="106">
        <v>3</v>
      </c>
      <c r="F408" s="109" t="s">
        <v>220</v>
      </c>
      <c r="G408" s="29" t="s">
        <v>221</v>
      </c>
      <c r="H408" s="175">
        <v>9726542</v>
      </c>
      <c r="I408" s="25">
        <f t="shared" ref="I408" si="798">IFERROR(H408/H411,"-")</f>
        <v>8.8509244678571283E-2</v>
      </c>
      <c r="J408" s="113">
        <v>182</v>
      </c>
      <c r="K408" s="25">
        <f t="shared" ref="K408" si="799">IFERROR(J408/J411,"-")</f>
        <v>0.46907216494845361</v>
      </c>
      <c r="L408" s="113">
        <f t="shared" si="770"/>
        <v>53442.538461538461</v>
      </c>
      <c r="M408" s="81">
        <f t="shared" si="797"/>
        <v>5.5708601163146618E-2</v>
      </c>
      <c r="P408" s="41"/>
      <c r="Q408" s="41"/>
      <c r="R408" s="41"/>
    </row>
    <row r="409" spans="2:18" s="15" customFormat="1" ht="24.95" customHeight="1">
      <c r="B409" s="237"/>
      <c r="C409" s="290"/>
      <c r="D409" s="283"/>
      <c r="E409" s="106">
        <v>4</v>
      </c>
      <c r="F409" s="109" t="s">
        <v>218</v>
      </c>
      <c r="G409" s="29" t="s">
        <v>219</v>
      </c>
      <c r="H409" s="175">
        <v>9567921</v>
      </c>
      <c r="I409" s="25">
        <f t="shared" ref="I409" si="800">IFERROR(H409/H411,"-")</f>
        <v>8.7065830883600814E-2</v>
      </c>
      <c r="J409" s="113">
        <v>247</v>
      </c>
      <c r="K409" s="25">
        <f t="shared" ref="K409" si="801">IFERROR(J409/J411,"-")</f>
        <v>0.63659793814432986</v>
      </c>
      <c r="L409" s="113">
        <f t="shared" si="770"/>
        <v>38736.522267206477</v>
      </c>
      <c r="M409" s="81">
        <f t="shared" si="797"/>
        <v>7.5604530149984694E-2</v>
      </c>
      <c r="P409" s="41"/>
      <c r="Q409" s="41"/>
      <c r="R409" s="41"/>
    </row>
    <row r="410" spans="2:18" s="15" customFormat="1" ht="24.95" customHeight="1">
      <c r="B410" s="237"/>
      <c r="C410" s="290"/>
      <c r="D410" s="283"/>
      <c r="E410" s="107">
        <v>5</v>
      </c>
      <c r="F410" s="110" t="s">
        <v>236</v>
      </c>
      <c r="G410" s="30" t="s">
        <v>237</v>
      </c>
      <c r="H410" s="176">
        <v>8604103</v>
      </c>
      <c r="I410" s="40">
        <f t="shared" ref="I410" si="802">IFERROR(H410/H411,"-")</f>
        <v>7.8295313757615934E-2</v>
      </c>
      <c r="J410" s="114">
        <v>29</v>
      </c>
      <c r="K410" s="40">
        <f t="shared" ref="K410" si="803">IFERROR(J410/J411,"-")</f>
        <v>7.4742268041237112E-2</v>
      </c>
      <c r="L410" s="114">
        <f t="shared" si="770"/>
        <v>296693.20689655171</v>
      </c>
      <c r="M410" s="82">
        <f t="shared" si="797"/>
        <v>8.8766452402816044E-3</v>
      </c>
      <c r="P410" s="41"/>
      <c r="Q410" s="41"/>
      <c r="R410" s="41"/>
    </row>
    <row r="411" spans="2:18" s="15" customFormat="1" ht="24.95" customHeight="1">
      <c r="B411" s="238"/>
      <c r="C411" s="291"/>
      <c r="D411" s="284"/>
      <c r="E411" s="115" t="s">
        <v>106</v>
      </c>
      <c r="F411" s="118"/>
      <c r="G411" s="120"/>
      <c r="H411" s="177">
        <v>109892950</v>
      </c>
      <c r="I411" s="26" t="s">
        <v>192</v>
      </c>
      <c r="J411" s="142">
        <v>388</v>
      </c>
      <c r="K411" s="26" t="s">
        <v>104</v>
      </c>
      <c r="L411" s="142">
        <f t="shared" si="770"/>
        <v>283229.25257731957</v>
      </c>
      <c r="M411" s="83">
        <f t="shared" si="797"/>
        <v>0.11876339149066421</v>
      </c>
      <c r="P411" s="41"/>
      <c r="Q411" s="41"/>
      <c r="R411" s="41"/>
    </row>
    <row r="412" spans="2:18" s="15" customFormat="1" ht="24.95" customHeight="1">
      <c r="B412" s="236">
        <v>69</v>
      </c>
      <c r="C412" s="289" t="s">
        <v>48</v>
      </c>
      <c r="D412" s="282">
        <f t="shared" ref="D412" si="804">VLOOKUP(C412,$Q$4:$R$77,2,FALSE)</f>
        <v>8285</v>
      </c>
      <c r="E412" s="105">
        <v>1</v>
      </c>
      <c r="F412" s="108" t="s">
        <v>214</v>
      </c>
      <c r="G412" s="111" t="s">
        <v>215</v>
      </c>
      <c r="H412" s="174">
        <v>41350481</v>
      </c>
      <c r="I412" s="24">
        <f t="shared" ref="I412" si="805">IFERROR(H412/H417,"-")</f>
        <v>0.16007865558101644</v>
      </c>
      <c r="J412" s="112">
        <v>536</v>
      </c>
      <c r="K412" s="24">
        <f t="shared" ref="K412" si="806">IFERROR(J412/J417,"-")</f>
        <v>0.59888268156424584</v>
      </c>
      <c r="L412" s="112">
        <f t="shared" si="770"/>
        <v>77146.419776119408</v>
      </c>
      <c r="M412" s="84">
        <f>IFERROR(J412/$R$72,0)</f>
        <v>6.4695232347616177E-2</v>
      </c>
      <c r="P412" s="41"/>
      <c r="Q412" s="41"/>
      <c r="R412" s="41"/>
    </row>
    <row r="413" spans="2:18" s="15" customFormat="1" ht="24.95" customHeight="1">
      <c r="B413" s="237"/>
      <c r="C413" s="290"/>
      <c r="D413" s="283"/>
      <c r="E413" s="106">
        <v>2</v>
      </c>
      <c r="F413" s="109" t="s">
        <v>216</v>
      </c>
      <c r="G413" s="28" t="s">
        <v>217</v>
      </c>
      <c r="H413" s="175">
        <v>37095601</v>
      </c>
      <c r="I413" s="25">
        <f t="shared" ref="I413" si="807">IFERROR(H413/H417,"-")</f>
        <v>0.14360688902384977</v>
      </c>
      <c r="J413" s="113">
        <v>654</v>
      </c>
      <c r="K413" s="25">
        <f t="shared" ref="K413" si="808">IFERROR(J413/J417,"-")</f>
        <v>0.73072625698324023</v>
      </c>
      <c r="L413" s="113">
        <f t="shared" si="770"/>
        <v>56721.102446483179</v>
      </c>
      <c r="M413" s="81">
        <f t="shared" ref="M413:M417" si="809">IFERROR(J413/$R$72,0)</f>
        <v>7.8937839468919732E-2</v>
      </c>
      <c r="P413" s="41"/>
      <c r="Q413" s="41"/>
      <c r="R413" s="41"/>
    </row>
    <row r="414" spans="2:18" s="15" customFormat="1" ht="24.95" customHeight="1">
      <c r="B414" s="237"/>
      <c r="C414" s="290"/>
      <c r="D414" s="283"/>
      <c r="E414" s="106">
        <v>3</v>
      </c>
      <c r="F414" s="109" t="s">
        <v>222</v>
      </c>
      <c r="G414" s="29" t="s">
        <v>223</v>
      </c>
      <c r="H414" s="175">
        <v>22860843</v>
      </c>
      <c r="I414" s="25">
        <f t="shared" ref="I414" si="810">IFERROR(H414/H417,"-")</f>
        <v>8.8500373499613955E-2</v>
      </c>
      <c r="J414" s="113">
        <v>497</v>
      </c>
      <c r="K414" s="25">
        <f t="shared" ref="K414" si="811">IFERROR(J414/J417,"-")</f>
        <v>0.55530726256983243</v>
      </c>
      <c r="L414" s="113">
        <f t="shared" si="770"/>
        <v>45997.672032193157</v>
      </c>
      <c r="M414" s="81">
        <f t="shared" si="809"/>
        <v>5.9987929993964996E-2</v>
      </c>
      <c r="P414" s="41"/>
      <c r="Q414" s="41"/>
      <c r="R414" s="41"/>
    </row>
    <row r="415" spans="2:18" s="15" customFormat="1" ht="24.95" customHeight="1">
      <c r="B415" s="237"/>
      <c r="C415" s="290"/>
      <c r="D415" s="283"/>
      <c r="E415" s="106">
        <v>4</v>
      </c>
      <c r="F415" s="109" t="s">
        <v>232</v>
      </c>
      <c r="G415" s="29" t="s">
        <v>233</v>
      </c>
      <c r="H415" s="175">
        <v>21241430</v>
      </c>
      <c r="I415" s="25">
        <f t="shared" ref="I415" si="812">IFERROR(H415/H417,"-")</f>
        <v>8.2231197190143199E-2</v>
      </c>
      <c r="J415" s="113">
        <v>138</v>
      </c>
      <c r="K415" s="25">
        <f t="shared" ref="K415" si="813">IFERROR(J415/J417,"-")</f>
        <v>0.15418994413407822</v>
      </c>
      <c r="L415" s="113">
        <f t="shared" si="770"/>
        <v>153923.40579710144</v>
      </c>
      <c r="M415" s="81">
        <f t="shared" si="809"/>
        <v>1.6656608328304165E-2</v>
      </c>
      <c r="P415" s="41"/>
      <c r="Q415" s="41"/>
      <c r="R415" s="41"/>
    </row>
    <row r="416" spans="2:18" s="15" customFormat="1" ht="24.95" customHeight="1">
      <c r="B416" s="237"/>
      <c r="C416" s="290"/>
      <c r="D416" s="283"/>
      <c r="E416" s="107">
        <v>5</v>
      </c>
      <c r="F416" s="110" t="s">
        <v>218</v>
      </c>
      <c r="G416" s="30" t="s">
        <v>219</v>
      </c>
      <c r="H416" s="176">
        <v>19840461</v>
      </c>
      <c r="I416" s="40">
        <f t="shared" ref="I416" si="814">IFERROR(H416/H417,"-")</f>
        <v>7.6807675417066831E-2</v>
      </c>
      <c r="J416" s="114">
        <v>575</v>
      </c>
      <c r="K416" s="40">
        <f t="shared" ref="K416" si="815">IFERROR(J416/J417,"-")</f>
        <v>0.64245810055865926</v>
      </c>
      <c r="L416" s="114">
        <f t="shared" si="770"/>
        <v>34505.149565217391</v>
      </c>
      <c r="M416" s="82">
        <f t="shared" si="809"/>
        <v>6.9402534701267352E-2</v>
      </c>
      <c r="P416" s="41"/>
      <c r="Q416" s="41"/>
      <c r="R416" s="41"/>
    </row>
    <row r="417" spans="2:18" s="15" customFormat="1" ht="24.95" customHeight="1">
      <c r="B417" s="238"/>
      <c r="C417" s="291"/>
      <c r="D417" s="284"/>
      <c r="E417" s="115" t="s">
        <v>106</v>
      </c>
      <c r="F417" s="118"/>
      <c r="G417" s="120"/>
      <c r="H417" s="177">
        <v>258313520</v>
      </c>
      <c r="I417" s="26" t="s">
        <v>192</v>
      </c>
      <c r="J417" s="142">
        <v>895</v>
      </c>
      <c r="K417" s="26" t="s">
        <v>104</v>
      </c>
      <c r="L417" s="142">
        <f t="shared" si="770"/>
        <v>288618.45810055867</v>
      </c>
      <c r="M417" s="83">
        <f t="shared" si="809"/>
        <v>0.108026554013277</v>
      </c>
      <c r="P417" s="41"/>
      <c r="Q417" s="41"/>
      <c r="R417" s="41"/>
    </row>
    <row r="418" spans="2:18" s="15" customFormat="1" ht="24.95" customHeight="1">
      <c r="B418" s="236">
        <v>70</v>
      </c>
      <c r="C418" s="289" t="s">
        <v>49</v>
      </c>
      <c r="D418" s="282">
        <f t="shared" ref="D418" si="816">VLOOKUP(C418,$Q$4:$R$77,2,FALSE)</f>
        <v>1345</v>
      </c>
      <c r="E418" s="105">
        <v>1</v>
      </c>
      <c r="F418" s="108" t="s">
        <v>214</v>
      </c>
      <c r="G418" s="111" t="s">
        <v>215</v>
      </c>
      <c r="H418" s="174">
        <v>7520276</v>
      </c>
      <c r="I418" s="24">
        <f t="shared" ref="I418" si="817">IFERROR(H418/H423,"-")</f>
        <v>0.14736135852780433</v>
      </c>
      <c r="J418" s="112">
        <v>94</v>
      </c>
      <c r="K418" s="24">
        <f t="shared" ref="K418" si="818">IFERROR(J418/J423,"-")</f>
        <v>0.5053763440860215</v>
      </c>
      <c r="L418" s="112">
        <f t="shared" si="770"/>
        <v>80002.936170212764</v>
      </c>
      <c r="M418" s="84">
        <f>IFERROR(J418/$R$73,0)</f>
        <v>6.9888475836431221E-2</v>
      </c>
      <c r="P418" s="41"/>
      <c r="Q418" s="41"/>
      <c r="R418" s="41"/>
    </row>
    <row r="419" spans="2:18" s="15" customFormat="1" ht="24.95" customHeight="1">
      <c r="B419" s="237"/>
      <c r="C419" s="290"/>
      <c r="D419" s="283"/>
      <c r="E419" s="106">
        <v>2</v>
      </c>
      <c r="F419" s="109" t="s">
        <v>216</v>
      </c>
      <c r="G419" s="28" t="s">
        <v>217</v>
      </c>
      <c r="H419" s="175">
        <v>7215467</v>
      </c>
      <c r="I419" s="25">
        <f t="shared" ref="I419" si="819">IFERROR(H419/H423,"-")</f>
        <v>0.14138856333631114</v>
      </c>
      <c r="J419" s="113">
        <v>134</v>
      </c>
      <c r="K419" s="25">
        <f t="shared" ref="K419" si="820">IFERROR(J419/J423,"-")</f>
        <v>0.72043010752688175</v>
      </c>
      <c r="L419" s="113">
        <f t="shared" si="770"/>
        <v>53846.76865671642</v>
      </c>
      <c r="M419" s="81">
        <f t="shared" ref="M419:M423" si="821">IFERROR(J419/$R$73,0)</f>
        <v>9.9628252788104082E-2</v>
      </c>
      <c r="P419" s="41"/>
      <c r="Q419" s="41"/>
      <c r="R419" s="41"/>
    </row>
    <row r="420" spans="2:18" s="15" customFormat="1" ht="24.95" customHeight="1">
      <c r="B420" s="237"/>
      <c r="C420" s="290"/>
      <c r="D420" s="283"/>
      <c r="E420" s="106">
        <v>3</v>
      </c>
      <c r="F420" s="109" t="s">
        <v>222</v>
      </c>
      <c r="G420" s="29" t="s">
        <v>223</v>
      </c>
      <c r="H420" s="175">
        <v>4160307</v>
      </c>
      <c r="I420" s="25">
        <f t="shared" ref="I420" si="822">IFERROR(H420/H423,"-")</f>
        <v>8.1522073313896201E-2</v>
      </c>
      <c r="J420" s="113">
        <v>89</v>
      </c>
      <c r="K420" s="25">
        <f t="shared" ref="K420" si="823">IFERROR(J420/J423,"-")</f>
        <v>0.478494623655914</v>
      </c>
      <c r="L420" s="113">
        <f t="shared" si="770"/>
        <v>46745.02247191011</v>
      </c>
      <c r="M420" s="81">
        <f t="shared" si="821"/>
        <v>6.6171003717472116E-2</v>
      </c>
      <c r="P420" s="41"/>
      <c r="Q420" s="41"/>
      <c r="R420" s="41"/>
    </row>
    <row r="421" spans="2:18" s="15" customFormat="1" ht="24.95" customHeight="1">
      <c r="B421" s="237"/>
      <c r="C421" s="290"/>
      <c r="D421" s="283"/>
      <c r="E421" s="106">
        <v>4</v>
      </c>
      <c r="F421" s="109" t="s">
        <v>234</v>
      </c>
      <c r="G421" s="29" t="s">
        <v>235</v>
      </c>
      <c r="H421" s="175">
        <v>3932661</v>
      </c>
      <c r="I421" s="25">
        <f t="shared" ref="I421" si="824">IFERROR(H421/H423,"-")</f>
        <v>7.7061303014585303E-2</v>
      </c>
      <c r="J421" s="113">
        <v>78</v>
      </c>
      <c r="K421" s="25">
        <f t="shared" ref="K421" si="825">IFERROR(J421/J423,"-")</f>
        <v>0.41935483870967744</v>
      </c>
      <c r="L421" s="113">
        <f t="shared" si="770"/>
        <v>50418.730769230766</v>
      </c>
      <c r="M421" s="81">
        <f t="shared" si="821"/>
        <v>5.7992565055762078E-2</v>
      </c>
      <c r="P421" s="41"/>
      <c r="Q421" s="41"/>
      <c r="R421" s="41"/>
    </row>
    <row r="422" spans="2:18" s="15" customFormat="1" ht="24.95" customHeight="1">
      <c r="B422" s="237"/>
      <c r="C422" s="290"/>
      <c r="D422" s="283"/>
      <c r="E422" s="107">
        <v>5</v>
      </c>
      <c r="F422" s="110" t="s">
        <v>218</v>
      </c>
      <c r="G422" s="30" t="s">
        <v>219</v>
      </c>
      <c r="H422" s="176">
        <v>3313817</v>
      </c>
      <c r="I422" s="40">
        <f t="shared" ref="I422" si="826">IFERROR(H422/H423,"-")</f>
        <v>6.4934927259655495E-2</v>
      </c>
      <c r="J422" s="114">
        <v>109</v>
      </c>
      <c r="K422" s="40">
        <f t="shared" ref="K422" si="827">IFERROR(J422/J423,"-")</f>
        <v>0.58602150537634412</v>
      </c>
      <c r="L422" s="114">
        <f t="shared" si="770"/>
        <v>30401.990825688074</v>
      </c>
      <c r="M422" s="82">
        <f t="shared" si="821"/>
        <v>8.1040892193308553E-2</v>
      </c>
      <c r="P422" s="41"/>
      <c r="Q422" s="41"/>
      <c r="R422" s="41"/>
    </row>
    <row r="423" spans="2:18" s="15" customFormat="1" ht="24.95" customHeight="1">
      <c r="B423" s="238"/>
      <c r="C423" s="291"/>
      <c r="D423" s="284"/>
      <c r="E423" s="115" t="s">
        <v>106</v>
      </c>
      <c r="F423" s="118"/>
      <c r="G423" s="120"/>
      <c r="H423" s="177">
        <v>51032890</v>
      </c>
      <c r="I423" s="26" t="s">
        <v>192</v>
      </c>
      <c r="J423" s="142">
        <v>186</v>
      </c>
      <c r="K423" s="26" t="s">
        <v>104</v>
      </c>
      <c r="L423" s="142">
        <f t="shared" si="770"/>
        <v>274370.37634408602</v>
      </c>
      <c r="M423" s="83">
        <f t="shared" si="821"/>
        <v>0.13828996282527881</v>
      </c>
      <c r="P423" s="41"/>
      <c r="Q423" s="41"/>
      <c r="R423" s="41"/>
    </row>
    <row r="424" spans="2:18" s="15" customFormat="1" ht="24.95" customHeight="1">
      <c r="B424" s="236">
        <v>71</v>
      </c>
      <c r="C424" s="289" t="s">
        <v>50</v>
      </c>
      <c r="D424" s="282">
        <f t="shared" ref="D424" si="828">VLOOKUP(C424,$Q$4:$R$77,2,FALSE)</f>
        <v>3966</v>
      </c>
      <c r="E424" s="105">
        <v>1</v>
      </c>
      <c r="F424" s="108" t="s">
        <v>214</v>
      </c>
      <c r="G424" s="111" t="s">
        <v>215</v>
      </c>
      <c r="H424" s="174">
        <v>16855191</v>
      </c>
      <c r="I424" s="24">
        <f t="shared" ref="I424" si="829">IFERROR(H424/H429,"-")</f>
        <v>0.13711462522616946</v>
      </c>
      <c r="J424" s="112">
        <v>215</v>
      </c>
      <c r="K424" s="24">
        <f t="shared" ref="K424" si="830">IFERROR(J424/J429,"-")</f>
        <v>0.52567237163814184</v>
      </c>
      <c r="L424" s="112">
        <f t="shared" si="770"/>
        <v>78396.23720930233</v>
      </c>
      <c r="M424" s="84">
        <f>IFERROR(J424/$R$74,0)</f>
        <v>5.4210791729702473E-2</v>
      </c>
      <c r="P424" s="41"/>
      <c r="Q424" s="41"/>
      <c r="R424" s="41"/>
    </row>
    <row r="425" spans="2:18" s="15" customFormat="1" ht="24.95" customHeight="1">
      <c r="B425" s="237"/>
      <c r="C425" s="290"/>
      <c r="D425" s="283"/>
      <c r="E425" s="106">
        <v>2</v>
      </c>
      <c r="F425" s="109" t="s">
        <v>216</v>
      </c>
      <c r="G425" s="28" t="s">
        <v>217</v>
      </c>
      <c r="H425" s="175">
        <v>15222219</v>
      </c>
      <c r="I425" s="25">
        <f t="shared" ref="I425" si="831">IFERROR(H425/H429,"-")</f>
        <v>0.12383062602468735</v>
      </c>
      <c r="J425" s="113">
        <v>297</v>
      </c>
      <c r="K425" s="25">
        <f t="shared" ref="K425" si="832">IFERROR(J425/J429,"-")</f>
        <v>0.72616136919315399</v>
      </c>
      <c r="L425" s="113">
        <f t="shared" si="770"/>
        <v>51253.262626262629</v>
      </c>
      <c r="M425" s="81">
        <f t="shared" ref="M425:M429" si="833">IFERROR(J425/$R$74,0)</f>
        <v>7.4886535552193642E-2</v>
      </c>
      <c r="P425" s="41"/>
      <c r="Q425" s="41"/>
      <c r="R425" s="41"/>
    </row>
    <row r="426" spans="2:18" s="15" customFormat="1" ht="24.95" customHeight="1">
      <c r="B426" s="237"/>
      <c r="C426" s="290"/>
      <c r="D426" s="283"/>
      <c r="E426" s="106">
        <v>3</v>
      </c>
      <c r="F426" s="109" t="s">
        <v>218</v>
      </c>
      <c r="G426" s="29" t="s">
        <v>219</v>
      </c>
      <c r="H426" s="175">
        <v>10888828</v>
      </c>
      <c r="I426" s="25">
        <f t="shared" ref="I426" si="834">IFERROR(H426/H429,"-")</f>
        <v>8.8579095328686588E-2</v>
      </c>
      <c r="J426" s="113">
        <v>256</v>
      </c>
      <c r="K426" s="25">
        <f t="shared" ref="K426" si="835">IFERROR(J426/J429,"-")</f>
        <v>0.62591687041564792</v>
      </c>
      <c r="L426" s="113">
        <f t="shared" si="770"/>
        <v>42534.484375</v>
      </c>
      <c r="M426" s="81">
        <f t="shared" si="833"/>
        <v>6.4548663640948065E-2</v>
      </c>
      <c r="P426" s="41"/>
      <c r="Q426" s="41"/>
      <c r="R426" s="41"/>
    </row>
    <row r="427" spans="2:18" s="15" customFormat="1" ht="24.95" customHeight="1">
      <c r="B427" s="237"/>
      <c r="C427" s="290"/>
      <c r="D427" s="283"/>
      <c r="E427" s="106">
        <v>4</v>
      </c>
      <c r="F427" s="109" t="s">
        <v>220</v>
      </c>
      <c r="G427" s="29" t="s">
        <v>221</v>
      </c>
      <c r="H427" s="175">
        <v>9349254</v>
      </c>
      <c r="I427" s="25">
        <f t="shared" ref="I427" si="836">IFERROR(H427/H429,"-")</f>
        <v>7.6054875815662115E-2</v>
      </c>
      <c r="J427" s="113">
        <v>160</v>
      </c>
      <c r="K427" s="25">
        <f t="shared" ref="K427" si="837">IFERROR(J427/J429,"-")</f>
        <v>0.39119804400977998</v>
      </c>
      <c r="L427" s="113">
        <f t="shared" si="770"/>
        <v>58432.837500000001</v>
      </c>
      <c r="M427" s="81">
        <f t="shared" si="833"/>
        <v>4.0342914775592535E-2</v>
      </c>
      <c r="P427" s="41"/>
      <c r="Q427" s="41"/>
      <c r="R427" s="41"/>
    </row>
    <row r="428" spans="2:18" s="15" customFormat="1" ht="24.95" customHeight="1">
      <c r="B428" s="237"/>
      <c r="C428" s="290"/>
      <c r="D428" s="283"/>
      <c r="E428" s="107">
        <v>5</v>
      </c>
      <c r="F428" s="110" t="s">
        <v>222</v>
      </c>
      <c r="G428" s="30" t="s">
        <v>223</v>
      </c>
      <c r="H428" s="176">
        <v>7729711</v>
      </c>
      <c r="I428" s="40">
        <f t="shared" ref="I428" si="838">IFERROR(H428/H429,"-")</f>
        <v>6.2880119654034144E-2</v>
      </c>
      <c r="J428" s="114">
        <v>174</v>
      </c>
      <c r="K428" s="40">
        <f t="shared" ref="K428" si="839">IFERROR(J428/J429,"-")</f>
        <v>0.42542787286063571</v>
      </c>
      <c r="L428" s="114">
        <f t="shared" si="770"/>
        <v>44423.626436781611</v>
      </c>
      <c r="M428" s="82">
        <f t="shared" si="833"/>
        <v>4.3872919818456882E-2</v>
      </c>
      <c r="P428" s="41"/>
      <c r="Q428" s="41"/>
      <c r="R428" s="41"/>
    </row>
    <row r="429" spans="2:18" s="15" customFormat="1" ht="24.95" customHeight="1">
      <c r="B429" s="238"/>
      <c r="C429" s="291"/>
      <c r="D429" s="284"/>
      <c r="E429" s="115" t="s">
        <v>106</v>
      </c>
      <c r="F429" s="118"/>
      <c r="G429" s="120"/>
      <c r="H429" s="177">
        <v>122927740</v>
      </c>
      <c r="I429" s="26" t="s">
        <v>192</v>
      </c>
      <c r="J429" s="142">
        <v>409</v>
      </c>
      <c r="K429" s="26" t="s">
        <v>104</v>
      </c>
      <c r="L429" s="142">
        <f t="shared" si="770"/>
        <v>300556.8215158924</v>
      </c>
      <c r="M429" s="83">
        <f t="shared" si="833"/>
        <v>0.10312657589510842</v>
      </c>
      <c r="P429" s="41"/>
      <c r="Q429" s="41"/>
      <c r="R429" s="41"/>
    </row>
    <row r="430" spans="2:18" s="15" customFormat="1" ht="24.95" customHeight="1">
      <c r="B430" s="236">
        <v>72</v>
      </c>
      <c r="C430" s="289" t="s">
        <v>28</v>
      </c>
      <c r="D430" s="282">
        <f t="shared" ref="D430" si="840">VLOOKUP(C430,$Q$4:$R$77,2,FALSE)</f>
        <v>2559</v>
      </c>
      <c r="E430" s="105">
        <v>1</v>
      </c>
      <c r="F430" s="108" t="s">
        <v>214</v>
      </c>
      <c r="G430" s="111" t="s">
        <v>215</v>
      </c>
      <c r="H430" s="174">
        <v>10692216</v>
      </c>
      <c r="I430" s="24">
        <f t="shared" ref="I430" si="841">IFERROR(H430/H435,"-")</f>
        <v>0.22037917974102467</v>
      </c>
      <c r="J430" s="112">
        <v>104</v>
      </c>
      <c r="K430" s="24">
        <f t="shared" ref="K430" si="842">IFERROR(J430/J435,"-")</f>
        <v>0.49760765550239233</v>
      </c>
      <c r="L430" s="112">
        <f t="shared" si="770"/>
        <v>102809.76923076923</v>
      </c>
      <c r="M430" s="84">
        <f>IFERROR(J430/$R$75,0)</f>
        <v>4.0640875341930442E-2</v>
      </c>
      <c r="P430" s="41"/>
      <c r="Q430" s="41"/>
      <c r="R430" s="41"/>
    </row>
    <row r="431" spans="2:18" s="15" customFormat="1" ht="24.95" customHeight="1">
      <c r="B431" s="237"/>
      <c r="C431" s="290"/>
      <c r="D431" s="283"/>
      <c r="E431" s="106">
        <v>2</v>
      </c>
      <c r="F431" s="109" t="s">
        <v>238</v>
      </c>
      <c r="G431" s="28" t="s">
        <v>239</v>
      </c>
      <c r="H431" s="175">
        <v>6722438</v>
      </c>
      <c r="I431" s="25">
        <f t="shared" ref="I431" si="843">IFERROR(H431/H435,"-")</f>
        <v>0.13855737410279537</v>
      </c>
      <c r="J431" s="113">
        <v>31</v>
      </c>
      <c r="K431" s="25">
        <f t="shared" ref="K431" si="844">IFERROR(J431/J435,"-")</f>
        <v>0.14832535885167464</v>
      </c>
      <c r="L431" s="113">
        <f t="shared" si="770"/>
        <v>216852.83870967742</v>
      </c>
      <c r="M431" s="81">
        <f t="shared" ref="M431:M435" si="845">IFERROR(J431/$R$75,0)</f>
        <v>1.211410707307542E-2</v>
      </c>
      <c r="P431" s="41"/>
      <c r="Q431" s="41"/>
      <c r="R431" s="41"/>
    </row>
    <row r="432" spans="2:18" s="15" customFormat="1" ht="24.95" customHeight="1">
      <c r="B432" s="237"/>
      <c r="C432" s="290"/>
      <c r="D432" s="283"/>
      <c r="E432" s="106">
        <v>3</v>
      </c>
      <c r="F432" s="109" t="s">
        <v>216</v>
      </c>
      <c r="G432" s="29" t="s">
        <v>217</v>
      </c>
      <c r="H432" s="175">
        <v>6617426</v>
      </c>
      <c r="I432" s="25">
        <f t="shared" ref="I432" si="846">IFERROR(H432/H435,"-")</f>
        <v>0.13639295295539575</v>
      </c>
      <c r="J432" s="113">
        <v>149</v>
      </c>
      <c r="K432" s="25">
        <f t="shared" ref="K432" si="847">IFERROR(J432/J435,"-")</f>
        <v>0.71291866028708128</v>
      </c>
      <c r="L432" s="113">
        <f t="shared" si="770"/>
        <v>44412.255033557049</v>
      </c>
      <c r="M432" s="81">
        <f t="shared" si="845"/>
        <v>5.822586948026573E-2</v>
      </c>
      <c r="P432" s="41"/>
      <c r="Q432" s="41"/>
      <c r="R432" s="41"/>
    </row>
    <row r="433" spans="2:18" s="15" customFormat="1" ht="24.95" customHeight="1">
      <c r="B433" s="237"/>
      <c r="C433" s="290"/>
      <c r="D433" s="283"/>
      <c r="E433" s="106">
        <v>4</v>
      </c>
      <c r="F433" s="109" t="s">
        <v>222</v>
      </c>
      <c r="G433" s="29" t="s">
        <v>223</v>
      </c>
      <c r="H433" s="175">
        <v>3679973</v>
      </c>
      <c r="I433" s="25">
        <f t="shared" ref="I433" si="848">IFERROR(H433/H435,"-")</f>
        <v>7.5848582857764732E-2</v>
      </c>
      <c r="J433" s="113">
        <v>94</v>
      </c>
      <c r="K433" s="25">
        <f t="shared" ref="K433" si="849">IFERROR(J433/J435,"-")</f>
        <v>0.44976076555023925</v>
      </c>
      <c r="L433" s="113">
        <f t="shared" si="770"/>
        <v>39148.648936170212</v>
      </c>
      <c r="M433" s="81">
        <f t="shared" si="845"/>
        <v>3.673309886674482E-2</v>
      </c>
      <c r="P433" s="41"/>
      <c r="Q433" s="41"/>
      <c r="R433" s="41"/>
    </row>
    <row r="434" spans="2:18" s="15" customFormat="1" ht="24.95" customHeight="1">
      <c r="B434" s="237"/>
      <c r="C434" s="290"/>
      <c r="D434" s="283"/>
      <c r="E434" s="107">
        <v>5</v>
      </c>
      <c r="F434" s="110" t="s">
        <v>218</v>
      </c>
      <c r="G434" s="30" t="s">
        <v>219</v>
      </c>
      <c r="H434" s="176">
        <v>3614520</v>
      </c>
      <c r="I434" s="40">
        <f t="shared" ref="I434" si="850">IFERROR(H434/H435,"-")</f>
        <v>7.4499519347301674E-2</v>
      </c>
      <c r="J434" s="114">
        <v>129</v>
      </c>
      <c r="K434" s="40">
        <f t="shared" ref="K434" si="851">IFERROR(J434/J435,"-")</f>
        <v>0.61722488038277512</v>
      </c>
      <c r="L434" s="114">
        <f t="shared" si="770"/>
        <v>28019.534883720931</v>
      </c>
      <c r="M434" s="82">
        <f t="shared" si="845"/>
        <v>5.0410316529894493E-2</v>
      </c>
      <c r="P434" s="41"/>
      <c r="Q434" s="41"/>
      <c r="R434" s="41"/>
    </row>
    <row r="435" spans="2:18" s="15" customFormat="1" ht="24.95" customHeight="1">
      <c r="B435" s="238"/>
      <c r="C435" s="291"/>
      <c r="D435" s="284"/>
      <c r="E435" s="115" t="s">
        <v>106</v>
      </c>
      <c r="F435" s="118"/>
      <c r="G435" s="120"/>
      <c r="H435" s="177">
        <v>48517360</v>
      </c>
      <c r="I435" s="26" t="s">
        <v>192</v>
      </c>
      <c r="J435" s="142">
        <v>209</v>
      </c>
      <c r="K435" s="26" t="s">
        <v>104</v>
      </c>
      <c r="L435" s="142">
        <f t="shared" si="770"/>
        <v>232140.47846889953</v>
      </c>
      <c r="M435" s="83">
        <f t="shared" si="845"/>
        <v>8.1672528331379446E-2</v>
      </c>
      <c r="P435" s="41"/>
      <c r="Q435" s="41"/>
      <c r="R435" s="41"/>
    </row>
    <row r="436" spans="2:18" s="15" customFormat="1" ht="24.95" customHeight="1">
      <c r="B436" s="236">
        <v>73</v>
      </c>
      <c r="C436" s="289" t="s">
        <v>29</v>
      </c>
      <c r="D436" s="282">
        <f t="shared" ref="D436" si="852">VLOOKUP(C436,$Q$4:$R$77,2,FALSE)</f>
        <v>3428</v>
      </c>
      <c r="E436" s="105">
        <v>1</v>
      </c>
      <c r="F436" s="108" t="s">
        <v>230</v>
      </c>
      <c r="G436" s="111" t="s">
        <v>231</v>
      </c>
      <c r="H436" s="174">
        <v>16557977</v>
      </c>
      <c r="I436" s="24">
        <f t="shared" ref="I436" si="853">IFERROR(H436/H441,"-")</f>
        <v>0.20219761687833457</v>
      </c>
      <c r="J436" s="112">
        <v>62</v>
      </c>
      <c r="K436" s="24">
        <f t="shared" ref="K436" si="854">IFERROR(J436/J441,"-")</f>
        <v>0.19871794871794871</v>
      </c>
      <c r="L436" s="112">
        <f t="shared" si="770"/>
        <v>267064.1451612903</v>
      </c>
      <c r="M436" s="84">
        <f>IFERROR(J436/$R$76,0)</f>
        <v>1.8086347724620769E-2</v>
      </c>
      <c r="P436" s="41"/>
      <c r="Q436" s="41"/>
      <c r="R436" s="41"/>
    </row>
    <row r="437" spans="2:18" s="15" customFormat="1" ht="24.95" customHeight="1">
      <c r="B437" s="237"/>
      <c r="C437" s="290"/>
      <c r="D437" s="283"/>
      <c r="E437" s="106">
        <v>2</v>
      </c>
      <c r="F437" s="109" t="s">
        <v>216</v>
      </c>
      <c r="G437" s="28" t="s">
        <v>217</v>
      </c>
      <c r="H437" s="175">
        <v>12059638</v>
      </c>
      <c r="I437" s="25">
        <f t="shared" ref="I437" si="855">IFERROR(H437/H441,"-")</f>
        <v>0.14726618257866919</v>
      </c>
      <c r="J437" s="113">
        <v>204</v>
      </c>
      <c r="K437" s="25">
        <f t="shared" ref="K437" si="856">IFERROR(J437/J441,"-")</f>
        <v>0.65384615384615385</v>
      </c>
      <c r="L437" s="113">
        <f t="shared" si="770"/>
        <v>59115.872549019608</v>
      </c>
      <c r="M437" s="81">
        <f t="shared" ref="M437" si="857">IFERROR(J437/$R$76,0)</f>
        <v>5.9509918319719954E-2</v>
      </c>
      <c r="P437" s="41"/>
      <c r="Q437" s="41"/>
      <c r="R437" s="41"/>
    </row>
    <row r="438" spans="2:18" s="15" customFormat="1" ht="24.95" customHeight="1">
      <c r="B438" s="237"/>
      <c r="C438" s="290"/>
      <c r="D438" s="283"/>
      <c r="E438" s="106">
        <v>3</v>
      </c>
      <c r="F438" s="109" t="s">
        <v>214</v>
      </c>
      <c r="G438" s="29" t="s">
        <v>215</v>
      </c>
      <c r="H438" s="175">
        <v>7144065</v>
      </c>
      <c r="I438" s="25">
        <f t="shared" ref="I438" si="858">IFERROR(H438/H441,"-")</f>
        <v>8.7239698293089751E-2</v>
      </c>
      <c r="J438" s="113">
        <v>122</v>
      </c>
      <c r="K438" s="25">
        <f t="shared" ref="K438" si="859">IFERROR(J438/J441,"-")</f>
        <v>0.39102564102564102</v>
      </c>
      <c r="L438" s="113">
        <f t="shared" si="770"/>
        <v>58557.909836065577</v>
      </c>
      <c r="M438" s="81">
        <f>IFERROR(J438/$R$76,0)</f>
        <v>3.5589264877479578E-2</v>
      </c>
      <c r="P438" s="41"/>
      <c r="Q438" s="41"/>
      <c r="R438" s="41"/>
    </row>
    <row r="439" spans="2:18" s="15" customFormat="1" ht="24.95" customHeight="1">
      <c r="B439" s="237"/>
      <c r="C439" s="290"/>
      <c r="D439" s="283"/>
      <c r="E439" s="106">
        <v>4</v>
      </c>
      <c r="F439" s="109" t="s">
        <v>220</v>
      </c>
      <c r="G439" s="29" t="s">
        <v>221</v>
      </c>
      <c r="H439" s="175">
        <v>6901401</v>
      </c>
      <c r="I439" s="25">
        <f t="shared" ref="I439" si="860">IFERROR(H439/H441,"-")</f>
        <v>8.4276408604852818E-2</v>
      </c>
      <c r="J439" s="113">
        <v>104</v>
      </c>
      <c r="K439" s="25">
        <f t="shared" ref="K439" si="861">IFERROR(J439/J441,"-")</f>
        <v>0.33333333333333331</v>
      </c>
      <c r="L439" s="113">
        <f t="shared" si="770"/>
        <v>66359.625</v>
      </c>
      <c r="M439" s="81">
        <f>IFERROR(J439/$R$76,0)</f>
        <v>3.0338389731621937E-2</v>
      </c>
      <c r="P439" s="41"/>
      <c r="Q439" s="41"/>
      <c r="R439" s="41"/>
    </row>
    <row r="440" spans="2:18" s="15" customFormat="1" ht="24.95" customHeight="1">
      <c r="B440" s="237"/>
      <c r="C440" s="290"/>
      <c r="D440" s="283"/>
      <c r="E440" s="107">
        <v>5</v>
      </c>
      <c r="F440" s="110" t="s">
        <v>222</v>
      </c>
      <c r="G440" s="30" t="s">
        <v>223</v>
      </c>
      <c r="H440" s="176">
        <v>6317251</v>
      </c>
      <c r="I440" s="40">
        <f t="shared" ref="I440" si="862">IFERROR(H440/H441,"-")</f>
        <v>7.7143065087134491E-2</v>
      </c>
      <c r="J440" s="114">
        <v>137</v>
      </c>
      <c r="K440" s="40">
        <f t="shared" ref="K440" si="863">IFERROR(J440/J441,"-")</f>
        <v>0.4391025641025641</v>
      </c>
      <c r="L440" s="114">
        <f t="shared" si="770"/>
        <v>46111.321167883209</v>
      </c>
      <c r="M440" s="82">
        <f>IFERROR(J440/$R$76,0)</f>
        <v>3.9964994165694281E-2</v>
      </c>
      <c r="P440" s="41"/>
      <c r="Q440" s="41"/>
      <c r="R440" s="41"/>
    </row>
    <row r="441" spans="2:18" s="15" customFormat="1" ht="24.95" customHeight="1">
      <c r="B441" s="238"/>
      <c r="C441" s="291"/>
      <c r="D441" s="284"/>
      <c r="E441" s="115" t="s">
        <v>106</v>
      </c>
      <c r="F441" s="118"/>
      <c r="G441" s="120"/>
      <c r="H441" s="177">
        <v>81890070</v>
      </c>
      <c r="I441" s="26" t="s">
        <v>192</v>
      </c>
      <c r="J441" s="142">
        <v>312</v>
      </c>
      <c r="K441" s="26" t="s">
        <v>104</v>
      </c>
      <c r="L441" s="142">
        <f t="shared" si="770"/>
        <v>262468.17307692306</v>
      </c>
      <c r="M441" s="83">
        <f>IFERROR(J441/$R$76,0)</f>
        <v>9.1015169194865811E-2</v>
      </c>
      <c r="P441" s="41"/>
      <c r="Q441" s="41"/>
      <c r="R441" s="41"/>
    </row>
    <row r="442" spans="2:18" s="15" customFormat="1" ht="24.95" customHeight="1">
      <c r="B442" s="236">
        <v>74</v>
      </c>
      <c r="C442" s="289" t="s">
        <v>30</v>
      </c>
      <c r="D442" s="282">
        <f t="shared" ref="D442" si="864">VLOOKUP(C442,$Q$4:$R$77,2,FALSE)</f>
        <v>1606</v>
      </c>
      <c r="E442" s="105">
        <v>1</v>
      </c>
      <c r="F442" s="108" t="s">
        <v>216</v>
      </c>
      <c r="G442" s="111" t="s">
        <v>217</v>
      </c>
      <c r="H442" s="174">
        <v>4209764</v>
      </c>
      <c r="I442" s="24">
        <f t="shared" ref="I442" si="865">IFERROR(H442/H447,"-")</f>
        <v>0.12717793855662168</v>
      </c>
      <c r="J442" s="112">
        <v>94</v>
      </c>
      <c r="K442" s="24">
        <f t="shared" ref="K442" si="866">IFERROR(J442/J447,"-")</f>
        <v>0.62666666666666671</v>
      </c>
      <c r="L442" s="112">
        <f t="shared" si="770"/>
        <v>44784.723404255317</v>
      </c>
      <c r="M442" s="84">
        <f t="shared" ref="M442:M447" si="867">IFERROR(J442/$R$77,0)</f>
        <v>5.8530510585305104E-2</v>
      </c>
      <c r="P442" s="41"/>
      <c r="Q442" s="41"/>
      <c r="R442" s="41"/>
    </row>
    <row r="443" spans="2:18" s="15" customFormat="1" ht="24.95" customHeight="1">
      <c r="B443" s="237"/>
      <c r="C443" s="290"/>
      <c r="D443" s="283"/>
      <c r="E443" s="106">
        <v>2</v>
      </c>
      <c r="F443" s="109" t="s">
        <v>218</v>
      </c>
      <c r="G443" s="28" t="s">
        <v>219</v>
      </c>
      <c r="H443" s="175">
        <v>3597686</v>
      </c>
      <c r="I443" s="25">
        <f t="shared" ref="I443" si="868">IFERROR(H443/H447,"-")</f>
        <v>0.10868692141745191</v>
      </c>
      <c r="J443" s="113">
        <v>88</v>
      </c>
      <c r="K443" s="25">
        <f t="shared" ref="K443" si="869">IFERROR(J443/J447,"-")</f>
        <v>0.58666666666666667</v>
      </c>
      <c r="L443" s="113">
        <f t="shared" si="770"/>
        <v>40882.795454545456</v>
      </c>
      <c r="M443" s="81">
        <f t="shared" si="867"/>
        <v>5.4794520547945202E-2</v>
      </c>
      <c r="P443" s="41"/>
      <c r="Q443" s="41"/>
      <c r="R443" s="41"/>
    </row>
    <row r="444" spans="2:18" s="15" customFormat="1" ht="24.95" customHeight="1">
      <c r="B444" s="237"/>
      <c r="C444" s="290"/>
      <c r="D444" s="283"/>
      <c r="E444" s="106">
        <v>3</v>
      </c>
      <c r="F444" s="109" t="s">
        <v>214</v>
      </c>
      <c r="G444" s="29" t="s">
        <v>215</v>
      </c>
      <c r="H444" s="175">
        <v>2547709</v>
      </c>
      <c r="I444" s="25">
        <f t="shared" ref="I444" si="870">IFERROR(H444/H447,"-")</f>
        <v>7.6966874784940922E-2</v>
      </c>
      <c r="J444" s="113">
        <v>55</v>
      </c>
      <c r="K444" s="25">
        <f t="shared" ref="K444" si="871">IFERROR(J444/J447,"-")</f>
        <v>0.36666666666666664</v>
      </c>
      <c r="L444" s="113">
        <f t="shared" si="770"/>
        <v>46321.981818181819</v>
      </c>
      <c r="M444" s="81">
        <f t="shared" si="867"/>
        <v>3.4246575342465752E-2</v>
      </c>
      <c r="P444" s="41"/>
      <c r="Q444" s="41"/>
      <c r="R444" s="41"/>
    </row>
    <row r="445" spans="2:18" s="15" customFormat="1" ht="24.95" customHeight="1">
      <c r="B445" s="237"/>
      <c r="C445" s="290"/>
      <c r="D445" s="283"/>
      <c r="E445" s="106">
        <v>4</v>
      </c>
      <c r="F445" s="109" t="s">
        <v>226</v>
      </c>
      <c r="G445" s="29" t="s">
        <v>227</v>
      </c>
      <c r="H445" s="175">
        <v>2414092</v>
      </c>
      <c r="I445" s="25">
        <f t="shared" ref="I445" si="872">IFERROR(H445/H447,"-")</f>
        <v>7.293027448712848E-2</v>
      </c>
      <c r="J445" s="113">
        <v>33</v>
      </c>
      <c r="K445" s="25">
        <f t="shared" ref="K445" si="873">IFERROR(J445/J447,"-")</f>
        <v>0.22</v>
      </c>
      <c r="L445" s="113">
        <f t="shared" ref="L445:L447" si="874">IFERROR(H445/J445,"-")</f>
        <v>73154.303030303025</v>
      </c>
      <c r="M445" s="81">
        <f t="shared" si="867"/>
        <v>2.0547945205479451E-2</v>
      </c>
      <c r="P445" s="41"/>
      <c r="Q445" s="41"/>
      <c r="R445" s="41"/>
    </row>
    <row r="446" spans="2:18" s="15" customFormat="1" ht="24.95" customHeight="1">
      <c r="B446" s="237"/>
      <c r="C446" s="290"/>
      <c r="D446" s="283"/>
      <c r="E446" s="107">
        <v>5</v>
      </c>
      <c r="F446" s="110" t="s">
        <v>230</v>
      </c>
      <c r="G446" s="30" t="s">
        <v>231</v>
      </c>
      <c r="H446" s="176">
        <v>2223734</v>
      </c>
      <c r="I446" s="40">
        <f t="shared" ref="I446" si="875">IFERROR(H446/H447,"-")</f>
        <v>6.717951553062608E-2</v>
      </c>
      <c r="J446" s="114">
        <v>16</v>
      </c>
      <c r="K446" s="40">
        <f t="shared" ref="K446" si="876">IFERROR(J446/J447,"-")</f>
        <v>0.10666666666666667</v>
      </c>
      <c r="L446" s="114">
        <f t="shared" si="874"/>
        <v>138983.375</v>
      </c>
      <c r="M446" s="82">
        <f t="shared" si="867"/>
        <v>9.9626400996264009E-3</v>
      </c>
      <c r="P446" s="41"/>
      <c r="Q446" s="41"/>
      <c r="R446" s="41"/>
    </row>
    <row r="447" spans="2:18" s="15" customFormat="1" ht="24.95" customHeight="1" thickBot="1">
      <c r="B447" s="237"/>
      <c r="C447" s="290"/>
      <c r="D447" s="284"/>
      <c r="E447" s="116" t="s">
        <v>106</v>
      </c>
      <c r="F447" s="119"/>
      <c r="G447" s="121"/>
      <c r="H447" s="178">
        <v>33101370</v>
      </c>
      <c r="I447" s="26" t="s">
        <v>192</v>
      </c>
      <c r="J447" s="133">
        <v>150</v>
      </c>
      <c r="K447" s="27" t="s">
        <v>104</v>
      </c>
      <c r="L447" s="133">
        <f t="shared" si="874"/>
        <v>220675.8</v>
      </c>
      <c r="M447" s="84">
        <f t="shared" si="867"/>
        <v>9.3399750933997508E-2</v>
      </c>
      <c r="P447" s="41"/>
      <c r="Q447" s="41"/>
      <c r="R447" s="41"/>
    </row>
    <row r="448" spans="2:18" s="15" customFormat="1" ht="24.95" customHeight="1" thickTop="1">
      <c r="B448" s="293" t="s">
        <v>101</v>
      </c>
      <c r="C448" s="294"/>
      <c r="D448" s="285">
        <f>VLOOKUP(B448,$Q$4:$R$78,2,FALSE)</f>
        <v>1473357</v>
      </c>
      <c r="E448" s="122">
        <v>1</v>
      </c>
      <c r="F448" s="208" t="s">
        <v>214</v>
      </c>
      <c r="G448" s="209" t="s">
        <v>215</v>
      </c>
      <c r="H448" s="210">
        <v>8855651073</v>
      </c>
      <c r="I448" s="211">
        <v>0.16161443367970946</v>
      </c>
      <c r="J448" s="210">
        <v>96429</v>
      </c>
      <c r="K448" s="211">
        <v>0.52732343532113857</v>
      </c>
      <c r="L448" s="210">
        <v>91835.97333789627</v>
      </c>
      <c r="M448" s="211">
        <v>6.5448496189314601E-2</v>
      </c>
      <c r="P448" s="41"/>
      <c r="Q448" s="41"/>
      <c r="R448" s="41"/>
    </row>
    <row r="449" spans="2:19" s="15" customFormat="1" ht="24.95" customHeight="1">
      <c r="B449" s="295"/>
      <c r="C449" s="296"/>
      <c r="D449" s="286"/>
      <c r="E449" s="123">
        <v>2</v>
      </c>
      <c r="F449" s="109" t="s">
        <v>216</v>
      </c>
      <c r="G449" s="28" t="s">
        <v>217</v>
      </c>
      <c r="H449" s="175">
        <v>8480054736</v>
      </c>
      <c r="I449" s="212">
        <v>0.15475985135752401</v>
      </c>
      <c r="J449" s="175">
        <v>131670</v>
      </c>
      <c r="K449" s="212">
        <v>0.72003937330817813</v>
      </c>
      <c r="L449" s="175">
        <v>64403.848530416952</v>
      </c>
      <c r="M449" s="212">
        <v>8.9367342741779487E-2</v>
      </c>
      <c r="P449" s="41"/>
      <c r="Q449" s="41"/>
      <c r="R449" s="41"/>
    </row>
    <row r="450" spans="2:19" s="15" customFormat="1" ht="24.95" customHeight="1">
      <c r="B450" s="295"/>
      <c r="C450" s="296"/>
      <c r="D450" s="286"/>
      <c r="E450" s="123">
        <v>3</v>
      </c>
      <c r="F450" s="109" t="s">
        <v>218</v>
      </c>
      <c r="G450" s="29" t="s">
        <v>219</v>
      </c>
      <c r="H450" s="175">
        <v>4338566945</v>
      </c>
      <c r="I450" s="212">
        <v>7.9178259624015132E-2</v>
      </c>
      <c r="J450" s="175">
        <v>111885</v>
      </c>
      <c r="K450" s="212">
        <v>0.61184480354359772</v>
      </c>
      <c r="L450" s="175">
        <v>38777.020556821735</v>
      </c>
      <c r="M450" s="212">
        <v>7.5938825417057779E-2</v>
      </c>
      <c r="P450" s="41"/>
      <c r="Q450" s="41"/>
      <c r="R450" s="41"/>
    </row>
    <row r="451" spans="2:19" s="15" customFormat="1" ht="24.95" customHeight="1">
      <c r="B451" s="295"/>
      <c r="C451" s="296"/>
      <c r="D451" s="286"/>
      <c r="E451" s="123">
        <v>4</v>
      </c>
      <c r="F451" s="109" t="s">
        <v>220</v>
      </c>
      <c r="G451" s="29" t="s">
        <v>221</v>
      </c>
      <c r="H451" s="175">
        <v>4161401443</v>
      </c>
      <c r="I451" s="212">
        <v>7.5945013187667942E-2</v>
      </c>
      <c r="J451" s="175">
        <v>73691</v>
      </c>
      <c r="K451" s="212">
        <v>0.40298034068848604</v>
      </c>
      <c r="L451" s="175">
        <v>56470.95904520226</v>
      </c>
      <c r="M451" s="212">
        <v>5.0015712417289228E-2</v>
      </c>
      <c r="P451" s="41"/>
      <c r="Q451" s="41"/>
      <c r="R451" s="41"/>
    </row>
    <row r="452" spans="2:19" s="15" customFormat="1" ht="24.95" customHeight="1">
      <c r="B452" s="295"/>
      <c r="C452" s="296"/>
      <c r="D452" s="286"/>
      <c r="E452" s="124">
        <v>5</v>
      </c>
      <c r="F452" s="110" t="s">
        <v>222</v>
      </c>
      <c r="G452" s="30" t="s">
        <v>223</v>
      </c>
      <c r="H452" s="176">
        <v>4078869206</v>
      </c>
      <c r="I452" s="213">
        <v>7.4438811031200633E-2</v>
      </c>
      <c r="J452" s="176">
        <v>81103</v>
      </c>
      <c r="K452" s="213">
        <v>0.44351297405189621</v>
      </c>
      <c r="L452" s="176">
        <v>50292.457812904577</v>
      </c>
      <c r="M452" s="213">
        <v>5.5046400838357573E-2</v>
      </c>
      <c r="P452" s="41"/>
      <c r="Q452" s="41"/>
      <c r="R452" s="41"/>
    </row>
    <row r="453" spans="2:19" s="15" customFormat="1" ht="24.95" customHeight="1">
      <c r="B453" s="297"/>
      <c r="C453" s="298"/>
      <c r="D453" s="286"/>
      <c r="E453" s="115" t="s">
        <v>146</v>
      </c>
      <c r="F453" s="118"/>
      <c r="G453" s="120"/>
      <c r="H453" s="177">
        <v>54794926860</v>
      </c>
      <c r="I453" s="179" t="s">
        <v>139</v>
      </c>
      <c r="J453" s="142">
        <v>182865</v>
      </c>
      <c r="K453" s="26" t="s">
        <v>139</v>
      </c>
      <c r="L453" s="142">
        <v>299646.88081371505</v>
      </c>
      <c r="M453" s="83">
        <v>0.12411452214229138</v>
      </c>
      <c r="P453" s="41"/>
      <c r="Q453" s="41"/>
      <c r="R453" s="41"/>
    </row>
    <row r="454" spans="2:19">
      <c r="D454" s="287"/>
      <c r="G454" s="15"/>
      <c r="H454" s="15"/>
      <c r="I454" s="15"/>
      <c r="J454" s="15"/>
      <c r="K454" s="15"/>
      <c r="L454" s="15"/>
      <c r="N454" s="15"/>
      <c r="O454" s="15"/>
      <c r="S454" s="15"/>
    </row>
    <row r="455" spans="2:19">
      <c r="D455" s="288"/>
      <c r="G455" s="15"/>
      <c r="H455" s="15"/>
      <c r="I455" s="15"/>
      <c r="J455" s="15"/>
      <c r="K455" s="15"/>
      <c r="L455" s="15"/>
      <c r="N455" s="15"/>
      <c r="O455" s="15"/>
      <c r="S455" s="15"/>
    </row>
    <row r="456" spans="2:19">
      <c r="D456" s="288"/>
      <c r="G456" s="15"/>
      <c r="H456" s="15"/>
      <c r="I456" s="15"/>
      <c r="J456" s="15"/>
      <c r="K456" s="15"/>
      <c r="L456" s="15"/>
      <c r="N456" s="15"/>
      <c r="O456" s="15"/>
      <c r="S456" s="15"/>
    </row>
    <row r="457" spans="2:19">
      <c r="D457" s="288"/>
      <c r="G457" s="15"/>
      <c r="H457" s="15"/>
      <c r="I457" s="15"/>
      <c r="J457" s="15"/>
      <c r="K457" s="15"/>
      <c r="L457" s="15"/>
      <c r="N457" s="15"/>
      <c r="O457" s="15"/>
      <c r="S457" s="15"/>
    </row>
    <row r="458" spans="2:19">
      <c r="D458" s="288"/>
      <c r="G458" s="15"/>
      <c r="H458" s="15"/>
      <c r="I458" s="15"/>
      <c r="J458" s="15"/>
      <c r="K458" s="15"/>
      <c r="L458" s="15"/>
      <c r="N458" s="15"/>
      <c r="O458" s="15"/>
      <c r="S458" s="15"/>
    </row>
    <row r="459" spans="2:19">
      <c r="D459" s="288"/>
      <c r="G459" s="15"/>
      <c r="H459" s="15"/>
      <c r="I459" s="15"/>
      <c r="J459" s="15"/>
      <c r="K459" s="15"/>
      <c r="L459" s="15"/>
      <c r="N459" s="15"/>
      <c r="O459" s="15"/>
      <c r="S459" s="15"/>
    </row>
    <row r="460" spans="2:19">
      <c r="D460" s="287"/>
      <c r="G460" s="15"/>
      <c r="H460" s="15"/>
      <c r="I460" s="15"/>
      <c r="J460" s="15"/>
      <c r="K460" s="15"/>
      <c r="L460" s="15"/>
      <c r="N460" s="15"/>
      <c r="O460" s="15"/>
      <c r="S460" s="15"/>
    </row>
    <row r="461" spans="2:19">
      <c r="D461" s="288"/>
      <c r="G461" s="15"/>
      <c r="H461" s="15"/>
      <c r="I461" s="15"/>
      <c r="J461" s="15"/>
      <c r="K461" s="15"/>
      <c r="L461" s="15"/>
      <c r="N461" s="15"/>
      <c r="O461" s="15"/>
      <c r="S461" s="15"/>
    </row>
    <row r="462" spans="2:19">
      <c r="D462" s="288"/>
      <c r="G462" s="15"/>
      <c r="H462" s="15"/>
      <c r="I462" s="15"/>
      <c r="J462" s="15"/>
      <c r="K462" s="15"/>
      <c r="L462" s="15"/>
      <c r="N462" s="15"/>
      <c r="O462" s="15"/>
      <c r="S462" s="15"/>
    </row>
    <row r="463" spans="2:19">
      <c r="D463" s="288"/>
    </row>
    <row r="464" spans="2:19">
      <c r="D464" s="288"/>
    </row>
    <row r="465" spans="4:4">
      <c r="D465" s="288"/>
    </row>
  </sheetData>
  <sortState ref="H6:H9">
    <sortCondition descending="1" ref="H5"/>
  </sortState>
  <mergeCells count="227">
    <mergeCell ref="B436:B441"/>
    <mergeCell ref="B442:B447"/>
    <mergeCell ref="B448:C453"/>
    <mergeCell ref="B382:B387"/>
    <mergeCell ref="B388:B393"/>
    <mergeCell ref="B394:B399"/>
    <mergeCell ref="B400:B405"/>
    <mergeCell ref="B406:B411"/>
    <mergeCell ref="B412:B417"/>
    <mergeCell ref="B418:B423"/>
    <mergeCell ref="B424:B429"/>
    <mergeCell ref="B430:B435"/>
    <mergeCell ref="C436:C441"/>
    <mergeCell ref="C442:C447"/>
    <mergeCell ref="C412:C417"/>
    <mergeCell ref="C418:C423"/>
    <mergeCell ref="C424:C429"/>
    <mergeCell ref="C430:C435"/>
    <mergeCell ref="C394:C399"/>
    <mergeCell ref="C400:C405"/>
    <mergeCell ref="C406:C411"/>
    <mergeCell ref="B328:B333"/>
    <mergeCell ref="B334:B339"/>
    <mergeCell ref="B340:B345"/>
    <mergeCell ref="B346:B351"/>
    <mergeCell ref="B352:B357"/>
    <mergeCell ref="B358:B363"/>
    <mergeCell ref="B364:B369"/>
    <mergeCell ref="B370:B375"/>
    <mergeCell ref="B376:B381"/>
    <mergeCell ref="B274:B279"/>
    <mergeCell ref="B280:B285"/>
    <mergeCell ref="B286:B291"/>
    <mergeCell ref="B292:B297"/>
    <mergeCell ref="B298:B303"/>
    <mergeCell ref="B304:B309"/>
    <mergeCell ref="B310:B315"/>
    <mergeCell ref="B316:B321"/>
    <mergeCell ref="B322:B327"/>
    <mergeCell ref="B220:B225"/>
    <mergeCell ref="B226:B231"/>
    <mergeCell ref="B232:B237"/>
    <mergeCell ref="B238:B243"/>
    <mergeCell ref="B244:B249"/>
    <mergeCell ref="B250:B255"/>
    <mergeCell ref="B256:B261"/>
    <mergeCell ref="B262:B267"/>
    <mergeCell ref="B268:B273"/>
    <mergeCell ref="B166:B171"/>
    <mergeCell ref="B172:B177"/>
    <mergeCell ref="B178:B183"/>
    <mergeCell ref="B184:B189"/>
    <mergeCell ref="B190:B195"/>
    <mergeCell ref="B196:B201"/>
    <mergeCell ref="B202:B207"/>
    <mergeCell ref="B208:B213"/>
    <mergeCell ref="B214:B219"/>
    <mergeCell ref="B112:B117"/>
    <mergeCell ref="B118:B123"/>
    <mergeCell ref="B124:B129"/>
    <mergeCell ref="B130:B135"/>
    <mergeCell ref="B136:B141"/>
    <mergeCell ref="B142:B147"/>
    <mergeCell ref="B148:B153"/>
    <mergeCell ref="B154:B159"/>
    <mergeCell ref="B160:B165"/>
    <mergeCell ref="B58:B63"/>
    <mergeCell ref="B64:B69"/>
    <mergeCell ref="B70:B75"/>
    <mergeCell ref="B76:B81"/>
    <mergeCell ref="B82:B87"/>
    <mergeCell ref="B88:B93"/>
    <mergeCell ref="B94:B99"/>
    <mergeCell ref="B100:B105"/>
    <mergeCell ref="B106:B111"/>
    <mergeCell ref="B4:B9"/>
    <mergeCell ref="B10:B15"/>
    <mergeCell ref="B16:B21"/>
    <mergeCell ref="B22:B27"/>
    <mergeCell ref="B28:B33"/>
    <mergeCell ref="B34:B39"/>
    <mergeCell ref="B40:B45"/>
    <mergeCell ref="B46:B51"/>
    <mergeCell ref="B52:B57"/>
    <mergeCell ref="C46:C51"/>
    <mergeCell ref="C52:C57"/>
    <mergeCell ref="C58:C63"/>
    <mergeCell ref="C28:C33"/>
    <mergeCell ref="C34:C39"/>
    <mergeCell ref="C40:C45"/>
    <mergeCell ref="F3:G3"/>
    <mergeCell ref="C4:C9"/>
    <mergeCell ref="C10:C15"/>
    <mergeCell ref="C16:C21"/>
    <mergeCell ref="C22:C27"/>
    <mergeCell ref="D4:D9"/>
    <mergeCell ref="D10:D15"/>
    <mergeCell ref="D16:D21"/>
    <mergeCell ref="D22:D27"/>
    <mergeCell ref="D28:D33"/>
    <mergeCell ref="D34:D39"/>
    <mergeCell ref="D40:D45"/>
    <mergeCell ref="D46:D51"/>
    <mergeCell ref="D52:D57"/>
    <mergeCell ref="D58:D63"/>
    <mergeCell ref="C106:C111"/>
    <mergeCell ref="C112:C117"/>
    <mergeCell ref="C118:C123"/>
    <mergeCell ref="C124:C129"/>
    <mergeCell ref="C82:C87"/>
    <mergeCell ref="C88:C93"/>
    <mergeCell ref="C94:C99"/>
    <mergeCell ref="C100:C105"/>
    <mergeCell ref="C64:C69"/>
    <mergeCell ref="C70:C75"/>
    <mergeCell ref="C76:C81"/>
    <mergeCell ref="C172:C177"/>
    <mergeCell ref="C178:C183"/>
    <mergeCell ref="C184:C189"/>
    <mergeCell ref="C190:C195"/>
    <mergeCell ref="C148:C153"/>
    <mergeCell ref="C154:C159"/>
    <mergeCell ref="C160:C165"/>
    <mergeCell ref="C166:C171"/>
    <mergeCell ref="C130:C135"/>
    <mergeCell ref="C136:C141"/>
    <mergeCell ref="C142:C147"/>
    <mergeCell ref="C238:C243"/>
    <mergeCell ref="C244:C249"/>
    <mergeCell ref="C250:C255"/>
    <mergeCell ref="C256:C261"/>
    <mergeCell ref="C214:C219"/>
    <mergeCell ref="C220:C225"/>
    <mergeCell ref="C226:C231"/>
    <mergeCell ref="C232:C237"/>
    <mergeCell ref="C196:C201"/>
    <mergeCell ref="C202:C207"/>
    <mergeCell ref="C208:C213"/>
    <mergeCell ref="C370:C375"/>
    <mergeCell ref="C376:C381"/>
    <mergeCell ref="C382:C387"/>
    <mergeCell ref="C388:C393"/>
    <mergeCell ref="C346:C351"/>
    <mergeCell ref="C352:C357"/>
    <mergeCell ref="C358:C363"/>
    <mergeCell ref="C364:C369"/>
    <mergeCell ref="C328:C333"/>
    <mergeCell ref="C334:C339"/>
    <mergeCell ref="C340:C345"/>
    <mergeCell ref="C304:C309"/>
    <mergeCell ref="C310:C315"/>
    <mergeCell ref="C316:C321"/>
    <mergeCell ref="C322:C327"/>
    <mergeCell ref="C280:C285"/>
    <mergeCell ref="C286:C291"/>
    <mergeCell ref="C292:C297"/>
    <mergeCell ref="C298:C303"/>
    <mergeCell ref="C262:C267"/>
    <mergeCell ref="C268:C273"/>
    <mergeCell ref="C274:C279"/>
    <mergeCell ref="D64:D69"/>
    <mergeCell ref="D70:D75"/>
    <mergeCell ref="D76:D81"/>
    <mergeCell ref="D82:D87"/>
    <mergeCell ref="D88:D93"/>
    <mergeCell ref="D94:D99"/>
    <mergeCell ref="D100:D105"/>
    <mergeCell ref="D106:D111"/>
    <mergeCell ref="D112:D117"/>
    <mergeCell ref="D118:D123"/>
    <mergeCell ref="D124:D129"/>
    <mergeCell ref="D130:D135"/>
    <mergeCell ref="D136:D141"/>
    <mergeCell ref="D142:D147"/>
    <mergeCell ref="D148:D153"/>
    <mergeCell ref="D154:D159"/>
    <mergeCell ref="D160:D165"/>
    <mergeCell ref="D166:D171"/>
    <mergeCell ref="D172:D177"/>
    <mergeCell ref="D178:D183"/>
    <mergeCell ref="D184:D189"/>
    <mergeCell ref="D190:D195"/>
    <mergeCell ref="D196:D201"/>
    <mergeCell ref="D202:D207"/>
    <mergeCell ref="D208:D213"/>
    <mergeCell ref="D214:D219"/>
    <mergeCell ref="D220:D225"/>
    <mergeCell ref="D226:D231"/>
    <mergeCell ref="D232:D237"/>
    <mergeCell ref="D238:D243"/>
    <mergeCell ref="D244:D249"/>
    <mergeCell ref="D250:D255"/>
    <mergeCell ref="D256:D261"/>
    <mergeCell ref="D262:D267"/>
    <mergeCell ref="D268:D273"/>
    <mergeCell ref="D274:D279"/>
    <mergeCell ref="D280:D285"/>
    <mergeCell ref="D286:D291"/>
    <mergeCell ref="D292:D297"/>
    <mergeCell ref="D298:D303"/>
    <mergeCell ref="D304:D309"/>
    <mergeCell ref="D310:D315"/>
    <mergeCell ref="D316:D321"/>
    <mergeCell ref="D322:D327"/>
    <mergeCell ref="D328:D333"/>
    <mergeCell ref="D334:D339"/>
    <mergeCell ref="D340:D345"/>
    <mergeCell ref="D346:D351"/>
    <mergeCell ref="D352:D357"/>
    <mergeCell ref="D358:D363"/>
    <mergeCell ref="D364:D369"/>
    <mergeCell ref="D370:D375"/>
    <mergeCell ref="D376:D381"/>
    <mergeCell ref="D382:D387"/>
    <mergeCell ref="D442:D447"/>
    <mergeCell ref="D448:D453"/>
    <mergeCell ref="D454:D459"/>
    <mergeCell ref="D460:D465"/>
    <mergeCell ref="D388:D393"/>
    <mergeCell ref="D394:D399"/>
    <mergeCell ref="D400:D405"/>
    <mergeCell ref="D406:D411"/>
    <mergeCell ref="D412:D417"/>
    <mergeCell ref="D418:D423"/>
    <mergeCell ref="D424:D429"/>
    <mergeCell ref="D430:D435"/>
    <mergeCell ref="D436:D441"/>
  </mergeCells>
  <phoneticPr fontId="3"/>
  <pageMargins left="0.47244094488188981" right="0.23622047244094491" top="0.43307086614173229" bottom="0.31496062992125984" header="0.31496062992125984" footer="0.19685039370078741"/>
  <pageSetup paperSize="8" scale="75" orientation="landscape" r:id="rId1"/>
  <headerFooter>
    <oddHeader>&amp;R&amp;"ＭＳ 明朝,標準"&amp;12在宅医療に係る分析</oddHeader>
  </headerFooter>
  <rowBreaks count="10" manualBreakCount="10">
    <brk id="45" max="12" man="1"/>
    <brk id="87" max="12" man="1"/>
    <brk id="129" max="12" man="1"/>
    <brk id="171" max="12" man="1"/>
    <brk id="213" max="12" man="1"/>
    <brk id="255" max="12" man="1"/>
    <brk id="297" max="12" man="1"/>
    <brk id="339" max="12" man="1"/>
    <brk id="381" max="12" man="1"/>
    <brk id="423" max="12" man="1"/>
  </rowBreaks>
  <ignoredErrors>
    <ignoredError sqref="I4:I8 K4:M8 L9:M9 I10:I14 K10:M14 L15:M15 I16:I20 K16:M20 L21:M21 I22:I26 K22:M26 L27:M27 I28:I32 K28:M32 L33:M33 I34:I38 K34:M38 L39:M39 I40:I44 K40:M44 L45:M45 I46:I50 K46:M50 L51:M51 I52:I56 K52:M56 L57:M57 I58:I62 K58:M62 L63:M63 I64:I68 K64:M68 L69:M69 I70:I74 K70:M74 L75:M75 I76:I80 K76:M78 K79:M80 L81:M81 I82:I86 K82:M86 L87:M87 I88:I92 K88:M92 L93:M93 I94:I98 K94:M98 L99:M99 I100:I104 K100:M104 L105:M105 I106:I110 K106:M110 L111:M111 I112:I116 K112:M116 L117:M117 I118:I122 K118:M122 L123:M123 I124:I128 K124:M128 L129:M129 I130:I134 K130:M134 L135:M135 I136:I140 K136:M140 L141:M141 I142:I146 K142:M146 L147:M147 I148:I152 K148:M152 L153:M153 I154:I158 K154:M158 L159:M159 I160:I164 K160:M164 L165:M165 I166:I170 K166:M170 L171:M171 I172:I176 K172:M176 L177:M177 I178:I182 K178:M182 L183:M183 I184:I188 K184:M188 L189:M189 I190:I194 K190:M194 L195:M195 I196:I200 K196:M200 L201:M201 I202:I206 K202:M206 L207:M207 I208:I212 K208:M212 L213:M213 I214:I218 K214:M218 L219:M219 I220:I224 K220:M224 L225:M225 I226:I230 K226:M230 L231:M231 I232:I236 K232:M236 L237:M237 I238:I242 K238:M242 L243:M243 I244:I248 K244:M248 L249:M249 I250:I254 K250:M254 L255:M255 I256:I260 K256:M260 L261:M261 I262:I266 K262:M266 L267:M267 I268:I272 K268:M272 L273:M273 I274:I278 K274:M278 L279:M279 I280:I284 K280:M284 L285:M285 I286:I290 K286:M290 L291:M291 I292:I296 K292:M296 L297:M297 I298:I302 K298:M302 L303:M303 I304:I308 K304:M308 L309:M309 I310:I314 K310:M314 L315:M315 I316:I320 K316:M320 L321:M321 I322:I326 K322:M326 L327:M327 I328:I332 K328:M332 L333:M333 I334:I338 K334:M338 L339:M339 I340:I344 K340:M344 L345:M345 I346:I350 K346:M350 L351:M351 I352:I356 K352:M356 L357:M357 I358:I362 K358:M362 L363:M363 I364:I368 K364:M368 L369:M369 I370:I374 K370:M374 L375:M375 I376:I380 K376:M380 L381:M381 I382:I386 K382:M386 L387:M387 I388:I392 K388:M392 L393:M393 I394:I398 K394:M398 L399:M399 I400:I404 K400:M404 L405:M405 I406:I410 K406:M410 L411:M411 I412:I416 K412:M416 L417:M417 I418:I422 K418:M422 L423:M423 I424:I428 K424:M428 L429:M429 I430:I434 K430:M434 L435:M435 I436:I440 K436:M440 L441:M441 I442:I446 K442:M446 L447:M447" emptyCellReference="1"/>
    <ignoredError sqref="F4:F8 F10:F14 F16:F20 F22:F26 F28:F32 F34:F38 F40:F44 F46:F50 F52:F56 F58:F62 F64:F68 F70:F74 F76:F80 F82:F86 F88:F92 F94:F98 F100:F104 F106:F110 F112:F116 F118:F122 F124:F128 F130:F134 F136:F140 F142:F146 F148:F152 F154:F158 F160:F164 F166:F170 F172:F176 F178:F182 F184:F188 F190:F194 F196:F200 F202:F206 F208:F212 F214:F218 F220:F224 F226:F230 F232:F236 F238:F242 F244:F248 F250:F254 F256:F260 F262:F266 F268:F272 F274:F278 F280:F284 F286:F290 F292:F296 F298:F302 F304:F308 F310:F314 F316:F320 F322:F326 F328:F332 F334:F338 F340:F344 F346:F350 F352:F356 F358:F362 F364:F368 F370:F374 F376:F380 F382:F386 F388:F392 F394:F398 F400:F404 F406:F410 F412:F416 F418:F422 F424:F428 F430:F434 F436:F440 F442:F446 F448:F45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B1:R465"/>
  <sheetViews>
    <sheetView showGridLines="0" zoomScaleNormal="100" zoomScaleSheetLayoutView="100" workbookViewId="0"/>
  </sheetViews>
  <sheetFormatPr defaultColWidth="9" defaultRowHeight="13.5"/>
  <cols>
    <col min="1" max="1" width="4.625" style="15" customWidth="1"/>
    <col min="2" max="2" width="3.625" style="15" customWidth="1"/>
    <col min="3" max="3" width="12.125" style="15" customWidth="1"/>
    <col min="4" max="4" width="10.625" style="7" customWidth="1"/>
    <col min="5" max="5" width="4.625" style="15" customWidth="1"/>
    <col min="6" max="6" width="5.625" style="15" customWidth="1"/>
    <col min="7" max="7" width="30.625" style="15" customWidth="1"/>
    <col min="8" max="8" width="16" style="15" customWidth="1"/>
    <col min="9" max="12" width="12.375" style="15" customWidth="1"/>
    <col min="13" max="13" width="12.375" style="7" customWidth="1"/>
    <col min="14" max="15" width="9" style="15"/>
    <col min="16" max="16" width="5.375" style="11" customWidth="1"/>
    <col min="17" max="17" width="14.5" style="11" customWidth="1"/>
    <col min="18" max="18" width="12.625" style="11" customWidth="1"/>
    <col min="19" max="16384" width="9" style="15"/>
  </cols>
  <sheetData>
    <row r="1" spans="2:18" s="7" customFormat="1" ht="16.5" customHeight="1">
      <c r="B1" s="16" t="s">
        <v>132</v>
      </c>
      <c r="C1" s="16"/>
      <c r="D1" s="73"/>
      <c r="P1" s="11"/>
      <c r="Q1" s="11"/>
      <c r="R1" s="11"/>
    </row>
    <row r="2" spans="2:18" s="7" customFormat="1" ht="16.5" customHeight="1">
      <c r="B2" s="16" t="s">
        <v>131</v>
      </c>
      <c r="C2" s="16"/>
      <c r="D2" s="73"/>
      <c r="F2" s="7" t="s">
        <v>122</v>
      </c>
      <c r="P2" s="7" t="s">
        <v>125</v>
      </c>
      <c r="Q2" s="11"/>
      <c r="R2" s="11"/>
    </row>
    <row r="3" spans="2:18" s="7" customFormat="1" ht="45">
      <c r="B3" s="12"/>
      <c r="C3" s="12" t="s">
        <v>100</v>
      </c>
      <c r="D3" s="49" t="s">
        <v>124</v>
      </c>
      <c r="E3" s="13" t="s">
        <v>73</v>
      </c>
      <c r="F3" s="292" t="s">
        <v>75</v>
      </c>
      <c r="G3" s="281"/>
      <c r="H3" s="14" t="s">
        <v>114</v>
      </c>
      <c r="I3" s="51" t="s">
        <v>158</v>
      </c>
      <c r="J3" s="47" t="s">
        <v>76</v>
      </c>
      <c r="K3" s="51" t="s">
        <v>138</v>
      </c>
      <c r="L3" s="39" t="s">
        <v>113</v>
      </c>
      <c r="M3" s="39" t="s">
        <v>123</v>
      </c>
      <c r="P3" s="76"/>
      <c r="Q3" s="79" t="s">
        <v>100</v>
      </c>
      <c r="R3" s="85" t="s">
        <v>126</v>
      </c>
    </row>
    <row r="4" spans="2:18" ht="24.95" customHeight="1">
      <c r="B4" s="236">
        <v>1</v>
      </c>
      <c r="C4" s="289" t="s">
        <v>51</v>
      </c>
      <c r="D4" s="282">
        <f>VLOOKUP(C4,$Q$4:$R$77,2,FALSE)</f>
        <v>410308</v>
      </c>
      <c r="E4" s="105">
        <v>1</v>
      </c>
      <c r="F4" s="108" t="s">
        <v>216</v>
      </c>
      <c r="G4" s="111" t="s">
        <v>217</v>
      </c>
      <c r="H4" s="174">
        <v>2402658179</v>
      </c>
      <c r="I4" s="24">
        <f>IFERROR(H4/H9,"-")</f>
        <v>0.14853815815974192</v>
      </c>
      <c r="J4" s="112">
        <v>36987</v>
      </c>
      <c r="K4" s="24">
        <f>IFERROR(J4/J9,"-")</f>
        <v>0.71145264291759636</v>
      </c>
      <c r="L4" s="112">
        <f>IFERROR(H4/J4,"-")</f>
        <v>64959.531159596612</v>
      </c>
      <c r="M4" s="80">
        <f t="shared" ref="M4:M9" si="0">IFERROR(J4/$R$4,0)</f>
        <v>9.014447683203837E-2</v>
      </c>
      <c r="P4" s="99">
        <v>1</v>
      </c>
      <c r="Q4" s="42" t="s">
        <v>80</v>
      </c>
      <c r="R4" s="100">
        <f>'市区町村別_在宅(医科)'!BO7</f>
        <v>410308</v>
      </c>
    </row>
    <row r="5" spans="2:18" ht="24.95" customHeight="1">
      <c r="B5" s="237"/>
      <c r="C5" s="290"/>
      <c r="D5" s="283"/>
      <c r="E5" s="106">
        <v>2</v>
      </c>
      <c r="F5" s="109" t="s">
        <v>218</v>
      </c>
      <c r="G5" s="28" t="s">
        <v>219</v>
      </c>
      <c r="H5" s="175">
        <v>1241717973</v>
      </c>
      <c r="I5" s="25">
        <f>IFERROR(H5/H9,"-")</f>
        <v>7.6766017852790927E-2</v>
      </c>
      <c r="J5" s="113">
        <v>31993</v>
      </c>
      <c r="K5" s="25">
        <f>IFERROR(J5/J9,"-")</f>
        <v>0.61539201354158657</v>
      </c>
      <c r="L5" s="113">
        <f t="shared" ref="L5:L8" si="1">IFERROR(H5/J5,"-")</f>
        <v>38812.176819929358</v>
      </c>
      <c r="M5" s="81">
        <f t="shared" si="0"/>
        <v>7.7973132378603385E-2</v>
      </c>
      <c r="P5" s="99">
        <v>2</v>
      </c>
      <c r="Q5" s="42" t="s">
        <v>81</v>
      </c>
      <c r="R5" s="100">
        <f>'市区町村別_在宅(医科)'!BO8</f>
        <v>16136</v>
      </c>
    </row>
    <row r="6" spans="2:18" ht="24.95" customHeight="1">
      <c r="B6" s="237"/>
      <c r="C6" s="290"/>
      <c r="D6" s="283"/>
      <c r="E6" s="106">
        <v>3</v>
      </c>
      <c r="F6" s="109" t="s">
        <v>214</v>
      </c>
      <c r="G6" s="29" t="s">
        <v>215</v>
      </c>
      <c r="H6" s="175">
        <v>2612868049</v>
      </c>
      <c r="I6" s="25">
        <f>IFERROR(H6/H9,"-")</f>
        <v>0.16153384235223678</v>
      </c>
      <c r="J6" s="113">
        <v>27656</v>
      </c>
      <c r="K6" s="25">
        <f>IFERROR(J6/J9,"-")</f>
        <v>0.53196891590367013</v>
      </c>
      <c r="L6" s="113">
        <f t="shared" si="1"/>
        <v>94477.438855944463</v>
      </c>
      <c r="M6" s="81">
        <f t="shared" si="0"/>
        <v>6.7403024069723233E-2</v>
      </c>
      <c r="P6" s="99">
        <v>3</v>
      </c>
      <c r="Q6" s="42" t="s">
        <v>82</v>
      </c>
      <c r="R6" s="100">
        <f>'市区町村別_在宅(医科)'!BO9</f>
        <v>10039</v>
      </c>
    </row>
    <row r="7" spans="2:18" ht="24.95" customHeight="1">
      <c r="B7" s="237"/>
      <c r="C7" s="290"/>
      <c r="D7" s="283"/>
      <c r="E7" s="106">
        <v>4</v>
      </c>
      <c r="F7" s="109" t="s">
        <v>222</v>
      </c>
      <c r="G7" s="29" t="s">
        <v>223</v>
      </c>
      <c r="H7" s="175">
        <v>1159582543</v>
      </c>
      <c r="I7" s="25">
        <f>IFERROR(H7/H9,"-")</f>
        <v>7.1688206286213363E-2</v>
      </c>
      <c r="J7" s="113">
        <v>23041</v>
      </c>
      <c r="K7" s="25">
        <f>IFERROR(J7/J9,"-")</f>
        <v>0.44319843040701701</v>
      </c>
      <c r="L7" s="113">
        <f t="shared" si="1"/>
        <v>50326.919100733474</v>
      </c>
      <c r="M7" s="81">
        <f t="shared" si="0"/>
        <v>5.6155375961472846E-2</v>
      </c>
      <c r="P7" s="99">
        <v>4</v>
      </c>
      <c r="Q7" s="42" t="s">
        <v>83</v>
      </c>
      <c r="R7" s="100">
        <f>'市区町村別_在宅(医科)'!BO10</f>
        <v>11192</v>
      </c>
    </row>
    <row r="8" spans="2:18" ht="24.95" customHeight="1">
      <c r="B8" s="237"/>
      <c r="C8" s="290"/>
      <c r="D8" s="283"/>
      <c r="E8" s="107">
        <v>5</v>
      </c>
      <c r="F8" s="110" t="s">
        <v>234</v>
      </c>
      <c r="G8" s="30" t="s">
        <v>235</v>
      </c>
      <c r="H8" s="176">
        <v>828391454</v>
      </c>
      <c r="I8" s="40">
        <f>IFERROR(H8/H9,"-")</f>
        <v>5.121316960019829E-2</v>
      </c>
      <c r="J8" s="114">
        <v>22620</v>
      </c>
      <c r="K8" s="40">
        <f>IFERROR(J8/J9,"-")</f>
        <v>0.43510040778641224</v>
      </c>
      <c r="L8" s="114">
        <f t="shared" si="1"/>
        <v>36622.080194518123</v>
      </c>
      <c r="M8" s="82">
        <f t="shared" si="0"/>
        <v>5.5129317488325842E-2</v>
      </c>
      <c r="P8" s="99">
        <v>5</v>
      </c>
      <c r="Q8" s="42" t="s">
        <v>84</v>
      </c>
      <c r="R8" s="100">
        <f>'市区町村別_在宅(医科)'!BO11</f>
        <v>10491</v>
      </c>
    </row>
    <row r="9" spans="2:18" ht="24.95" customHeight="1">
      <c r="B9" s="238"/>
      <c r="C9" s="291"/>
      <c r="D9" s="284"/>
      <c r="E9" s="125" t="s">
        <v>106</v>
      </c>
      <c r="F9" s="31"/>
      <c r="G9" s="32"/>
      <c r="H9" s="177">
        <v>16175359980</v>
      </c>
      <c r="I9" s="26" t="s">
        <v>193</v>
      </c>
      <c r="J9" s="142">
        <v>51988</v>
      </c>
      <c r="K9" s="26" t="s">
        <v>104</v>
      </c>
      <c r="L9" s="142">
        <f>IFERROR(H9/J9,"-")</f>
        <v>311136.41571131797</v>
      </c>
      <c r="M9" s="83">
        <f t="shared" si="0"/>
        <v>0.12670481686927867</v>
      </c>
      <c r="P9" s="99">
        <v>6</v>
      </c>
      <c r="Q9" s="42" t="s">
        <v>85</v>
      </c>
      <c r="R9" s="100">
        <f>'市区町村別_在宅(医科)'!BO12</f>
        <v>13626</v>
      </c>
    </row>
    <row r="10" spans="2:18" ht="24.95" customHeight="1">
      <c r="B10" s="236">
        <v>2</v>
      </c>
      <c r="C10" s="289" t="s">
        <v>81</v>
      </c>
      <c r="D10" s="282">
        <f t="shared" ref="D10" si="2">VLOOKUP(C10,$Q$4:$R$77,2,FALSE)</f>
        <v>16136</v>
      </c>
      <c r="E10" s="105">
        <v>1</v>
      </c>
      <c r="F10" s="108" t="s">
        <v>216</v>
      </c>
      <c r="G10" s="111" t="s">
        <v>217</v>
      </c>
      <c r="H10" s="174">
        <v>86489344</v>
      </c>
      <c r="I10" s="24">
        <f t="shared" ref="I10" si="3">IFERROR(H10/H15,"-")</f>
        <v>0.16402164942893332</v>
      </c>
      <c r="J10" s="112">
        <v>1369</v>
      </c>
      <c r="K10" s="24">
        <f t="shared" ref="K10" si="4">IFERROR(J10/J15,"-")</f>
        <v>0.70712809917355368</v>
      </c>
      <c r="L10" s="112">
        <f t="shared" ref="L10:L73" si="5">IFERROR(H10/J10,"-")</f>
        <v>63177.02264426589</v>
      </c>
      <c r="M10" s="80">
        <f t="shared" ref="M10:M15" si="6">IFERROR(J10/$R$5,0)</f>
        <v>8.4841348537431832E-2</v>
      </c>
      <c r="P10" s="99">
        <v>7</v>
      </c>
      <c r="Q10" s="42" t="s">
        <v>86</v>
      </c>
      <c r="R10" s="100">
        <f>'市区町村別_在宅(医科)'!BO13</f>
        <v>12294</v>
      </c>
    </row>
    <row r="11" spans="2:18" ht="24.95" customHeight="1">
      <c r="B11" s="237"/>
      <c r="C11" s="290"/>
      <c r="D11" s="283"/>
      <c r="E11" s="106">
        <v>2</v>
      </c>
      <c r="F11" s="109" t="s">
        <v>218</v>
      </c>
      <c r="G11" s="28" t="s">
        <v>219</v>
      </c>
      <c r="H11" s="175">
        <v>45412280</v>
      </c>
      <c r="I11" s="25">
        <f t="shared" ref="I11" si="7">IFERROR(H11/H15,"-")</f>
        <v>8.6121558164767201E-2</v>
      </c>
      <c r="J11" s="113">
        <v>1218</v>
      </c>
      <c r="K11" s="25">
        <f t="shared" ref="K11" si="8">IFERROR(J11/J15,"-")</f>
        <v>0.62913223140495866</v>
      </c>
      <c r="L11" s="113">
        <f t="shared" si="5"/>
        <v>37284.302134646961</v>
      </c>
      <c r="M11" s="81">
        <f t="shared" si="6"/>
        <v>7.548339117501239E-2</v>
      </c>
      <c r="P11" s="99">
        <v>8</v>
      </c>
      <c r="Q11" s="42" t="s">
        <v>52</v>
      </c>
      <c r="R11" s="100">
        <f>'市区町村別_在宅(医科)'!BO14</f>
        <v>10557</v>
      </c>
    </row>
    <row r="12" spans="2:18" ht="24.95" customHeight="1">
      <c r="B12" s="237"/>
      <c r="C12" s="290"/>
      <c r="D12" s="283"/>
      <c r="E12" s="106">
        <v>3</v>
      </c>
      <c r="F12" s="109" t="s">
        <v>214</v>
      </c>
      <c r="G12" s="29" t="s">
        <v>215</v>
      </c>
      <c r="H12" s="175">
        <v>97289754</v>
      </c>
      <c r="I12" s="25">
        <f t="shared" ref="I12" si="9">IFERROR(H12/H15,"-")</f>
        <v>0.18450395373116904</v>
      </c>
      <c r="J12" s="113">
        <v>1052</v>
      </c>
      <c r="K12" s="25">
        <f t="shared" ref="K12" si="10">IFERROR(J12/J15,"-")</f>
        <v>0.54338842975206614</v>
      </c>
      <c r="L12" s="113">
        <f t="shared" si="5"/>
        <v>92480.754752851717</v>
      </c>
      <c r="M12" s="81">
        <f t="shared" si="6"/>
        <v>6.5195835399107588E-2</v>
      </c>
      <c r="P12" s="99">
        <v>9</v>
      </c>
      <c r="Q12" s="42" t="s">
        <v>87</v>
      </c>
      <c r="R12" s="100">
        <f>'市区町村別_在宅(医科)'!BO15</f>
        <v>6809</v>
      </c>
    </row>
    <row r="13" spans="2:18" ht="24.95" customHeight="1">
      <c r="B13" s="237"/>
      <c r="C13" s="290"/>
      <c r="D13" s="283"/>
      <c r="E13" s="106">
        <v>4</v>
      </c>
      <c r="F13" s="109" t="s">
        <v>222</v>
      </c>
      <c r="G13" s="29" t="s">
        <v>223</v>
      </c>
      <c r="H13" s="175">
        <v>40840487</v>
      </c>
      <c r="I13" s="25">
        <f t="shared" ref="I13" si="11">IFERROR(H13/H15,"-")</f>
        <v>7.7451437731114112E-2</v>
      </c>
      <c r="J13" s="113">
        <v>812</v>
      </c>
      <c r="K13" s="25">
        <f t="shared" ref="K13" si="12">IFERROR(J13/J15,"-")</f>
        <v>0.41942148760330578</v>
      </c>
      <c r="L13" s="113">
        <f t="shared" si="5"/>
        <v>50296.166256157638</v>
      </c>
      <c r="M13" s="81">
        <f t="shared" si="6"/>
        <v>5.0322260783341594E-2</v>
      </c>
      <c r="P13" s="99">
        <v>10</v>
      </c>
      <c r="Q13" s="42" t="s">
        <v>53</v>
      </c>
      <c r="R13" s="100">
        <f>'市区町村別_在宅(医科)'!BO16</f>
        <v>15290</v>
      </c>
    </row>
    <row r="14" spans="2:18" ht="24.95" customHeight="1">
      <c r="B14" s="237"/>
      <c r="C14" s="290"/>
      <c r="D14" s="283"/>
      <c r="E14" s="107">
        <v>5</v>
      </c>
      <c r="F14" s="110" t="s">
        <v>234</v>
      </c>
      <c r="G14" s="30" t="s">
        <v>235</v>
      </c>
      <c r="H14" s="176">
        <v>24556545</v>
      </c>
      <c r="I14" s="40">
        <f t="shared" ref="I14" si="13">IFERROR(H14/H15,"-")</f>
        <v>4.6569956816597258E-2</v>
      </c>
      <c r="J14" s="114">
        <v>777</v>
      </c>
      <c r="K14" s="40">
        <f t="shared" ref="K14" si="14">IFERROR(J14/J15,"-")</f>
        <v>0.40134297520661155</v>
      </c>
      <c r="L14" s="114">
        <f t="shared" si="5"/>
        <v>31604.305019305019</v>
      </c>
      <c r="M14" s="82">
        <f t="shared" si="6"/>
        <v>4.8153197818542388E-2</v>
      </c>
      <c r="P14" s="99">
        <v>11</v>
      </c>
      <c r="Q14" s="42" t="s">
        <v>54</v>
      </c>
      <c r="R14" s="100">
        <f>'市区町村別_在宅(医科)'!BO17</f>
        <v>25886</v>
      </c>
    </row>
    <row r="15" spans="2:18" ht="24.95" customHeight="1">
      <c r="B15" s="238"/>
      <c r="C15" s="291"/>
      <c r="D15" s="284"/>
      <c r="E15" s="125" t="s">
        <v>106</v>
      </c>
      <c r="F15" s="31"/>
      <c r="G15" s="32"/>
      <c r="H15" s="177">
        <v>527304440</v>
      </c>
      <c r="I15" s="26" t="s">
        <v>193</v>
      </c>
      <c r="J15" s="142">
        <v>1936</v>
      </c>
      <c r="K15" s="26" t="s">
        <v>104</v>
      </c>
      <c r="L15" s="142">
        <f t="shared" si="5"/>
        <v>272367.99586776859</v>
      </c>
      <c r="M15" s="83">
        <f t="shared" si="6"/>
        <v>0.11998016856717898</v>
      </c>
      <c r="P15" s="99">
        <v>12</v>
      </c>
      <c r="Q15" s="42" t="s">
        <v>88</v>
      </c>
      <c r="R15" s="100">
        <f>'市区町村別_在宅(医科)'!BO18</f>
        <v>13293</v>
      </c>
    </row>
    <row r="16" spans="2:18" ht="24.95" customHeight="1">
      <c r="B16" s="236">
        <v>3</v>
      </c>
      <c r="C16" s="289" t="s">
        <v>82</v>
      </c>
      <c r="D16" s="282">
        <f t="shared" ref="D16" si="15">VLOOKUP(C16,$Q$4:$R$77,2,FALSE)</f>
        <v>10039</v>
      </c>
      <c r="E16" s="105">
        <v>1</v>
      </c>
      <c r="F16" s="108" t="s">
        <v>216</v>
      </c>
      <c r="G16" s="111" t="s">
        <v>217</v>
      </c>
      <c r="H16" s="174">
        <v>54139747</v>
      </c>
      <c r="I16" s="24">
        <f t="shared" ref="I16" si="16">IFERROR(H16/H21,"-")</f>
        <v>0.14811257220897803</v>
      </c>
      <c r="J16" s="112">
        <v>916</v>
      </c>
      <c r="K16" s="24">
        <f t="shared" ref="K16" si="17">IFERROR(J16/J21,"-")</f>
        <v>0.68975903614457834</v>
      </c>
      <c r="L16" s="112">
        <f t="shared" si="5"/>
        <v>59104.527292576422</v>
      </c>
      <c r="M16" s="80">
        <f t="shared" ref="M16:M21" si="18">IFERROR(J16/$R$6,0)</f>
        <v>9.12441478234884E-2</v>
      </c>
      <c r="P16" s="99">
        <v>13</v>
      </c>
      <c r="Q16" s="42" t="s">
        <v>89</v>
      </c>
      <c r="R16" s="100">
        <f>'市区町村別_在宅(医科)'!BO19</f>
        <v>22534</v>
      </c>
    </row>
    <row r="17" spans="2:18" ht="24.95" customHeight="1">
      <c r="B17" s="237"/>
      <c r="C17" s="290"/>
      <c r="D17" s="283"/>
      <c r="E17" s="106">
        <v>2</v>
      </c>
      <c r="F17" s="109" t="s">
        <v>218</v>
      </c>
      <c r="G17" s="28" t="s">
        <v>219</v>
      </c>
      <c r="H17" s="175">
        <v>24127412</v>
      </c>
      <c r="I17" s="25">
        <f t="shared" ref="I17" si="19">IFERROR(H17/H21,"-")</f>
        <v>6.6006460134838879E-2</v>
      </c>
      <c r="J17" s="113">
        <v>796</v>
      </c>
      <c r="K17" s="25">
        <f t="shared" ref="K17" si="20">IFERROR(J17/J21,"-")</f>
        <v>0.5993975903614458</v>
      </c>
      <c r="L17" s="113">
        <f t="shared" si="5"/>
        <v>30310.819095477385</v>
      </c>
      <c r="M17" s="81">
        <f t="shared" si="18"/>
        <v>7.9290766012551056E-2</v>
      </c>
      <c r="P17" s="99">
        <v>14</v>
      </c>
      <c r="Q17" s="42" t="s">
        <v>90</v>
      </c>
      <c r="R17" s="100">
        <f>'市区町村別_在宅(医科)'!BO20</f>
        <v>17462</v>
      </c>
    </row>
    <row r="18" spans="2:18" ht="24.95" customHeight="1">
      <c r="B18" s="237"/>
      <c r="C18" s="290"/>
      <c r="D18" s="283"/>
      <c r="E18" s="106">
        <v>3</v>
      </c>
      <c r="F18" s="109" t="s">
        <v>214</v>
      </c>
      <c r="G18" s="29" t="s">
        <v>215</v>
      </c>
      <c r="H18" s="175">
        <v>62806008</v>
      </c>
      <c r="I18" s="25">
        <f t="shared" ref="I18" si="21">IFERROR(H18/H21,"-")</f>
        <v>0.17182125721898278</v>
      </c>
      <c r="J18" s="113">
        <v>746</v>
      </c>
      <c r="K18" s="25">
        <f t="shared" ref="K18" si="22">IFERROR(J18/J21,"-")</f>
        <v>0.56174698795180722</v>
      </c>
      <c r="L18" s="113">
        <f t="shared" si="5"/>
        <v>84190.359249329762</v>
      </c>
      <c r="M18" s="81">
        <f t="shared" si="18"/>
        <v>7.4310190257993819E-2</v>
      </c>
      <c r="P18" s="99">
        <v>15</v>
      </c>
      <c r="Q18" s="42" t="s">
        <v>91</v>
      </c>
      <c r="R18" s="100">
        <f>'市区町村別_在宅(医科)'!BO21</f>
        <v>28655</v>
      </c>
    </row>
    <row r="19" spans="2:18" ht="24.95" customHeight="1">
      <c r="B19" s="237"/>
      <c r="C19" s="290"/>
      <c r="D19" s="283"/>
      <c r="E19" s="106">
        <v>4</v>
      </c>
      <c r="F19" s="109" t="s">
        <v>222</v>
      </c>
      <c r="G19" s="29" t="s">
        <v>223</v>
      </c>
      <c r="H19" s="175">
        <v>25404720</v>
      </c>
      <c r="I19" s="25">
        <f t="shared" ref="I19" si="23">IFERROR(H19/H21,"-")</f>
        <v>6.9500849818320512E-2</v>
      </c>
      <c r="J19" s="113">
        <v>611</v>
      </c>
      <c r="K19" s="25">
        <f t="shared" ref="K19" si="24">IFERROR(J19/J21,"-")</f>
        <v>0.46009036144578314</v>
      </c>
      <c r="L19" s="113">
        <f t="shared" si="5"/>
        <v>41578.919803600656</v>
      </c>
      <c r="M19" s="81">
        <f t="shared" si="18"/>
        <v>6.0862635720689312E-2</v>
      </c>
      <c r="P19" s="99">
        <v>16</v>
      </c>
      <c r="Q19" s="42" t="s">
        <v>55</v>
      </c>
      <c r="R19" s="100">
        <f>'市区町村別_在宅(医科)'!BO22</f>
        <v>18894</v>
      </c>
    </row>
    <row r="20" spans="2:18" ht="24.95" customHeight="1">
      <c r="B20" s="237"/>
      <c r="C20" s="290"/>
      <c r="D20" s="283"/>
      <c r="E20" s="107">
        <v>5</v>
      </c>
      <c r="F20" s="110" t="s">
        <v>234</v>
      </c>
      <c r="G20" s="30" t="s">
        <v>235</v>
      </c>
      <c r="H20" s="176">
        <v>20394856</v>
      </c>
      <c r="I20" s="40">
        <f t="shared" ref="I20" si="25">IFERROR(H20/H21,"-")</f>
        <v>5.5795136648712239E-2</v>
      </c>
      <c r="J20" s="114">
        <v>563</v>
      </c>
      <c r="K20" s="40">
        <f t="shared" ref="K20" si="26">IFERROR(J20/J21,"-")</f>
        <v>0.42394578313253012</v>
      </c>
      <c r="L20" s="114">
        <f t="shared" si="5"/>
        <v>36225.321492007104</v>
      </c>
      <c r="M20" s="82">
        <f t="shared" si="18"/>
        <v>5.6081282996314374E-2</v>
      </c>
      <c r="P20" s="99">
        <v>17</v>
      </c>
      <c r="Q20" s="42" t="s">
        <v>92</v>
      </c>
      <c r="R20" s="100">
        <f>'市区町村別_在宅(医科)'!BO23</f>
        <v>26607</v>
      </c>
    </row>
    <row r="21" spans="2:18" ht="24.95" customHeight="1">
      <c r="B21" s="238"/>
      <c r="C21" s="291"/>
      <c r="D21" s="284"/>
      <c r="E21" s="125" t="s">
        <v>106</v>
      </c>
      <c r="F21" s="31"/>
      <c r="G21" s="32"/>
      <c r="H21" s="177">
        <v>365531070</v>
      </c>
      <c r="I21" s="26" t="s">
        <v>193</v>
      </c>
      <c r="J21" s="142">
        <v>1328</v>
      </c>
      <c r="K21" s="26" t="s">
        <v>104</v>
      </c>
      <c r="L21" s="142">
        <f t="shared" si="5"/>
        <v>275249.29969879519</v>
      </c>
      <c r="M21" s="83">
        <f t="shared" si="18"/>
        <v>0.13228409204103994</v>
      </c>
      <c r="P21" s="99">
        <v>18</v>
      </c>
      <c r="Q21" s="42" t="s">
        <v>56</v>
      </c>
      <c r="R21" s="100">
        <f>'市区町村別_在宅(医科)'!BO24</f>
        <v>23766</v>
      </c>
    </row>
    <row r="22" spans="2:18" ht="24.95" customHeight="1">
      <c r="B22" s="236">
        <v>4</v>
      </c>
      <c r="C22" s="289" t="s">
        <v>83</v>
      </c>
      <c r="D22" s="282">
        <f t="shared" ref="D22" si="27">VLOOKUP(C22,$Q$4:$R$77,2,FALSE)</f>
        <v>11192</v>
      </c>
      <c r="E22" s="105">
        <v>1</v>
      </c>
      <c r="F22" s="108" t="s">
        <v>216</v>
      </c>
      <c r="G22" s="111" t="s">
        <v>217</v>
      </c>
      <c r="H22" s="174">
        <v>41016891</v>
      </c>
      <c r="I22" s="24">
        <f t="shared" ref="I22" si="28">IFERROR(H22/H27,"-")</f>
        <v>0.13710719921508033</v>
      </c>
      <c r="J22" s="112">
        <v>734</v>
      </c>
      <c r="K22" s="24">
        <f t="shared" ref="K22" si="29">IFERROR(J22/J27,"-")</f>
        <v>0.65360641139804099</v>
      </c>
      <c r="L22" s="112">
        <f t="shared" si="5"/>
        <v>55881.322888283379</v>
      </c>
      <c r="M22" s="80">
        <f t="shared" ref="M22:M27" si="30">IFERROR(J22/$R$7,0)</f>
        <v>6.5582558970693358E-2</v>
      </c>
      <c r="P22" s="99">
        <v>19</v>
      </c>
      <c r="Q22" s="42" t="s">
        <v>93</v>
      </c>
      <c r="R22" s="100">
        <f>'市区町村別_在宅(医科)'!BO25</f>
        <v>16375</v>
      </c>
    </row>
    <row r="23" spans="2:18" ht="24.95" customHeight="1">
      <c r="B23" s="237"/>
      <c r="C23" s="290"/>
      <c r="D23" s="283"/>
      <c r="E23" s="106">
        <v>2</v>
      </c>
      <c r="F23" s="109" t="s">
        <v>218</v>
      </c>
      <c r="G23" s="28" t="s">
        <v>219</v>
      </c>
      <c r="H23" s="175">
        <v>23447510</v>
      </c>
      <c r="I23" s="25">
        <f t="shared" ref="I23" si="31">IFERROR(H23/H27,"-")</f>
        <v>7.8378013210888858E-2</v>
      </c>
      <c r="J23" s="113">
        <v>651</v>
      </c>
      <c r="K23" s="25">
        <f t="shared" ref="K23" si="32">IFERROR(J23/J27,"-")</f>
        <v>0.57969723953695462</v>
      </c>
      <c r="L23" s="113">
        <f t="shared" si="5"/>
        <v>36017.680491551459</v>
      </c>
      <c r="M23" s="81">
        <f t="shared" si="30"/>
        <v>5.8166547533952825E-2</v>
      </c>
      <c r="P23" s="99">
        <v>20</v>
      </c>
      <c r="Q23" s="42" t="s">
        <v>94</v>
      </c>
      <c r="R23" s="100">
        <f>'市区町村別_在宅(医科)'!BO26</f>
        <v>25909</v>
      </c>
    </row>
    <row r="24" spans="2:18" ht="24.95" customHeight="1">
      <c r="B24" s="237"/>
      <c r="C24" s="290"/>
      <c r="D24" s="283"/>
      <c r="E24" s="106">
        <v>3</v>
      </c>
      <c r="F24" s="109" t="s">
        <v>214</v>
      </c>
      <c r="G24" s="29" t="s">
        <v>215</v>
      </c>
      <c r="H24" s="175">
        <v>65270852</v>
      </c>
      <c r="I24" s="25">
        <f t="shared" ref="I24" si="33">IFERROR(H24/H27,"-")</f>
        <v>0.21818093692430335</v>
      </c>
      <c r="J24" s="113">
        <v>618</v>
      </c>
      <c r="K24" s="25">
        <f t="shared" ref="K24" si="34">IFERROR(J24/J27,"-")</f>
        <v>0.55031166518254671</v>
      </c>
      <c r="L24" s="113">
        <f t="shared" si="5"/>
        <v>105616.26537216829</v>
      </c>
      <c r="M24" s="81">
        <f t="shared" si="30"/>
        <v>5.5218012866333092E-2</v>
      </c>
      <c r="P24" s="99">
        <v>21</v>
      </c>
      <c r="Q24" s="42" t="s">
        <v>95</v>
      </c>
      <c r="R24" s="100">
        <f>'市区町村別_在宅(医科)'!BO27</f>
        <v>16832</v>
      </c>
    </row>
    <row r="25" spans="2:18" ht="24.95" customHeight="1">
      <c r="B25" s="237"/>
      <c r="C25" s="290"/>
      <c r="D25" s="283"/>
      <c r="E25" s="106">
        <v>4</v>
      </c>
      <c r="F25" s="109" t="s">
        <v>222</v>
      </c>
      <c r="G25" s="29" t="s">
        <v>223</v>
      </c>
      <c r="H25" s="175">
        <v>21615778</v>
      </c>
      <c r="I25" s="25">
        <f t="shared" ref="I25" si="35">IFERROR(H25/H27,"-")</f>
        <v>7.225508097224996E-2</v>
      </c>
      <c r="J25" s="113">
        <v>520</v>
      </c>
      <c r="K25" s="25">
        <f t="shared" ref="K25" si="36">IFERROR(J25/J27,"-")</f>
        <v>0.46304541406945682</v>
      </c>
      <c r="L25" s="113">
        <f t="shared" si="5"/>
        <v>41568.803846153845</v>
      </c>
      <c r="M25" s="81">
        <f t="shared" si="30"/>
        <v>4.6461758398856329E-2</v>
      </c>
      <c r="P25" s="99">
        <v>22</v>
      </c>
      <c r="Q25" s="42" t="s">
        <v>57</v>
      </c>
      <c r="R25" s="100">
        <f>'市区町村別_在宅(医科)'!BO28</f>
        <v>22657</v>
      </c>
    </row>
    <row r="26" spans="2:18" ht="24.95" customHeight="1">
      <c r="B26" s="237"/>
      <c r="C26" s="290"/>
      <c r="D26" s="283"/>
      <c r="E26" s="107">
        <v>5</v>
      </c>
      <c r="F26" s="110" t="s">
        <v>234</v>
      </c>
      <c r="G26" s="30" t="s">
        <v>235</v>
      </c>
      <c r="H26" s="176">
        <v>11696504</v>
      </c>
      <c r="I26" s="40">
        <f t="shared" ref="I26" si="37">IFERROR(H26/H27,"-")</f>
        <v>3.9097914662717469E-2</v>
      </c>
      <c r="J26" s="114">
        <v>432</v>
      </c>
      <c r="K26" s="40">
        <f t="shared" ref="K26" si="38">IFERROR(J26/J27,"-")</f>
        <v>0.38468388245770258</v>
      </c>
      <c r="L26" s="114">
        <f t="shared" si="5"/>
        <v>27075.240740740741</v>
      </c>
      <c r="M26" s="82">
        <f t="shared" si="30"/>
        <v>3.8598999285203717E-2</v>
      </c>
      <c r="P26" s="99">
        <v>23</v>
      </c>
      <c r="Q26" s="42" t="s">
        <v>96</v>
      </c>
      <c r="R26" s="100">
        <f>'市区町村別_在宅(医科)'!BO29</f>
        <v>34470</v>
      </c>
    </row>
    <row r="27" spans="2:18" ht="24.95" customHeight="1">
      <c r="B27" s="238"/>
      <c r="C27" s="291"/>
      <c r="D27" s="284"/>
      <c r="E27" s="125" t="s">
        <v>106</v>
      </c>
      <c r="F27" s="31"/>
      <c r="G27" s="32"/>
      <c r="H27" s="177">
        <v>299159280</v>
      </c>
      <c r="I27" s="26" t="s">
        <v>193</v>
      </c>
      <c r="J27" s="142">
        <v>1123</v>
      </c>
      <c r="K27" s="26" t="s">
        <v>104</v>
      </c>
      <c r="L27" s="142">
        <f t="shared" si="5"/>
        <v>266392.94746215496</v>
      </c>
      <c r="M27" s="83">
        <f t="shared" si="30"/>
        <v>0.10033952823445318</v>
      </c>
      <c r="P27" s="99">
        <v>24</v>
      </c>
      <c r="Q27" s="42" t="s">
        <v>97</v>
      </c>
      <c r="R27" s="100">
        <f>'市区町村別_在宅(医科)'!BO30</f>
        <v>16091</v>
      </c>
    </row>
    <row r="28" spans="2:18" ht="24.95" customHeight="1">
      <c r="B28" s="236">
        <v>5</v>
      </c>
      <c r="C28" s="289" t="s">
        <v>84</v>
      </c>
      <c r="D28" s="282">
        <f t="shared" ref="D28" si="39">VLOOKUP(C28,$Q$4:$R$77,2,FALSE)</f>
        <v>10491</v>
      </c>
      <c r="E28" s="105">
        <v>1</v>
      </c>
      <c r="F28" s="108" t="s">
        <v>216</v>
      </c>
      <c r="G28" s="111" t="s">
        <v>217</v>
      </c>
      <c r="H28" s="174">
        <v>46190271</v>
      </c>
      <c r="I28" s="24">
        <f t="shared" ref="I28" si="40">IFERROR(H28/H33,"-")</f>
        <v>0.14100117696676409</v>
      </c>
      <c r="J28" s="112">
        <v>766</v>
      </c>
      <c r="K28" s="24">
        <f t="shared" ref="K28" si="41">IFERROR(J28/J33,"-")</f>
        <v>0.68761220825852787</v>
      </c>
      <c r="L28" s="112">
        <f t="shared" si="5"/>
        <v>60300.614882506525</v>
      </c>
      <c r="M28" s="80">
        <f t="shared" ref="M28:M33" si="42">IFERROR(J28/$R$8,0)</f>
        <v>7.301496520827376E-2</v>
      </c>
      <c r="P28" s="99">
        <v>25</v>
      </c>
      <c r="Q28" s="42" t="s">
        <v>98</v>
      </c>
      <c r="R28" s="100">
        <f>'市区町村別_在宅(医科)'!BO31</f>
        <v>11101</v>
      </c>
    </row>
    <row r="29" spans="2:18" ht="24.95" customHeight="1">
      <c r="B29" s="237"/>
      <c r="C29" s="290"/>
      <c r="D29" s="283"/>
      <c r="E29" s="106">
        <v>2</v>
      </c>
      <c r="F29" s="109" t="s">
        <v>218</v>
      </c>
      <c r="G29" s="28" t="s">
        <v>219</v>
      </c>
      <c r="H29" s="175">
        <v>20819815</v>
      </c>
      <c r="I29" s="25">
        <f t="shared" ref="I29" si="43">IFERROR(H29/H33,"-")</f>
        <v>6.3554907898901253E-2</v>
      </c>
      <c r="J29" s="113">
        <v>644</v>
      </c>
      <c r="K29" s="25">
        <f t="shared" ref="K29" si="44">IFERROR(J29/J33,"-")</f>
        <v>0.57809694793536803</v>
      </c>
      <c r="L29" s="113">
        <f t="shared" si="5"/>
        <v>32328.905279503106</v>
      </c>
      <c r="M29" s="81">
        <f t="shared" si="42"/>
        <v>6.138594986178629E-2</v>
      </c>
      <c r="P29" s="99">
        <v>26</v>
      </c>
      <c r="Q29" s="42" t="s">
        <v>31</v>
      </c>
      <c r="R29" s="100">
        <f>'市区町村別_在宅(医科)'!BO32</f>
        <v>152316</v>
      </c>
    </row>
    <row r="30" spans="2:18" ht="24.95" customHeight="1">
      <c r="B30" s="237"/>
      <c r="C30" s="290"/>
      <c r="D30" s="283"/>
      <c r="E30" s="106">
        <v>3</v>
      </c>
      <c r="F30" s="109" t="s">
        <v>214</v>
      </c>
      <c r="G30" s="29" t="s">
        <v>215</v>
      </c>
      <c r="H30" s="175">
        <v>53159091</v>
      </c>
      <c r="I30" s="25">
        <f t="shared" ref="I30" si="45">IFERROR(H30/H33,"-")</f>
        <v>0.16227431091459316</v>
      </c>
      <c r="J30" s="113">
        <v>581</v>
      </c>
      <c r="K30" s="25">
        <f t="shared" ref="K30" si="46">IFERROR(J30/J33,"-")</f>
        <v>0.52154398563734294</v>
      </c>
      <c r="L30" s="113">
        <f t="shared" si="5"/>
        <v>91495.853700516353</v>
      </c>
      <c r="M30" s="81">
        <f t="shared" si="42"/>
        <v>5.5380802592698501E-2</v>
      </c>
      <c r="P30" s="99">
        <v>27</v>
      </c>
      <c r="Q30" s="42" t="s">
        <v>32</v>
      </c>
      <c r="R30" s="100">
        <f>'市区町村別_在宅(医科)'!BO33</f>
        <v>25650</v>
      </c>
    </row>
    <row r="31" spans="2:18" ht="24.95" customHeight="1">
      <c r="B31" s="237"/>
      <c r="C31" s="290"/>
      <c r="D31" s="283"/>
      <c r="E31" s="106">
        <v>4</v>
      </c>
      <c r="F31" s="109" t="s">
        <v>222</v>
      </c>
      <c r="G31" s="29" t="s">
        <v>223</v>
      </c>
      <c r="H31" s="175">
        <v>19212203</v>
      </c>
      <c r="I31" s="25">
        <f t="shared" ref="I31" si="47">IFERROR(H31/H33,"-")</f>
        <v>5.8647485205800071E-2</v>
      </c>
      <c r="J31" s="113">
        <v>492</v>
      </c>
      <c r="K31" s="25">
        <f t="shared" ref="K31" si="48">IFERROR(J31/J33,"-")</f>
        <v>0.44165170556552963</v>
      </c>
      <c r="L31" s="113">
        <f t="shared" si="5"/>
        <v>39049.193089430897</v>
      </c>
      <c r="M31" s="81">
        <f t="shared" si="42"/>
        <v>4.6897340577637975E-2</v>
      </c>
      <c r="P31" s="99">
        <v>28</v>
      </c>
      <c r="Q31" s="42" t="s">
        <v>33</v>
      </c>
      <c r="R31" s="100">
        <f>'市区町村別_在宅(医科)'!BO34</f>
        <v>21811</v>
      </c>
    </row>
    <row r="32" spans="2:18" ht="24.95" customHeight="1">
      <c r="B32" s="237"/>
      <c r="C32" s="290"/>
      <c r="D32" s="283"/>
      <c r="E32" s="107">
        <v>5</v>
      </c>
      <c r="F32" s="110" t="s">
        <v>234</v>
      </c>
      <c r="G32" s="30" t="s">
        <v>235</v>
      </c>
      <c r="H32" s="176">
        <v>18101687</v>
      </c>
      <c r="I32" s="40">
        <f t="shared" ref="I32" si="49">IFERROR(H32/H33,"-")</f>
        <v>5.5257505895212715E-2</v>
      </c>
      <c r="J32" s="114">
        <v>464</v>
      </c>
      <c r="K32" s="40">
        <f t="shared" ref="K32" si="50">IFERROR(J32/J33,"-")</f>
        <v>0.41651705565529623</v>
      </c>
      <c r="L32" s="114">
        <f t="shared" si="5"/>
        <v>39012.256465517239</v>
      </c>
      <c r="M32" s="82">
        <f t="shared" si="42"/>
        <v>4.4228386235821184E-2</v>
      </c>
      <c r="P32" s="99">
        <v>29</v>
      </c>
      <c r="Q32" s="42" t="s">
        <v>34</v>
      </c>
      <c r="R32" s="100">
        <f>'市区町村別_在宅(医科)'!BO35</f>
        <v>17881</v>
      </c>
    </row>
    <row r="33" spans="2:18" ht="24.95" customHeight="1">
      <c r="B33" s="238"/>
      <c r="C33" s="291"/>
      <c r="D33" s="284"/>
      <c r="E33" s="125" t="s">
        <v>106</v>
      </c>
      <c r="F33" s="31"/>
      <c r="G33" s="32"/>
      <c r="H33" s="177">
        <v>327587840</v>
      </c>
      <c r="I33" s="26" t="s">
        <v>193</v>
      </c>
      <c r="J33" s="142">
        <v>1114</v>
      </c>
      <c r="K33" s="26" t="s">
        <v>104</v>
      </c>
      <c r="L33" s="142">
        <f t="shared" si="5"/>
        <v>294064.48833034112</v>
      </c>
      <c r="M33" s="83">
        <f t="shared" si="42"/>
        <v>0.10618625488513965</v>
      </c>
      <c r="P33" s="99">
        <v>30</v>
      </c>
      <c r="Q33" s="42" t="s">
        <v>35</v>
      </c>
      <c r="R33" s="100">
        <f>'市区町村別_在宅(医科)'!BO36</f>
        <v>23856</v>
      </c>
    </row>
    <row r="34" spans="2:18" ht="24.95" customHeight="1">
      <c r="B34" s="236">
        <v>6</v>
      </c>
      <c r="C34" s="289" t="s">
        <v>85</v>
      </c>
      <c r="D34" s="282">
        <f t="shared" ref="D34" si="51">VLOOKUP(C34,$Q$4:$R$77,2,FALSE)</f>
        <v>13626</v>
      </c>
      <c r="E34" s="105">
        <v>1</v>
      </c>
      <c r="F34" s="108" t="s">
        <v>216</v>
      </c>
      <c r="G34" s="111" t="s">
        <v>217</v>
      </c>
      <c r="H34" s="174">
        <v>58626874</v>
      </c>
      <c r="I34" s="24">
        <f t="shared" ref="I34" si="52">IFERROR(H34/H39,"-")</f>
        <v>0.15980230340740501</v>
      </c>
      <c r="J34" s="112">
        <v>848</v>
      </c>
      <c r="K34" s="24">
        <f t="shared" ref="K34" si="53">IFERROR(J34/J39,"-")</f>
        <v>0.71140939597315433</v>
      </c>
      <c r="L34" s="112">
        <f t="shared" si="5"/>
        <v>69135.464622641506</v>
      </c>
      <c r="M34" s="80">
        <f t="shared" ref="M34:M39" si="54">IFERROR(J34/$R$9,0)</f>
        <v>6.2233964479671215E-2</v>
      </c>
      <c r="P34" s="99">
        <v>31</v>
      </c>
      <c r="Q34" s="42" t="s">
        <v>36</v>
      </c>
      <c r="R34" s="100">
        <f>'市区町村別_在宅(医科)'!BO37</f>
        <v>32983</v>
      </c>
    </row>
    <row r="35" spans="2:18" ht="24.95" customHeight="1">
      <c r="B35" s="237"/>
      <c r="C35" s="290"/>
      <c r="D35" s="283"/>
      <c r="E35" s="106">
        <v>2</v>
      </c>
      <c r="F35" s="109" t="s">
        <v>218</v>
      </c>
      <c r="G35" s="28" t="s">
        <v>219</v>
      </c>
      <c r="H35" s="175">
        <v>26667506</v>
      </c>
      <c r="I35" s="25">
        <f t="shared" ref="I35" si="55">IFERROR(H35/H39,"-")</f>
        <v>7.268900069498492E-2</v>
      </c>
      <c r="J35" s="113">
        <v>719</v>
      </c>
      <c r="K35" s="25">
        <f t="shared" ref="K35" si="56">IFERROR(J35/J39,"-")</f>
        <v>0.60318791946308725</v>
      </c>
      <c r="L35" s="113">
        <f t="shared" si="5"/>
        <v>37089.716272600832</v>
      </c>
      <c r="M35" s="81">
        <f t="shared" si="54"/>
        <v>5.2766769411419348E-2</v>
      </c>
      <c r="P35" s="99">
        <v>32</v>
      </c>
      <c r="Q35" s="42" t="s">
        <v>37</v>
      </c>
      <c r="R35" s="100">
        <f>'市区町村別_在宅(医科)'!BO38</f>
        <v>26529</v>
      </c>
    </row>
    <row r="36" spans="2:18" ht="24.95" customHeight="1">
      <c r="B36" s="237"/>
      <c r="C36" s="290"/>
      <c r="D36" s="283"/>
      <c r="E36" s="106">
        <v>3</v>
      </c>
      <c r="F36" s="109" t="s">
        <v>214</v>
      </c>
      <c r="G36" s="29" t="s">
        <v>215</v>
      </c>
      <c r="H36" s="175">
        <v>55269747</v>
      </c>
      <c r="I36" s="25">
        <f t="shared" ref="I36" si="57">IFERROR(H36/H39,"-")</f>
        <v>0.15065160866916616</v>
      </c>
      <c r="J36" s="113">
        <v>576</v>
      </c>
      <c r="K36" s="25">
        <f t="shared" ref="K36" si="58">IFERROR(J36/J39,"-")</f>
        <v>0.48322147651006714</v>
      </c>
      <c r="L36" s="113">
        <f t="shared" si="5"/>
        <v>95954.421875</v>
      </c>
      <c r="M36" s="81">
        <f t="shared" si="54"/>
        <v>4.2272126816380449E-2</v>
      </c>
      <c r="P36" s="99">
        <v>33</v>
      </c>
      <c r="Q36" s="42" t="s">
        <v>38</v>
      </c>
      <c r="R36" s="100">
        <f>'市区町村別_在宅(医科)'!BO39</f>
        <v>7884</v>
      </c>
    </row>
    <row r="37" spans="2:18" ht="24.95" customHeight="1">
      <c r="B37" s="237"/>
      <c r="C37" s="290"/>
      <c r="D37" s="283"/>
      <c r="E37" s="106">
        <v>4</v>
      </c>
      <c r="F37" s="109" t="s">
        <v>222</v>
      </c>
      <c r="G37" s="29" t="s">
        <v>223</v>
      </c>
      <c r="H37" s="175">
        <v>26760239</v>
      </c>
      <c r="I37" s="25">
        <f t="shared" ref="I37" si="59">IFERROR(H37/H39,"-")</f>
        <v>7.2941767830443635E-2</v>
      </c>
      <c r="J37" s="113">
        <v>559</v>
      </c>
      <c r="K37" s="25">
        <f t="shared" ref="K37" si="60">IFERROR(J37/J39,"-")</f>
        <v>0.46895973154362414</v>
      </c>
      <c r="L37" s="113">
        <f t="shared" si="5"/>
        <v>47871.626118067979</v>
      </c>
      <c r="M37" s="81">
        <f t="shared" si="54"/>
        <v>4.1024511962424778E-2</v>
      </c>
      <c r="P37" s="99">
        <v>34</v>
      </c>
      <c r="Q37" s="42" t="s">
        <v>39</v>
      </c>
      <c r="R37" s="100">
        <f>'市区町村別_在宅(医科)'!BO40</f>
        <v>33432</v>
      </c>
    </row>
    <row r="38" spans="2:18" ht="24.95" customHeight="1">
      <c r="B38" s="237"/>
      <c r="C38" s="290"/>
      <c r="D38" s="283"/>
      <c r="E38" s="107">
        <v>5</v>
      </c>
      <c r="F38" s="110" t="s">
        <v>234</v>
      </c>
      <c r="G38" s="30" t="s">
        <v>235</v>
      </c>
      <c r="H38" s="176">
        <v>21443702</v>
      </c>
      <c r="I38" s="40">
        <f t="shared" ref="I38" si="61">IFERROR(H38/H39,"-")</f>
        <v>5.8450207888996047E-2</v>
      </c>
      <c r="J38" s="114">
        <v>490</v>
      </c>
      <c r="K38" s="40">
        <f t="shared" ref="K38" si="62">IFERROR(J38/J39,"-")</f>
        <v>0.41107382550335569</v>
      </c>
      <c r="L38" s="114">
        <f t="shared" si="5"/>
        <v>43762.657142857141</v>
      </c>
      <c r="M38" s="82">
        <f t="shared" si="54"/>
        <v>3.5960663437545871E-2</v>
      </c>
      <c r="P38" s="99">
        <v>35</v>
      </c>
      <c r="Q38" s="42" t="s">
        <v>2</v>
      </c>
      <c r="R38" s="100">
        <f>'市区町村別_在宅(医科)'!BO41</f>
        <v>68371</v>
      </c>
    </row>
    <row r="39" spans="2:18" ht="24.95" customHeight="1">
      <c r="B39" s="238"/>
      <c r="C39" s="291"/>
      <c r="D39" s="284"/>
      <c r="E39" s="125" t="s">
        <v>106</v>
      </c>
      <c r="F39" s="31"/>
      <c r="G39" s="32"/>
      <c r="H39" s="177">
        <v>366871270</v>
      </c>
      <c r="I39" s="26" t="s">
        <v>193</v>
      </c>
      <c r="J39" s="142">
        <v>1192</v>
      </c>
      <c r="K39" s="26" t="s">
        <v>104</v>
      </c>
      <c r="L39" s="142">
        <f t="shared" si="5"/>
        <v>307777.9110738255</v>
      </c>
      <c r="M39" s="83">
        <f t="shared" si="54"/>
        <v>8.7479817995009534E-2</v>
      </c>
      <c r="P39" s="99">
        <v>36</v>
      </c>
      <c r="Q39" s="42" t="s">
        <v>3</v>
      </c>
      <c r="R39" s="100">
        <f>'市区町村別_在宅(医科)'!BO42</f>
        <v>19008</v>
      </c>
    </row>
    <row r="40" spans="2:18" ht="24.95" customHeight="1">
      <c r="B40" s="236">
        <v>7</v>
      </c>
      <c r="C40" s="289" t="s">
        <v>86</v>
      </c>
      <c r="D40" s="282">
        <f t="shared" ref="D40" si="63">VLOOKUP(C40,$Q$4:$R$77,2,FALSE)</f>
        <v>12294</v>
      </c>
      <c r="E40" s="105">
        <v>1</v>
      </c>
      <c r="F40" s="108" t="s">
        <v>216</v>
      </c>
      <c r="G40" s="111" t="s">
        <v>217</v>
      </c>
      <c r="H40" s="174">
        <v>60766261</v>
      </c>
      <c r="I40" s="24">
        <f t="shared" ref="I40" si="64">IFERROR(H40/H45,"-")</f>
        <v>0.16848756730906053</v>
      </c>
      <c r="J40" s="112">
        <v>807</v>
      </c>
      <c r="K40" s="24">
        <f t="shared" ref="K40" si="65">IFERROR(J40/J45,"-")</f>
        <v>0.70480349344978166</v>
      </c>
      <c r="L40" s="112">
        <f t="shared" si="5"/>
        <v>75298.960346964072</v>
      </c>
      <c r="M40" s="80">
        <f t="shared" ref="M40:M45" si="66">IFERROR(J40/$R$10,0)</f>
        <v>6.5641776476329919E-2</v>
      </c>
      <c r="P40" s="99">
        <v>37</v>
      </c>
      <c r="Q40" s="42" t="s">
        <v>4</v>
      </c>
      <c r="R40" s="100">
        <f>'市区町村別_在宅(医科)'!BO43</f>
        <v>59482</v>
      </c>
    </row>
    <row r="41" spans="2:18" ht="24.95" customHeight="1">
      <c r="B41" s="237"/>
      <c r="C41" s="290"/>
      <c r="D41" s="283"/>
      <c r="E41" s="106">
        <v>2</v>
      </c>
      <c r="F41" s="109" t="s">
        <v>218</v>
      </c>
      <c r="G41" s="28" t="s">
        <v>219</v>
      </c>
      <c r="H41" s="175">
        <v>30808735</v>
      </c>
      <c r="I41" s="25">
        <f t="shared" ref="I41" si="67">IFERROR(H41/H45,"-")</f>
        <v>8.5423863943504916E-2</v>
      </c>
      <c r="J41" s="113">
        <v>687</v>
      </c>
      <c r="K41" s="25">
        <f t="shared" ref="K41" si="68">IFERROR(J41/J45,"-")</f>
        <v>0.6</v>
      </c>
      <c r="L41" s="113">
        <f t="shared" si="5"/>
        <v>44845.320232896651</v>
      </c>
      <c r="M41" s="81">
        <f t="shared" si="66"/>
        <v>5.5880917520741827E-2</v>
      </c>
      <c r="P41" s="99">
        <v>38</v>
      </c>
      <c r="Q41" s="42" t="s">
        <v>40</v>
      </c>
      <c r="R41" s="100">
        <f>'市区町村別_在宅(医科)'!BO44</f>
        <v>12436</v>
      </c>
    </row>
    <row r="42" spans="2:18" ht="24.95" customHeight="1">
      <c r="B42" s="237"/>
      <c r="C42" s="290"/>
      <c r="D42" s="283"/>
      <c r="E42" s="106">
        <v>3</v>
      </c>
      <c r="F42" s="109" t="s">
        <v>214</v>
      </c>
      <c r="G42" s="29" t="s">
        <v>215</v>
      </c>
      <c r="H42" s="175">
        <v>55815363</v>
      </c>
      <c r="I42" s="25">
        <f t="shared" ref="I42" si="69">IFERROR(H42/H45,"-")</f>
        <v>0.15476013458096669</v>
      </c>
      <c r="J42" s="113">
        <v>608</v>
      </c>
      <c r="K42" s="25">
        <f t="shared" ref="K42" si="70">IFERROR(J42/J45,"-")</f>
        <v>0.53100436681222707</v>
      </c>
      <c r="L42" s="113">
        <f t="shared" si="5"/>
        <v>91801.583881578947</v>
      </c>
      <c r="M42" s="81">
        <f t="shared" si="66"/>
        <v>4.9455018708312995E-2</v>
      </c>
      <c r="P42" s="99">
        <v>39</v>
      </c>
      <c r="Q42" s="42" t="s">
        <v>8</v>
      </c>
      <c r="R42" s="100">
        <f>'市区町村別_在宅(医科)'!BO45</f>
        <v>68514</v>
      </c>
    </row>
    <row r="43" spans="2:18" ht="24.95" customHeight="1">
      <c r="B43" s="237"/>
      <c r="C43" s="290"/>
      <c r="D43" s="283"/>
      <c r="E43" s="106">
        <v>4</v>
      </c>
      <c r="F43" s="109" t="s">
        <v>222</v>
      </c>
      <c r="G43" s="29" t="s">
        <v>223</v>
      </c>
      <c r="H43" s="175">
        <v>25762771</v>
      </c>
      <c r="I43" s="25">
        <f t="shared" ref="I43" si="71">IFERROR(H43/H45,"-")</f>
        <v>7.1432840222478269E-2</v>
      </c>
      <c r="J43" s="113">
        <v>588</v>
      </c>
      <c r="K43" s="25">
        <f t="shared" ref="K43" si="72">IFERROR(J43/J45,"-")</f>
        <v>0.51353711790393008</v>
      </c>
      <c r="L43" s="113">
        <f t="shared" si="5"/>
        <v>43814.236394557825</v>
      </c>
      <c r="M43" s="81">
        <f t="shared" si="66"/>
        <v>4.7828208882381651E-2</v>
      </c>
      <c r="P43" s="99">
        <v>40</v>
      </c>
      <c r="Q43" s="42" t="s">
        <v>41</v>
      </c>
      <c r="R43" s="100">
        <f>'市区町村別_在宅(医科)'!BO46</f>
        <v>14756</v>
      </c>
    </row>
    <row r="44" spans="2:18" ht="24.95" customHeight="1">
      <c r="B44" s="237"/>
      <c r="C44" s="290"/>
      <c r="D44" s="283"/>
      <c r="E44" s="107">
        <v>5</v>
      </c>
      <c r="F44" s="110" t="s">
        <v>240</v>
      </c>
      <c r="G44" s="30" t="s">
        <v>241</v>
      </c>
      <c r="H44" s="176">
        <v>14892815</v>
      </c>
      <c r="I44" s="40">
        <f t="shared" ref="I44" si="73">IFERROR(H44/H45,"-")</f>
        <v>4.1293542311808297E-2</v>
      </c>
      <c r="J44" s="114">
        <v>427</v>
      </c>
      <c r="K44" s="40">
        <f t="shared" ref="K44" si="74">IFERROR(J44/J45,"-")</f>
        <v>0.37292576419213974</v>
      </c>
      <c r="L44" s="114">
        <f t="shared" si="5"/>
        <v>34877.7868852459</v>
      </c>
      <c r="M44" s="82">
        <f t="shared" si="66"/>
        <v>3.4732389783634292E-2</v>
      </c>
      <c r="P44" s="99">
        <v>41</v>
      </c>
      <c r="Q44" s="42" t="s">
        <v>12</v>
      </c>
      <c r="R44" s="100">
        <f>'市区町村別_在宅(医科)'!BO47</f>
        <v>26853</v>
      </c>
    </row>
    <row r="45" spans="2:18" ht="24.95" customHeight="1">
      <c r="B45" s="238"/>
      <c r="C45" s="291"/>
      <c r="D45" s="284"/>
      <c r="E45" s="125" t="s">
        <v>106</v>
      </c>
      <c r="F45" s="31"/>
      <c r="G45" s="32"/>
      <c r="H45" s="177">
        <v>360657240</v>
      </c>
      <c r="I45" s="26" t="s">
        <v>193</v>
      </c>
      <c r="J45" s="142">
        <v>1145</v>
      </c>
      <c r="K45" s="26" t="s">
        <v>104</v>
      </c>
      <c r="L45" s="142">
        <f t="shared" si="5"/>
        <v>314984.48908296943</v>
      </c>
      <c r="M45" s="83">
        <f t="shared" si="66"/>
        <v>9.3134862534569707E-2</v>
      </c>
      <c r="P45" s="99">
        <v>42</v>
      </c>
      <c r="Q45" s="42" t="s">
        <v>13</v>
      </c>
      <c r="R45" s="100">
        <f>'市区町村別_在宅(医科)'!BO48</f>
        <v>73347</v>
      </c>
    </row>
    <row r="46" spans="2:18" ht="24.95" customHeight="1">
      <c r="B46" s="236">
        <v>8</v>
      </c>
      <c r="C46" s="289" t="s">
        <v>52</v>
      </c>
      <c r="D46" s="282">
        <f t="shared" ref="D46" si="75">VLOOKUP(C46,$Q$4:$R$77,2,FALSE)</f>
        <v>10557</v>
      </c>
      <c r="E46" s="105">
        <v>1</v>
      </c>
      <c r="F46" s="108" t="s">
        <v>216</v>
      </c>
      <c r="G46" s="111" t="s">
        <v>217</v>
      </c>
      <c r="H46" s="174">
        <v>63460238</v>
      </c>
      <c r="I46" s="24">
        <f t="shared" ref="I46" si="76">IFERROR(H46/H51,"-")</f>
        <v>0.14702134278078219</v>
      </c>
      <c r="J46" s="112">
        <v>987</v>
      </c>
      <c r="K46" s="24">
        <f t="shared" ref="K46" si="77">IFERROR(J46/J51,"-")</f>
        <v>0.71007194244604321</v>
      </c>
      <c r="L46" s="112">
        <f t="shared" si="5"/>
        <v>64296.087132725428</v>
      </c>
      <c r="M46" s="80">
        <f t="shared" ref="M46:M51" si="78">IFERROR(J46/$R$11,0)</f>
        <v>9.3492469451548738E-2</v>
      </c>
      <c r="P46" s="99">
        <v>43</v>
      </c>
      <c r="Q46" s="42" t="s">
        <v>9</v>
      </c>
      <c r="R46" s="100">
        <f>'市区町村別_在宅(医科)'!BO49</f>
        <v>45204</v>
      </c>
    </row>
    <row r="47" spans="2:18" ht="24.95" customHeight="1">
      <c r="B47" s="237"/>
      <c r="C47" s="290"/>
      <c r="D47" s="283"/>
      <c r="E47" s="106">
        <v>2</v>
      </c>
      <c r="F47" s="109" t="s">
        <v>218</v>
      </c>
      <c r="G47" s="28" t="s">
        <v>219</v>
      </c>
      <c r="H47" s="175">
        <v>31605224</v>
      </c>
      <c r="I47" s="25">
        <f t="shared" ref="I47" si="79">IFERROR(H47/H51,"-")</f>
        <v>7.3221321221130689E-2</v>
      </c>
      <c r="J47" s="113">
        <v>843</v>
      </c>
      <c r="K47" s="25">
        <f t="shared" ref="K47" si="80">IFERROR(J47/J51,"-")</f>
        <v>0.60647482014388487</v>
      </c>
      <c r="L47" s="113">
        <f t="shared" si="5"/>
        <v>37491.368920521949</v>
      </c>
      <c r="M47" s="81">
        <f t="shared" si="78"/>
        <v>7.9852230747371411E-2</v>
      </c>
      <c r="P47" s="99">
        <v>44</v>
      </c>
      <c r="Q47" s="42" t="s">
        <v>19</v>
      </c>
      <c r="R47" s="100">
        <f>'市区町村別_在宅(医科)'!BO50</f>
        <v>47986</v>
      </c>
    </row>
    <row r="48" spans="2:18" ht="24.95" customHeight="1">
      <c r="B48" s="237"/>
      <c r="C48" s="290"/>
      <c r="D48" s="283"/>
      <c r="E48" s="106">
        <v>3</v>
      </c>
      <c r="F48" s="109" t="s">
        <v>214</v>
      </c>
      <c r="G48" s="29" t="s">
        <v>215</v>
      </c>
      <c r="H48" s="175">
        <v>63509223</v>
      </c>
      <c r="I48" s="25">
        <f t="shared" ref="I48" si="81">IFERROR(H48/H51,"-")</f>
        <v>0.14713482865324484</v>
      </c>
      <c r="J48" s="113">
        <v>665</v>
      </c>
      <c r="K48" s="25">
        <f t="shared" ref="K48" si="82">IFERROR(J48/J51,"-")</f>
        <v>0.47841726618705038</v>
      </c>
      <c r="L48" s="113">
        <f t="shared" si="5"/>
        <v>95502.590977443615</v>
      </c>
      <c r="M48" s="81">
        <f t="shared" si="78"/>
        <v>6.2991380126929994E-2</v>
      </c>
      <c r="P48" s="99">
        <v>45</v>
      </c>
      <c r="Q48" s="42" t="s">
        <v>42</v>
      </c>
      <c r="R48" s="100">
        <f>'市区町村別_在宅(医科)'!BO51</f>
        <v>16826</v>
      </c>
    </row>
    <row r="49" spans="2:18" ht="24.95" customHeight="1">
      <c r="B49" s="237"/>
      <c r="C49" s="290"/>
      <c r="D49" s="283"/>
      <c r="E49" s="106">
        <v>4</v>
      </c>
      <c r="F49" s="109" t="s">
        <v>234</v>
      </c>
      <c r="G49" s="29" t="s">
        <v>235</v>
      </c>
      <c r="H49" s="175">
        <v>23701803</v>
      </c>
      <c r="I49" s="25">
        <f t="shared" ref="I49" si="83">IFERROR(H49/H51,"-")</f>
        <v>5.4911090995050663E-2</v>
      </c>
      <c r="J49" s="113">
        <v>628</v>
      </c>
      <c r="K49" s="25">
        <f t="shared" ref="K49" si="84">IFERROR(J49/J51,"-")</f>
        <v>0.45179856115107914</v>
      </c>
      <c r="L49" s="113">
        <f t="shared" si="5"/>
        <v>37741.724522292992</v>
      </c>
      <c r="M49" s="81">
        <f t="shared" si="78"/>
        <v>5.9486596570995545E-2</v>
      </c>
      <c r="P49" s="99">
        <v>46</v>
      </c>
      <c r="Q49" s="42" t="s">
        <v>22</v>
      </c>
      <c r="R49" s="100">
        <f>'市区町村別_在宅(医科)'!BO52</f>
        <v>21932</v>
      </c>
    </row>
    <row r="50" spans="2:18" ht="24.95" customHeight="1">
      <c r="B50" s="237"/>
      <c r="C50" s="290"/>
      <c r="D50" s="283"/>
      <c r="E50" s="107">
        <v>5</v>
      </c>
      <c r="F50" s="110" t="s">
        <v>242</v>
      </c>
      <c r="G50" s="30" t="s">
        <v>243</v>
      </c>
      <c r="H50" s="176">
        <v>12313854</v>
      </c>
      <c r="I50" s="40">
        <f t="shared" ref="I50" si="85">IFERROR(H50/H51,"-")</f>
        <v>2.8528089508370675E-2</v>
      </c>
      <c r="J50" s="114">
        <v>617</v>
      </c>
      <c r="K50" s="40">
        <f t="shared" ref="K50" si="86">IFERROR(J50/J51,"-")</f>
        <v>0.44388489208633092</v>
      </c>
      <c r="L50" s="114">
        <f t="shared" si="5"/>
        <v>19957.623987034036</v>
      </c>
      <c r="M50" s="82">
        <f t="shared" si="78"/>
        <v>5.8444633892204223E-2</v>
      </c>
      <c r="P50" s="99">
        <v>47</v>
      </c>
      <c r="Q50" s="42" t="s">
        <v>14</v>
      </c>
      <c r="R50" s="100">
        <f>'市区町村別_在宅(医科)'!BO53</f>
        <v>44410</v>
      </c>
    </row>
    <row r="51" spans="2:18" ht="24.95" customHeight="1">
      <c r="B51" s="238"/>
      <c r="C51" s="291"/>
      <c r="D51" s="284"/>
      <c r="E51" s="125" t="s">
        <v>106</v>
      </c>
      <c r="F51" s="31"/>
      <c r="G51" s="32"/>
      <c r="H51" s="177">
        <v>431639630</v>
      </c>
      <c r="I51" s="26" t="s">
        <v>193</v>
      </c>
      <c r="J51" s="142">
        <v>1390</v>
      </c>
      <c r="K51" s="26" t="s">
        <v>104</v>
      </c>
      <c r="L51" s="142">
        <f t="shared" si="5"/>
        <v>310532.10791366908</v>
      </c>
      <c r="M51" s="84">
        <f t="shared" si="78"/>
        <v>0.1316661930472672</v>
      </c>
      <c r="P51" s="99">
        <v>48</v>
      </c>
      <c r="Q51" s="42" t="s">
        <v>23</v>
      </c>
      <c r="R51" s="100">
        <f>'市区町村別_在宅(医科)'!BO54</f>
        <v>23886</v>
      </c>
    </row>
    <row r="52" spans="2:18" ht="24.95" customHeight="1">
      <c r="B52" s="236">
        <v>9</v>
      </c>
      <c r="C52" s="289" t="s">
        <v>87</v>
      </c>
      <c r="D52" s="282">
        <f t="shared" ref="D52" si="87">VLOOKUP(C52,$Q$4:$R$77,2,FALSE)</f>
        <v>6809</v>
      </c>
      <c r="E52" s="105">
        <v>1</v>
      </c>
      <c r="F52" s="108" t="s">
        <v>216</v>
      </c>
      <c r="G52" s="111" t="s">
        <v>217</v>
      </c>
      <c r="H52" s="174">
        <v>37415335</v>
      </c>
      <c r="I52" s="24">
        <f t="shared" ref="I52" si="88">IFERROR(H52/H57,"-")</f>
        <v>0.14768453523680411</v>
      </c>
      <c r="J52" s="112">
        <v>579</v>
      </c>
      <c r="K52" s="24">
        <f t="shared" ref="K52" si="89">IFERROR(J52/J57,"-")</f>
        <v>0.71393341553637479</v>
      </c>
      <c r="L52" s="112">
        <f t="shared" si="5"/>
        <v>64620.61312607945</v>
      </c>
      <c r="M52" s="80">
        <f t="shared" ref="M52:M57" si="90">IFERROR(J52/$R$12,0)</f>
        <v>8.5034513144367746E-2</v>
      </c>
      <c r="P52" s="99">
        <v>49</v>
      </c>
      <c r="Q52" s="42" t="s">
        <v>24</v>
      </c>
      <c r="R52" s="100">
        <f>'市区町村別_在宅(医科)'!BO55</f>
        <v>23606</v>
      </c>
    </row>
    <row r="53" spans="2:18" ht="24.95" customHeight="1">
      <c r="B53" s="237"/>
      <c r="C53" s="290"/>
      <c r="D53" s="283"/>
      <c r="E53" s="106">
        <v>2</v>
      </c>
      <c r="F53" s="109" t="s">
        <v>218</v>
      </c>
      <c r="G53" s="28" t="s">
        <v>219</v>
      </c>
      <c r="H53" s="175">
        <v>20890431</v>
      </c>
      <c r="I53" s="25">
        <f t="shared" ref="I53" si="91">IFERROR(H53/H57,"-")</f>
        <v>8.2457997319321741E-2</v>
      </c>
      <c r="J53" s="113">
        <v>492</v>
      </c>
      <c r="K53" s="25">
        <f t="shared" ref="K53" si="92">IFERROR(J53/J57,"-")</f>
        <v>0.60665844636251542</v>
      </c>
      <c r="L53" s="113">
        <f t="shared" si="5"/>
        <v>42460.225609756097</v>
      </c>
      <c r="M53" s="81">
        <f t="shared" si="90"/>
        <v>7.2257306506094868E-2</v>
      </c>
      <c r="P53" s="99">
        <v>50</v>
      </c>
      <c r="Q53" s="42" t="s">
        <v>15</v>
      </c>
      <c r="R53" s="100">
        <f>'市区町村別_在宅(医科)'!BO56</f>
        <v>21606</v>
      </c>
    </row>
    <row r="54" spans="2:18" ht="24.95" customHeight="1">
      <c r="B54" s="237"/>
      <c r="C54" s="290"/>
      <c r="D54" s="283"/>
      <c r="E54" s="106">
        <v>3</v>
      </c>
      <c r="F54" s="109" t="s">
        <v>214</v>
      </c>
      <c r="G54" s="29" t="s">
        <v>215</v>
      </c>
      <c r="H54" s="175">
        <v>30355173</v>
      </c>
      <c r="I54" s="25">
        <f t="shared" ref="I54" si="93">IFERROR(H54/H57,"-")</f>
        <v>0.11981690439328646</v>
      </c>
      <c r="J54" s="113">
        <v>384</v>
      </c>
      <c r="K54" s="25">
        <f t="shared" ref="K54" si="94">IFERROR(J54/J57,"-")</f>
        <v>0.47348951911220716</v>
      </c>
      <c r="L54" s="113">
        <f t="shared" si="5"/>
        <v>79049.9296875</v>
      </c>
      <c r="M54" s="81">
        <f t="shared" si="90"/>
        <v>5.6395946541342341E-2</v>
      </c>
      <c r="P54" s="99">
        <v>51</v>
      </c>
      <c r="Q54" s="42" t="s">
        <v>43</v>
      </c>
      <c r="R54" s="100">
        <f>'市区町村別_在宅(医科)'!BO57</f>
        <v>29940</v>
      </c>
    </row>
    <row r="55" spans="2:18" ht="24.95" customHeight="1">
      <c r="B55" s="237"/>
      <c r="C55" s="290"/>
      <c r="D55" s="283"/>
      <c r="E55" s="106">
        <v>4</v>
      </c>
      <c r="F55" s="109" t="s">
        <v>220</v>
      </c>
      <c r="G55" s="29" t="s">
        <v>221</v>
      </c>
      <c r="H55" s="175">
        <v>17132091</v>
      </c>
      <c r="I55" s="25">
        <f t="shared" ref="I55" si="95">IFERROR(H55/H57,"-")</f>
        <v>6.7623205751589144E-2</v>
      </c>
      <c r="J55" s="113">
        <v>332</v>
      </c>
      <c r="K55" s="25">
        <f t="shared" ref="K55" si="96">IFERROR(J55/J57,"-")</f>
        <v>0.40937114673242908</v>
      </c>
      <c r="L55" s="113">
        <f t="shared" si="5"/>
        <v>51602.683734939761</v>
      </c>
      <c r="M55" s="81">
        <f t="shared" si="90"/>
        <v>4.8758995447202233E-2</v>
      </c>
      <c r="P55" s="99">
        <v>52</v>
      </c>
      <c r="Q55" s="42" t="s">
        <v>5</v>
      </c>
      <c r="R55" s="100">
        <f>'市区町村別_在宅(医科)'!BO58</f>
        <v>23896</v>
      </c>
    </row>
    <row r="56" spans="2:18" ht="24.95" customHeight="1">
      <c r="B56" s="237"/>
      <c r="C56" s="290"/>
      <c r="D56" s="283"/>
      <c r="E56" s="107">
        <v>5</v>
      </c>
      <c r="F56" s="110" t="s">
        <v>234</v>
      </c>
      <c r="G56" s="30" t="s">
        <v>235</v>
      </c>
      <c r="H56" s="176">
        <v>10518873</v>
      </c>
      <c r="I56" s="40">
        <f t="shared" ref="I56" si="97">IFERROR(H56/H57,"-")</f>
        <v>4.1519737033490871E-2</v>
      </c>
      <c r="J56" s="114">
        <v>320</v>
      </c>
      <c r="K56" s="40">
        <f t="shared" ref="K56" si="98">IFERROR(J56/J57,"-")</f>
        <v>0.39457459926017263</v>
      </c>
      <c r="L56" s="114">
        <f t="shared" si="5"/>
        <v>32871.478125000001</v>
      </c>
      <c r="M56" s="82">
        <f t="shared" si="90"/>
        <v>4.6996622117785283E-2</v>
      </c>
      <c r="P56" s="99">
        <v>53</v>
      </c>
      <c r="Q56" s="42" t="s">
        <v>20</v>
      </c>
      <c r="R56" s="100">
        <f>'市区町村別_在宅(医科)'!BO59</f>
        <v>13289</v>
      </c>
    </row>
    <row r="57" spans="2:18" ht="24.95" customHeight="1">
      <c r="B57" s="238"/>
      <c r="C57" s="291"/>
      <c r="D57" s="284"/>
      <c r="E57" s="125" t="s">
        <v>106</v>
      </c>
      <c r="F57" s="31"/>
      <c r="G57" s="32"/>
      <c r="H57" s="177">
        <v>253346330</v>
      </c>
      <c r="I57" s="26" t="s">
        <v>193</v>
      </c>
      <c r="J57" s="142">
        <v>811</v>
      </c>
      <c r="K57" s="26" t="s">
        <v>104</v>
      </c>
      <c r="L57" s="142">
        <f t="shared" si="5"/>
        <v>312387.5832305795</v>
      </c>
      <c r="M57" s="83">
        <f t="shared" si="90"/>
        <v>0.11910706417976208</v>
      </c>
      <c r="P57" s="99">
        <v>54</v>
      </c>
      <c r="Q57" s="42" t="s">
        <v>25</v>
      </c>
      <c r="R57" s="100">
        <f>'市区町村別_在宅(医科)'!BO60</f>
        <v>21893</v>
      </c>
    </row>
    <row r="58" spans="2:18" ht="24.95" customHeight="1">
      <c r="B58" s="236">
        <v>10</v>
      </c>
      <c r="C58" s="289" t="s">
        <v>53</v>
      </c>
      <c r="D58" s="282">
        <f t="shared" ref="D58" si="99">VLOOKUP(C58,$Q$4:$R$77,2,FALSE)</f>
        <v>15290</v>
      </c>
      <c r="E58" s="105">
        <v>1</v>
      </c>
      <c r="F58" s="108" t="s">
        <v>216</v>
      </c>
      <c r="G58" s="111" t="s">
        <v>217</v>
      </c>
      <c r="H58" s="174">
        <v>79728335</v>
      </c>
      <c r="I58" s="24">
        <f t="shared" ref="I58" si="100">IFERROR(H58/H63,"-")</f>
        <v>0.14212226213739304</v>
      </c>
      <c r="J58" s="112">
        <v>1361</v>
      </c>
      <c r="K58" s="24">
        <f t="shared" ref="K58" si="101">IFERROR(J58/J63,"-")</f>
        <v>0.72625400213447167</v>
      </c>
      <c r="L58" s="112">
        <f t="shared" si="5"/>
        <v>58580.701689933871</v>
      </c>
      <c r="M58" s="80">
        <f>IFERROR(J58/$R$13,0)</f>
        <v>8.9012426422498361E-2</v>
      </c>
      <c r="P58" s="99">
        <v>55</v>
      </c>
      <c r="Q58" s="42" t="s">
        <v>16</v>
      </c>
      <c r="R58" s="100">
        <f>'市区町村別_在宅(医科)'!BO61</f>
        <v>22636</v>
      </c>
    </row>
    <row r="59" spans="2:18" ht="24.95" customHeight="1">
      <c r="B59" s="237"/>
      <c r="C59" s="290"/>
      <c r="D59" s="283"/>
      <c r="E59" s="106">
        <v>2</v>
      </c>
      <c r="F59" s="109" t="s">
        <v>218</v>
      </c>
      <c r="G59" s="28" t="s">
        <v>219</v>
      </c>
      <c r="H59" s="175">
        <v>39742082</v>
      </c>
      <c r="I59" s="25">
        <f t="shared" ref="I59" si="102">IFERROR(H59/H63,"-")</f>
        <v>7.0843503704044117E-2</v>
      </c>
      <c r="J59" s="113">
        <v>1149</v>
      </c>
      <c r="K59" s="25">
        <f t="shared" ref="K59" si="103">IFERROR(J59/J63,"-")</f>
        <v>0.61312700106723583</v>
      </c>
      <c r="L59" s="113">
        <f t="shared" si="5"/>
        <v>34588.409051349001</v>
      </c>
      <c r="M59" s="81">
        <f t="shared" ref="M59:M63" si="104">IFERROR(J59/$R$13,0)</f>
        <v>7.5147155003270114E-2</v>
      </c>
      <c r="P59" s="99">
        <v>56</v>
      </c>
      <c r="Q59" s="42" t="s">
        <v>10</v>
      </c>
      <c r="R59" s="100">
        <f>'市区町村別_在宅(医科)'!BO62</f>
        <v>14774</v>
      </c>
    </row>
    <row r="60" spans="2:18" ht="24.95" customHeight="1">
      <c r="B60" s="237"/>
      <c r="C60" s="290"/>
      <c r="D60" s="283"/>
      <c r="E60" s="106">
        <v>3</v>
      </c>
      <c r="F60" s="109" t="s">
        <v>214</v>
      </c>
      <c r="G60" s="29" t="s">
        <v>215</v>
      </c>
      <c r="H60" s="175">
        <v>85154050</v>
      </c>
      <c r="I60" s="25">
        <f t="shared" ref="I60" si="105">IFERROR(H60/H63,"-")</f>
        <v>0.1517940418066008</v>
      </c>
      <c r="J60" s="113">
        <v>918</v>
      </c>
      <c r="K60" s="25">
        <f t="shared" ref="K60" si="106">IFERROR(J60/J63,"-")</f>
        <v>0.48986125933831376</v>
      </c>
      <c r="L60" s="113">
        <f t="shared" si="5"/>
        <v>92760.403050108929</v>
      </c>
      <c r="M60" s="81">
        <f t="shared" si="104"/>
        <v>6.0039241334205365E-2</v>
      </c>
      <c r="P60" s="99">
        <v>57</v>
      </c>
      <c r="Q60" s="42" t="s">
        <v>44</v>
      </c>
      <c r="R60" s="100">
        <f>'市区町村別_在宅(医科)'!BO63</f>
        <v>10376</v>
      </c>
    </row>
    <row r="61" spans="2:18" ht="24.95" customHeight="1">
      <c r="B61" s="237"/>
      <c r="C61" s="290"/>
      <c r="D61" s="283"/>
      <c r="E61" s="106">
        <v>4</v>
      </c>
      <c r="F61" s="109" t="s">
        <v>234</v>
      </c>
      <c r="G61" s="29" t="s">
        <v>235</v>
      </c>
      <c r="H61" s="175">
        <v>30580909</v>
      </c>
      <c r="I61" s="25">
        <f t="shared" ref="I61" si="107">IFERROR(H61/H63,"-")</f>
        <v>5.4512965375456066E-2</v>
      </c>
      <c r="J61" s="113">
        <v>883</v>
      </c>
      <c r="K61" s="25">
        <f t="shared" ref="K61" si="108">IFERROR(J61/J63,"-")</f>
        <v>0.47118463180362863</v>
      </c>
      <c r="L61" s="113">
        <f t="shared" si="5"/>
        <v>34632.966024915062</v>
      </c>
      <c r="M61" s="81">
        <f t="shared" si="104"/>
        <v>5.7750163505559192E-2</v>
      </c>
      <c r="P61" s="99">
        <v>58</v>
      </c>
      <c r="Q61" s="42" t="s">
        <v>26</v>
      </c>
      <c r="R61" s="100">
        <f>'市区町村別_在宅(医科)'!BO64</f>
        <v>12086</v>
      </c>
    </row>
    <row r="62" spans="2:18" ht="24.95" customHeight="1">
      <c r="B62" s="237"/>
      <c r="C62" s="290"/>
      <c r="D62" s="283"/>
      <c r="E62" s="107">
        <v>5</v>
      </c>
      <c r="F62" s="110" t="s">
        <v>242</v>
      </c>
      <c r="G62" s="30" t="s">
        <v>243</v>
      </c>
      <c r="H62" s="176">
        <v>13283198</v>
      </c>
      <c r="I62" s="40">
        <f t="shared" ref="I62" si="109">IFERROR(H62/H63,"-")</f>
        <v>2.367838420530035E-2</v>
      </c>
      <c r="J62" s="114">
        <v>782</v>
      </c>
      <c r="K62" s="40">
        <f t="shared" ref="K62" si="110">IFERROR(J62/J63,"-")</f>
        <v>0.41728922091782283</v>
      </c>
      <c r="L62" s="114">
        <f t="shared" si="5"/>
        <v>16986.186700767263</v>
      </c>
      <c r="M62" s="82">
        <f t="shared" si="104"/>
        <v>5.1144538914323086E-2</v>
      </c>
      <c r="P62" s="99">
        <v>59</v>
      </c>
      <c r="Q62" s="42" t="s">
        <v>21</v>
      </c>
      <c r="R62" s="100">
        <f>'市区町村別_在宅(医科)'!BO65</f>
        <v>85998</v>
      </c>
    </row>
    <row r="63" spans="2:18" ht="24.95" customHeight="1">
      <c r="B63" s="238"/>
      <c r="C63" s="291"/>
      <c r="D63" s="284"/>
      <c r="E63" s="125" t="s">
        <v>106</v>
      </c>
      <c r="F63" s="31"/>
      <c r="G63" s="32"/>
      <c r="H63" s="177">
        <v>560984140</v>
      </c>
      <c r="I63" s="26" t="s">
        <v>193</v>
      </c>
      <c r="J63" s="142">
        <v>1874</v>
      </c>
      <c r="K63" s="26" t="s">
        <v>104</v>
      </c>
      <c r="L63" s="142">
        <f t="shared" si="5"/>
        <v>299351.19530416222</v>
      </c>
      <c r="M63" s="84">
        <f t="shared" si="104"/>
        <v>0.12256376716808372</v>
      </c>
      <c r="P63" s="99">
        <v>60</v>
      </c>
      <c r="Q63" s="42" t="s">
        <v>45</v>
      </c>
      <c r="R63" s="100">
        <f>'市区町村別_在宅(医科)'!BO66</f>
        <v>11563</v>
      </c>
    </row>
    <row r="64" spans="2:18" ht="24.95" customHeight="1">
      <c r="B64" s="236">
        <v>11</v>
      </c>
      <c r="C64" s="289" t="s">
        <v>54</v>
      </c>
      <c r="D64" s="282">
        <f t="shared" ref="D64" si="111">VLOOKUP(C64,$Q$4:$R$77,2,FALSE)</f>
        <v>25886</v>
      </c>
      <c r="E64" s="105">
        <v>1</v>
      </c>
      <c r="F64" s="108" t="s">
        <v>216</v>
      </c>
      <c r="G64" s="111" t="s">
        <v>217</v>
      </c>
      <c r="H64" s="174">
        <v>155109689</v>
      </c>
      <c r="I64" s="24">
        <f t="shared" ref="I64" si="112">IFERROR(H64/H69,"-")</f>
        <v>0.172421243985031</v>
      </c>
      <c r="J64" s="112">
        <v>2342</v>
      </c>
      <c r="K64" s="24">
        <f t="shared" ref="K64" si="113">IFERROR(J64/J69,"-")</f>
        <v>0.72982237457151755</v>
      </c>
      <c r="L64" s="126">
        <f t="shared" si="5"/>
        <v>66229.585397096496</v>
      </c>
      <c r="M64" s="24">
        <f>IFERROR(J64/$R$14,0)</f>
        <v>9.0473615081511236E-2</v>
      </c>
      <c r="P64" s="99">
        <v>61</v>
      </c>
      <c r="Q64" s="42" t="s">
        <v>17</v>
      </c>
      <c r="R64" s="100">
        <f>'市区町村別_在宅(医科)'!BO67</f>
        <v>10060</v>
      </c>
    </row>
    <row r="65" spans="2:18" ht="24.95" customHeight="1">
      <c r="B65" s="237"/>
      <c r="C65" s="290"/>
      <c r="D65" s="283"/>
      <c r="E65" s="106">
        <v>2</v>
      </c>
      <c r="F65" s="109" t="s">
        <v>218</v>
      </c>
      <c r="G65" s="28" t="s">
        <v>219</v>
      </c>
      <c r="H65" s="175">
        <v>69564361</v>
      </c>
      <c r="I65" s="25">
        <f t="shared" ref="I65" si="114">IFERROR(H65/H69,"-")</f>
        <v>7.7328332858972948E-2</v>
      </c>
      <c r="J65" s="113">
        <v>1965</v>
      </c>
      <c r="K65" s="25">
        <f t="shared" ref="K65" si="115">IFERROR(J65/J69,"-")</f>
        <v>0.61234029292614522</v>
      </c>
      <c r="L65" s="113">
        <f t="shared" si="5"/>
        <v>35401.710432569977</v>
      </c>
      <c r="M65" s="93">
        <f t="shared" ref="M65:M69" si="116">IFERROR(J65/$R$14,0)</f>
        <v>7.5909758170439615E-2</v>
      </c>
      <c r="P65" s="99">
        <v>62</v>
      </c>
      <c r="Q65" s="42" t="s">
        <v>18</v>
      </c>
      <c r="R65" s="100">
        <f>'市区町村別_在宅(医科)'!BO68</f>
        <v>14913</v>
      </c>
    </row>
    <row r="66" spans="2:18" ht="24.95" customHeight="1">
      <c r="B66" s="237"/>
      <c r="C66" s="290"/>
      <c r="D66" s="283"/>
      <c r="E66" s="106">
        <v>3</v>
      </c>
      <c r="F66" s="109" t="s">
        <v>214</v>
      </c>
      <c r="G66" s="29" t="s">
        <v>215</v>
      </c>
      <c r="H66" s="175">
        <v>147551872</v>
      </c>
      <c r="I66" s="25">
        <f t="shared" ref="I66" si="117">IFERROR(H66/H69,"-")</f>
        <v>0.16401991059733259</v>
      </c>
      <c r="J66" s="113">
        <v>1695</v>
      </c>
      <c r="K66" s="25">
        <f t="shared" ref="K66" si="118">IFERROR(J66/J69,"-")</f>
        <v>0.52820193206606414</v>
      </c>
      <c r="L66" s="113">
        <f t="shared" si="5"/>
        <v>87051.251917404123</v>
      </c>
      <c r="M66" s="81">
        <f t="shared" si="116"/>
        <v>6.5479409719539514E-2</v>
      </c>
      <c r="P66" s="99">
        <v>63</v>
      </c>
      <c r="Q66" s="42" t="s">
        <v>27</v>
      </c>
      <c r="R66" s="100">
        <f>'市区町村別_在宅(医科)'!BO69</f>
        <v>10994</v>
      </c>
    </row>
    <row r="67" spans="2:18" ht="24.95" customHeight="1">
      <c r="B67" s="237"/>
      <c r="C67" s="290"/>
      <c r="D67" s="283"/>
      <c r="E67" s="106">
        <v>4</v>
      </c>
      <c r="F67" s="109" t="s">
        <v>234</v>
      </c>
      <c r="G67" s="29" t="s">
        <v>235</v>
      </c>
      <c r="H67" s="175">
        <v>46189925</v>
      </c>
      <c r="I67" s="25">
        <f t="shared" ref="I67" si="119">IFERROR(H67/H69,"-")</f>
        <v>5.1345111832925422E-2</v>
      </c>
      <c r="J67" s="113">
        <v>1468</v>
      </c>
      <c r="K67" s="25">
        <f t="shared" ref="K67" si="120">IFERROR(J67/J69,"-")</f>
        <v>0.4574633842318479</v>
      </c>
      <c r="L67" s="113">
        <f t="shared" si="5"/>
        <v>31464.526566757493</v>
      </c>
      <c r="M67" s="81">
        <f t="shared" si="116"/>
        <v>5.6710190836745729E-2</v>
      </c>
      <c r="P67" s="99">
        <v>64</v>
      </c>
      <c r="Q67" s="42" t="s">
        <v>46</v>
      </c>
      <c r="R67" s="100">
        <f>'市区町村別_在宅(医科)'!BO70</f>
        <v>11433</v>
      </c>
    </row>
    <row r="68" spans="2:18" ht="24.95" customHeight="1">
      <c r="B68" s="237"/>
      <c r="C68" s="290"/>
      <c r="D68" s="283"/>
      <c r="E68" s="107">
        <v>5</v>
      </c>
      <c r="F68" s="110" t="s">
        <v>242</v>
      </c>
      <c r="G68" s="30" t="s">
        <v>243</v>
      </c>
      <c r="H68" s="176">
        <v>28410073</v>
      </c>
      <c r="I68" s="40">
        <f t="shared" ref="I68" si="121">IFERROR(H68/H69,"-")</f>
        <v>3.1580877764286801E-2</v>
      </c>
      <c r="J68" s="114">
        <v>1432</v>
      </c>
      <c r="K68" s="40">
        <f t="shared" ref="K68" si="122">IFERROR(J68/J69,"-")</f>
        <v>0.44624493611717048</v>
      </c>
      <c r="L68" s="114">
        <f t="shared" si="5"/>
        <v>19839.436452513968</v>
      </c>
      <c r="M68" s="82">
        <f t="shared" si="116"/>
        <v>5.5319477709959049E-2</v>
      </c>
      <c r="P68" s="99">
        <v>65</v>
      </c>
      <c r="Q68" s="42" t="s">
        <v>11</v>
      </c>
      <c r="R68" s="100">
        <f>'市区町村別_在宅(医科)'!BO71</f>
        <v>5802</v>
      </c>
    </row>
    <row r="69" spans="2:18" ht="24.95" customHeight="1">
      <c r="B69" s="238"/>
      <c r="C69" s="291"/>
      <c r="D69" s="284"/>
      <c r="E69" s="125" t="s">
        <v>106</v>
      </c>
      <c r="F69" s="31"/>
      <c r="G69" s="32"/>
      <c r="H69" s="177">
        <v>899597320</v>
      </c>
      <c r="I69" s="26" t="s">
        <v>193</v>
      </c>
      <c r="J69" s="142">
        <v>3209</v>
      </c>
      <c r="K69" s="26" t="s">
        <v>104</v>
      </c>
      <c r="L69" s="142">
        <f t="shared" si="5"/>
        <v>280335.71829230292</v>
      </c>
      <c r="M69" s="83">
        <f t="shared" si="116"/>
        <v>0.12396662288495712</v>
      </c>
      <c r="P69" s="99">
        <v>66</v>
      </c>
      <c r="Q69" s="42" t="s">
        <v>6</v>
      </c>
      <c r="R69" s="100">
        <f>'市区町村別_在宅(医科)'!BO72</f>
        <v>5981</v>
      </c>
    </row>
    <row r="70" spans="2:18" ht="24.95" customHeight="1">
      <c r="B70" s="236">
        <v>12</v>
      </c>
      <c r="C70" s="289" t="s">
        <v>88</v>
      </c>
      <c r="D70" s="282">
        <f t="shared" ref="D70" si="123">VLOOKUP(C70,$Q$4:$R$77,2,FALSE)</f>
        <v>13293</v>
      </c>
      <c r="E70" s="105">
        <v>1</v>
      </c>
      <c r="F70" s="108" t="s">
        <v>216</v>
      </c>
      <c r="G70" s="111" t="s">
        <v>217</v>
      </c>
      <c r="H70" s="174">
        <v>86895882</v>
      </c>
      <c r="I70" s="24">
        <f t="shared" ref="I70" si="124">IFERROR(H70/H75,"-")</f>
        <v>0.14526480898218389</v>
      </c>
      <c r="J70" s="112">
        <v>1433</v>
      </c>
      <c r="K70" s="24">
        <f t="shared" ref="K70" si="125">IFERROR(J70/J75,"-")</f>
        <v>0.75144205558468802</v>
      </c>
      <c r="L70" s="112">
        <f t="shared" si="5"/>
        <v>60639.13607815771</v>
      </c>
      <c r="M70" s="84">
        <f>IFERROR(J70/$R$15,0)</f>
        <v>0.10780109832242533</v>
      </c>
      <c r="P70" s="99">
        <v>67</v>
      </c>
      <c r="Q70" s="42" t="s">
        <v>7</v>
      </c>
      <c r="R70" s="100">
        <f>'市区町村別_在宅(医科)'!BO73</f>
        <v>2538</v>
      </c>
    </row>
    <row r="71" spans="2:18" ht="24.95" customHeight="1">
      <c r="B71" s="237"/>
      <c r="C71" s="290"/>
      <c r="D71" s="283"/>
      <c r="E71" s="106">
        <v>2</v>
      </c>
      <c r="F71" s="109" t="s">
        <v>218</v>
      </c>
      <c r="G71" s="28" t="s">
        <v>219</v>
      </c>
      <c r="H71" s="175">
        <v>44970630</v>
      </c>
      <c r="I71" s="25">
        <f t="shared" ref="I71" si="126">IFERROR(H71/H75,"-")</f>
        <v>7.5177900567928738E-2</v>
      </c>
      <c r="J71" s="113">
        <v>1235</v>
      </c>
      <c r="K71" s="25">
        <f t="shared" ref="K71" si="127">IFERROR(J71/J75,"-")</f>
        <v>0.64761405348715262</v>
      </c>
      <c r="L71" s="113">
        <f t="shared" si="5"/>
        <v>36413.465587044535</v>
      </c>
      <c r="M71" s="81">
        <f t="shared" ref="M71:M75" si="128">IFERROR(J71/$R$15,0)</f>
        <v>9.2906040773339346E-2</v>
      </c>
      <c r="P71" s="99">
        <v>68</v>
      </c>
      <c r="Q71" s="42" t="s">
        <v>47</v>
      </c>
      <c r="R71" s="100">
        <f>'市区町村別_在宅(医科)'!BO74</f>
        <v>3267</v>
      </c>
    </row>
    <row r="72" spans="2:18" ht="24.95" customHeight="1">
      <c r="B72" s="237"/>
      <c r="C72" s="290"/>
      <c r="D72" s="283"/>
      <c r="E72" s="106">
        <v>3</v>
      </c>
      <c r="F72" s="109" t="s">
        <v>214</v>
      </c>
      <c r="G72" s="29" t="s">
        <v>215</v>
      </c>
      <c r="H72" s="175">
        <v>89656448</v>
      </c>
      <c r="I72" s="25">
        <f t="shared" ref="I72" si="129">IFERROR(H72/H75,"-")</f>
        <v>0.14987967775896563</v>
      </c>
      <c r="J72" s="113">
        <v>1027</v>
      </c>
      <c r="K72" s="25">
        <f t="shared" ref="K72" si="130">IFERROR(J72/J75,"-")</f>
        <v>0.53854221289984272</v>
      </c>
      <c r="L72" s="113">
        <f t="shared" si="5"/>
        <v>87299.365141187925</v>
      </c>
      <c r="M72" s="81">
        <f t="shared" si="128"/>
        <v>7.7258707590461148E-2</v>
      </c>
      <c r="P72" s="99">
        <v>69</v>
      </c>
      <c r="Q72" s="42" t="s">
        <v>48</v>
      </c>
      <c r="R72" s="100">
        <f>'市区町村別_在宅(医科)'!BO75</f>
        <v>8285</v>
      </c>
    </row>
    <row r="73" spans="2:18" ht="24.95" customHeight="1">
      <c r="B73" s="237"/>
      <c r="C73" s="290"/>
      <c r="D73" s="283"/>
      <c r="E73" s="106">
        <v>4</v>
      </c>
      <c r="F73" s="109" t="s">
        <v>234</v>
      </c>
      <c r="G73" s="29" t="s">
        <v>235</v>
      </c>
      <c r="H73" s="175">
        <v>32312920</v>
      </c>
      <c r="I73" s="25">
        <f t="shared" ref="I73" si="131">IFERROR(H73/H75,"-")</f>
        <v>5.4017866479065021E-2</v>
      </c>
      <c r="J73" s="113">
        <v>849</v>
      </c>
      <c r="K73" s="25">
        <f t="shared" ref="K73" si="132">IFERROR(J73/J75,"-")</f>
        <v>0.44520188778185632</v>
      </c>
      <c r="L73" s="113">
        <f t="shared" si="5"/>
        <v>38059.976442873973</v>
      </c>
      <c r="M73" s="81">
        <f t="shared" si="128"/>
        <v>6.3868201308959607E-2</v>
      </c>
      <c r="P73" s="99">
        <v>70</v>
      </c>
      <c r="Q73" s="42" t="s">
        <v>49</v>
      </c>
      <c r="R73" s="100">
        <f>'市区町村別_在宅(医科)'!BO76</f>
        <v>1345</v>
      </c>
    </row>
    <row r="74" spans="2:18" ht="24.95" customHeight="1">
      <c r="B74" s="237"/>
      <c r="C74" s="290"/>
      <c r="D74" s="283"/>
      <c r="E74" s="107">
        <v>5</v>
      </c>
      <c r="F74" s="110" t="s">
        <v>220</v>
      </c>
      <c r="G74" s="30" t="s">
        <v>221</v>
      </c>
      <c r="H74" s="176">
        <v>43778999</v>
      </c>
      <c r="I74" s="40">
        <f t="shared" ref="I74" si="133">IFERROR(H74/H75,"-")</f>
        <v>7.3185837818715266E-2</v>
      </c>
      <c r="J74" s="114">
        <v>830</v>
      </c>
      <c r="K74" s="40">
        <f t="shared" ref="K74" si="134">IFERROR(J74/J75,"-")</f>
        <v>0.43523859465128473</v>
      </c>
      <c r="L74" s="114">
        <f t="shared" ref="L74:L137" si="135">IFERROR(H74/J74,"-")</f>
        <v>52745.781927710843</v>
      </c>
      <c r="M74" s="82">
        <f t="shared" si="128"/>
        <v>6.2438877604754382E-2</v>
      </c>
      <c r="P74" s="99">
        <v>71</v>
      </c>
      <c r="Q74" s="42" t="s">
        <v>50</v>
      </c>
      <c r="R74" s="100">
        <f>'市区町村別_在宅(医科)'!BO77</f>
        <v>3966</v>
      </c>
    </row>
    <row r="75" spans="2:18" ht="24.95" customHeight="1">
      <c r="B75" s="238"/>
      <c r="C75" s="291"/>
      <c r="D75" s="284"/>
      <c r="E75" s="125" t="s">
        <v>106</v>
      </c>
      <c r="F75" s="31"/>
      <c r="G75" s="32"/>
      <c r="H75" s="177">
        <v>598189490</v>
      </c>
      <c r="I75" s="26" t="s">
        <v>193</v>
      </c>
      <c r="J75" s="142">
        <v>1907</v>
      </c>
      <c r="K75" s="26" t="s">
        <v>104</v>
      </c>
      <c r="L75" s="142">
        <f t="shared" si="135"/>
        <v>313680.90718405874</v>
      </c>
      <c r="M75" s="83">
        <f t="shared" si="128"/>
        <v>0.14345896336417663</v>
      </c>
      <c r="P75" s="99">
        <v>72</v>
      </c>
      <c r="Q75" s="42" t="s">
        <v>28</v>
      </c>
      <c r="R75" s="100">
        <f>'市区町村別_在宅(医科)'!BO78</f>
        <v>2559</v>
      </c>
    </row>
    <row r="76" spans="2:18" ht="24.95" customHeight="1">
      <c r="B76" s="236">
        <v>13</v>
      </c>
      <c r="C76" s="289" t="s">
        <v>89</v>
      </c>
      <c r="D76" s="282">
        <f t="shared" ref="D76" si="136">VLOOKUP(C76,$Q$4:$R$77,2,FALSE)</f>
        <v>22534</v>
      </c>
      <c r="E76" s="105">
        <v>1</v>
      </c>
      <c r="F76" s="108" t="s">
        <v>216</v>
      </c>
      <c r="G76" s="111" t="s">
        <v>217</v>
      </c>
      <c r="H76" s="174">
        <v>127646785</v>
      </c>
      <c r="I76" s="24">
        <f t="shared" ref="I76" si="137">IFERROR(H76/H81,"-")</f>
        <v>0.14234074540836109</v>
      </c>
      <c r="J76" s="112">
        <v>2020</v>
      </c>
      <c r="K76" s="24">
        <f t="shared" ref="K76" si="138">IFERROR(J76/J81,"-")</f>
        <v>0.70407807598466365</v>
      </c>
      <c r="L76" s="112">
        <f t="shared" si="135"/>
        <v>63191.477722772281</v>
      </c>
      <c r="M76" s="84">
        <f>IFERROR(J76/$R$16,0)</f>
        <v>8.9642318274607266E-2</v>
      </c>
      <c r="P76" s="99">
        <v>73</v>
      </c>
      <c r="Q76" s="42" t="s">
        <v>29</v>
      </c>
      <c r="R76" s="100">
        <f>'市区町村別_在宅(医科)'!BO79</f>
        <v>3428</v>
      </c>
    </row>
    <row r="77" spans="2:18" ht="24.95" customHeight="1">
      <c r="B77" s="237"/>
      <c r="C77" s="290"/>
      <c r="D77" s="283"/>
      <c r="E77" s="106">
        <v>2</v>
      </c>
      <c r="F77" s="109" t="s">
        <v>218</v>
      </c>
      <c r="G77" s="28" t="s">
        <v>219</v>
      </c>
      <c r="H77" s="175">
        <v>64728802</v>
      </c>
      <c r="I77" s="25">
        <f t="shared" ref="I77" si="139">IFERROR(H77/H81,"-")</f>
        <v>7.2180007714806232E-2</v>
      </c>
      <c r="J77" s="113">
        <v>1752</v>
      </c>
      <c r="K77" s="25">
        <f t="shared" ref="K77" si="140">IFERROR(J77/J81,"-")</f>
        <v>0.61066573719065875</v>
      </c>
      <c r="L77" s="113">
        <f t="shared" si="135"/>
        <v>36945.663242009134</v>
      </c>
      <c r="M77" s="81">
        <f t="shared" ref="M77:M81" si="141">IFERROR(J77/$R$16,0)</f>
        <v>7.7749179018372236E-2</v>
      </c>
      <c r="P77" s="99">
        <v>74</v>
      </c>
      <c r="Q77" s="42" t="s">
        <v>30</v>
      </c>
      <c r="R77" s="100">
        <f>'市区町村別_在宅(医科)'!BO80</f>
        <v>1606</v>
      </c>
    </row>
    <row r="78" spans="2:18" ht="24.95" customHeight="1">
      <c r="B78" s="237"/>
      <c r="C78" s="290"/>
      <c r="D78" s="283"/>
      <c r="E78" s="106">
        <v>3</v>
      </c>
      <c r="F78" s="109" t="s">
        <v>214</v>
      </c>
      <c r="G78" s="29" t="s">
        <v>215</v>
      </c>
      <c r="H78" s="175">
        <v>137217558</v>
      </c>
      <c r="I78" s="25">
        <f t="shared" ref="I78" si="142">IFERROR(H78/H81,"-")</f>
        <v>0.1530132505008647</v>
      </c>
      <c r="J78" s="113">
        <v>1512</v>
      </c>
      <c r="K78" s="25">
        <f t="shared" ref="K78" si="143">IFERROR(J78/J81,"-")</f>
        <v>0.52701289647960958</v>
      </c>
      <c r="L78" s="113">
        <f t="shared" si="135"/>
        <v>90752.35317460318</v>
      </c>
      <c r="M78" s="81">
        <f t="shared" si="141"/>
        <v>6.7098606550102066E-2</v>
      </c>
      <c r="P78" s="89"/>
      <c r="Q78" s="42" t="s">
        <v>127</v>
      </c>
      <c r="R78" s="100">
        <f>'市区町村別_在宅(医科)'!BO81</f>
        <v>1473357</v>
      </c>
    </row>
    <row r="79" spans="2:18" ht="24.95" customHeight="1">
      <c r="B79" s="237"/>
      <c r="C79" s="290"/>
      <c r="D79" s="283"/>
      <c r="E79" s="106">
        <v>4</v>
      </c>
      <c r="F79" s="109" t="s">
        <v>234</v>
      </c>
      <c r="G79" s="29" t="s">
        <v>235</v>
      </c>
      <c r="H79" s="175">
        <v>40270401</v>
      </c>
      <c r="I79" s="25">
        <f t="shared" ref="I79" si="144">IFERROR(H79/H81,"-")</f>
        <v>4.4906096900392822E-2</v>
      </c>
      <c r="J79" s="113">
        <v>1223</v>
      </c>
      <c r="K79" s="25">
        <f t="shared" ref="K79" si="145">IFERROR(J79/J81,"-")</f>
        <v>0.42628093412338797</v>
      </c>
      <c r="L79" s="113">
        <f t="shared" si="135"/>
        <v>32927.556009811939</v>
      </c>
      <c r="M79" s="81">
        <f t="shared" si="141"/>
        <v>5.4273542202893404E-2</v>
      </c>
      <c r="P79" s="41"/>
      <c r="Q79" s="41"/>
      <c r="R79" s="41"/>
    </row>
    <row r="80" spans="2:18" ht="24.95" customHeight="1">
      <c r="B80" s="237"/>
      <c r="C80" s="290"/>
      <c r="D80" s="283"/>
      <c r="E80" s="107">
        <v>5</v>
      </c>
      <c r="F80" s="110" t="s">
        <v>242</v>
      </c>
      <c r="G80" s="30" t="s">
        <v>243</v>
      </c>
      <c r="H80" s="176">
        <v>21971198</v>
      </c>
      <c r="I80" s="40">
        <f t="shared" ref="I80" si="146">IFERROR(H80/H81,"-")</f>
        <v>2.4500395374898724E-2</v>
      </c>
      <c r="J80" s="114">
        <v>1220</v>
      </c>
      <c r="K80" s="40">
        <f t="shared" ref="K80" si="147">IFERROR(J80/J81,"-")</f>
        <v>0.42523527361449981</v>
      </c>
      <c r="L80" s="114">
        <f t="shared" si="135"/>
        <v>18009.178688524589</v>
      </c>
      <c r="M80" s="82">
        <f t="shared" si="141"/>
        <v>5.4140410047040032E-2</v>
      </c>
      <c r="P80" s="41"/>
      <c r="Q80" s="41"/>
      <c r="R80" s="41"/>
    </row>
    <row r="81" spans="2:18" ht="24.95" customHeight="1">
      <c r="B81" s="238"/>
      <c r="C81" s="291"/>
      <c r="D81" s="284"/>
      <c r="E81" s="125" t="s">
        <v>106</v>
      </c>
      <c r="F81" s="31"/>
      <c r="G81" s="32"/>
      <c r="H81" s="177">
        <v>896769120</v>
      </c>
      <c r="I81" s="26" t="s">
        <v>193</v>
      </c>
      <c r="J81" s="142">
        <v>2869</v>
      </c>
      <c r="K81" s="26" t="s">
        <v>104</v>
      </c>
      <c r="L81" s="142">
        <f t="shared" si="135"/>
        <v>312572.01812478213</v>
      </c>
      <c r="M81" s="83">
        <f t="shared" si="141"/>
        <v>0.12731871838111297</v>
      </c>
      <c r="P81" s="41"/>
      <c r="Q81" s="41"/>
      <c r="R81" s="41"/>
    </row>
    <row r="82" spans="2:18" ht="24.95" customHeight="1">
      <c r="B82" s="236">
        <v>14</v>
      </c>
      <c r="C82" s="289" t="s">
        <v>90</v>
      </c>
      <c r="D82" s="282">
        <f t="shared" ref="D82" si="148">VLOOKUP(C82,$Q$4:$R$77,2,FALSE)</f>
        <v>17462</v>
      </c>
      <c r="E82" s="105">
        <v>1</v>
      </c>
      <c r="F82" s="108" t="s">
        <v>216</v>
      </c>
      <c r="G82" s="111" t="s">
        <v>217</v>
      </c>
      <c r="H82" s="174">
        <v>106111405</v>
      </c>
      <c r="I82" s="24">
        <f t="shared" ref="I82" si="149">IFERROR(H82/H87,"-")</f>
        <v>0.14349137048969127</v>
      </c>
      <c r="J82" s="112">
        <v>1602</v>
      </c>
      <c r="K82" s="24">
        <f t="shared" ref="K82" si="150">IFERROR(J82/J87,"-")</f>
        <v>0.68932874354561102</v>
      </c>
      <c r="L82" s="112">
        <f t="shared" si="135"/>
        <v>66236.832084893889</v>
      </c>
      <c r="M82" s="84">
        <f>IFERROR(J82/$R$17,0)</f>
        <v>9.1742068491581716E-2</v>
      </c>
      <c r="P82" s="41"/>
      <c r="Q82" s="41"/>
      <c r="R82" s="41"/>
    </row>
    <row r="83" spans="2:18" ht="24.95" customHeight="1">
      <c r="B83" s="237"/>
      <c r="C83" s="290"/>
      <c r="D83" s="283"/>
      <c r="E83" s="106">
        <v>2</v>
      </c>
      <c r="F83" s="109" t="s">
        <v>218</v>
      </c>
      <c r="G83" s="28" t="s">
        <v>219</v>
      </c>
      <c r="H83" s="175">
        <v>60394121</v>
      </c>
      <c r="I83" s="25">
        <f t="shared" ref="I83" si="151">IFERROR(H83/H87,"-")</f>
        <v>8.1669215404416171E-2</v>
      </c>
      <c r="J83" s="113">
        <v>1465</v>
      </c>
      <c r="K83" s="25">
        <f t="shared" ref="K83" si="152">IFERROR(J83/J87,"-")</f>
        <v>0.63037865748709121</v>
      </c>
      <c r="L83" s="113">
        <f t="shared" si="135"/>
        <v>41224.655972696244</v>
      </c>
      <c r="M83" s="81">
        <f t="shared" ref="M83:M87" si="153">IFERROR(J83/$R$17,0)</f>
        <v>8.3896460886496396E-2</v>
      </c>
      <c r="P83" s="41"/>
      <c r="Q83" s="41"/>
      <c r="R83" s="41"/>
    </row>
    <row r="84" spans="2:18" ht="24.95" customHeight="1">
      <c r="B84" s="237"/>
      <c r="C84" s="290"/>
      <c r="D84" s="283"/>
      <c r="E84" s="106">
        <v>3</v>
      </c>
      <c r="F84" s="109" t="s">
        <v>214</v>
      </c>
      <c r="G84" s="29" t="s">
        <v>215</v>
      </c>
      <c r="H84" s="175">
        <v>129173919</v>
      </c>
      <c r="I84" s="25">
        <f t="shared" ref="I84" si="154">IFERROR(H84/H87,"-")</f>
        <v>0.17467813821553271</v>
      </c>
      <c r="J84" s="113">
        <v>1322</v>
      </c>
      <c r="K84" s="25">
        <f t="shared" ref="K84" si="155">IFERROR(J84/J87,"-")</f>
        <v>0.56884681583476759</v>
      </c>
      <c r="L84" s="113">
        <f t="shared" si="135"/>
        <v>97710.982602118005</v>
      </c>
      <c r="M84" s="81">
        <f t="shared" si="153"/>
        <v>7.5707250028633599E-2</v>
      </c>
      <c r="P84" s="41"/>
      <c r="Q84" s="41"/>
      <c r="R84" s="41"/>
    </row>
    <row r="85" spans="2:18" ht="24.95" customHeight="1">
      <c r="B85" s="237"/>
      <c r="C85" s="290"/>
      <c r="D85" s="283"/>
      <c r="E85" s="106">
        <v>4</v>
      </c>
      <c r="F85" s="109" t="s">
        <v>222</v>
      </c>
      <c r="G85" s="29" t="s">
        <v>223</v>
      </c>
      <c r="H85" s="175">
        <v>56752701</v>
      </c>
      <c r="I85" s="25">
        <f t="shared" ref="I85" si="156">IFERROR(H85/H87,"-")</f>
        <v>7.6745028920139846E-2</v>
      </c>
      <c r="J85" s="113">
        <v>1117</v>
      </c>
      <c r="K85" s="25">
        <f t="shared" ref="K85" si="157">IFERROR(J85/J87,"-")</f>
        <v>0.48063683304647159</v>
      </c>
      <c r="L85" s="113">
        <f t="shared" si="135"/>
        <v>50808.147717099375</v>
      </c>
      <c r="M85" s="81">
        <f t="shared" si="153"/>
        <v>6.3967472225403735E-2</v>
      </c>
      <c r="P85" s="41"/>
      <c r="Q85" s="41"/>
      <c r="R85" s="41"/>
    </row>
    <row r="86" spans="2:18" ht="24.95" customHeight="1">
      <c r="B86" s="237"/>
      <c r="C86" s="290"/>
      <c r="D86" s="283"/>
      <c r="E86" s="107">
        <v>5</v>
      </c>
      <c r="F86" s="110" t="s">
        <v>234</v>
      </c>
      <c r="G86" s="30" t="s">
        <v>235</v>
      </c>
      <c r="H86" s="176">
        <v>36428934</v>
      </c>
      <c r="I86" s="40">
        <f t="shared" ref="I86" si="158">IFERROR(H86/H87,"-")</f>
        <v>4.9261789202946757E-2</v>
      </c>
      <c r="J86" s="114">
        <v>980</v>
      </c>
      <c r="K86" s="40">
        <f t="shared" ref="K86" si="159">IFERROR(J86/J87,"-")</f>
        <v>0.42168674698795183</v>
      </c>
      <c r="L86" s="114">
        <f t="shared" si="135"/>
        <v>37172.381632653058</v>
      </c>
      <c r="M86" s="82">
        <f t="shared" si="153"/>
        <v>5.6121864620318408E-2</v>
      </c>
      <c r="P86" s="41"/>
      <c r="Q86" s="41"/>
      <c r="R86" s="41"/>
    </row>
    <row r="87" spans="2:18" ht="24.95" customHeight="1">
      <c r="B87" s="238"/>
      <c r="C87" s="291"/>
      <c r="D87" s="284"/>
      <c r="E87" s="125" t="s">
        <v>106</v>
      </c>
      <c r="F87" s="31"/>
      <c r="G87" s="32"/>
      <c r="H87" s="177">
        <v>739496770</v>
      </c>
      <c r="I87" s="26" t="s">
        <v>193</v>
      </c>
      <c r="J87" s="142">
        <v>2324</v>
      </c>
      <c r="K87" s="26" t="s">
        <v>104</v>
      </c>
      <c r="L87" s="142">
        <f t="shared" si="135"/>
        <v>318199.98709122202</v>
      </c>
      <c r="M87" s="83">
        <f t="shared" si="153"/>
        <v>0.13308899324246937</v>
      </c>
      <c r="P87" s="41"/>
      <c r="Q87" s="41"/>
      <c r="R87" s="41"/>
    </row>
    <row r="88" spans="2:18" ht="24.95" customHeight="1">
      <c r="B88" s="236">
        <v>15</v>
      </c>
      <c r="C88" s="289" t="s">
        <v>91</v>
      </c>
      <c r="D88" s="282">
        <f t="shared" ref="D88" si="160">VLOOKUP(C88,$Q$4:$R$77,2,FALSE)</f>
        <v>28655</v>
      </c>
      <c r="E88" s="105">
        <v>1</v>
      </c>
      <c r="F88" s="108" t="s">
        <v>216</v>
      </c>
      <c r="G88" s="111" t="s">
        <v>217</v>
      </c>
      <c r="H88" s="174">
        <v>170622044</v>
      </c>
      <c r="I88" s="24">
        <f t="shared" ref="I88" si="161">IFERROR(H88/H93,"-")</f>
        <v>0.15714742977644705</v>
      </c>
      <c r="J88" s="112">
        <v>2503</v>
      </c>
      <c r="K88" s="24">
        <f t="shared" ref="K88" si="162">IFERROR(J88/J93,"-")</f>
        <v>0.69857661177783981</v>
      </c>
      <c r="L88" s="112">
        <f t="shared" si="135"/>
        <v>68167.01717938474</v>
      </c>
      <c r="M88" s="84">
        <f>IFERROR(J88/$R$18,0)</f>
        <v>8.7349502704589077E-2</v>
      </c>
      <c r="P88" s="41"/>
      <c r="Q88" s="41"/>
      <c r="R88" s="41"/>
    </row>
    <row r="89" spans="2:18" ht="24.95" customHeight="1">
      <c r="B89" s="237"/>
      <c r="C89" s="290"/>
      <c r="D89" s="283"/>
      <c r="E89" s="106">
        <v>2</v>
      </c>
      <c r="F89" s="109" t="s">
        <v>218</v>
      </c>
      <c r="G89" s="28" t="s">
        <v>219</v>
      </c>
      <c r="H89" s="175">
        <v>90901534</v>
      </c>
      <c r="I89" s="25">
        <f t="shared" ref="I89" si="163">IFERROR(H89/H93,"-")</f>
        <v>8.3722724777791982E-2</v>
      </c>
      <c r="J89" s="113">
        <v>2223</v>
      </c>
      <c r="K89" s="25">
        <f t="shared" ref="K89" si="164">IFERROR(J89/J93,"-")</f>
        <v>0.62042980742394638</v>
      </c>
      <c r="L89" s="113">
        <f t="shared" si="135"/>
        <v>40891.378317588846</v>
      </c>
      <c r="M89" s="81">
        <f t="shared" ref="M89:M93" si="165">IFERROR(J89/$R$18,0)</f>
        <v>7.7578084103995817E-2</v>
      </c>
      <c r="P89" s="41"/>
      <c r="Q89" s="41"/>
      <c r="R89" s="41"/>
    </row>
    <row r="90" spans="2:18" ht="24.95" customHeight="1">
      <c r="B90" s="237"/>
      <c r="C90" s="290"/>
      <c r="D90" s="283"/>
      <c r="E90" s="106">
        <v>3</v>
      </c>
      <c r="F90" s="109" t="s">
        <v>214</v>
      </c>
      <c r="G90" s="29" t="s">
        <v>215</v>
      </c>
      <c r="H90" s="175">
        <v>166263003</v>
      </c>
      <c r="I90" s="25">
        <f t="shared" ref="I90" si="166">IFERROR(H90/H93,"-")</f>
        <v>0.15313263735349289</v>
      </c>
      <c r="J90" s="113">
        <v>1857</v>
      </c>
      <c r="K90" s="25">
        <f t="shared" ref="K90" si="167">IFERROR(J90/J93,"-")</f>
        <v>0.51828077030421438</v>
      </c>
      <c r="L90" s="113">
        <f t="shared" si="135"/>
        <v>89533.119547657509</v>
      </c>
      <c r="M90" s="81">
        <f t="shared" si="165"/>
        <v>6.4805444076077467E-2</v>
      </c>
      <c r="P90" s="41"/>
      <c r="Q90" s="41"/>
      <c r="R90" s="41"/>
    </row>
    <row r="91" spans="2:18" ht="24.95" customHeight="1">
      <c r="B91" s="237"/>
      <c r="C91" s="290"/>
      <c r="D91" s="283"/>
      <c r="E91" s="106">
        <v>4</v>
      </c>
      <c r="F91" s="109" t="s">
        <v>222</v>
      </c>
      <c r="G91" s="29" t="s">
        <v>223</v>
      </c>
      <c r="H91" s="175">
        <v>85746184</v>
      </c>
      <c r="I91" s="25">
        <f t="shared" ref="I91" si="168">IFERROR(H91/H93,"-")</f>
        <v>7.897451063672821E-2</v>
      </c>
      <c r="J91" s="113">
        <v>1641</v>
      </c>
      <c r="K91" s="25">
        <f t="shared" ref="K91" si="169">IFERROR(J91/J93,"-")</f>
        <v>0.45799609265978231</v>
      </c>
      <c r="L91" s="113">
        <f t="shared" si="135"/>
        <v>52252.397318708106</v>
      </c>
      <c r="M91" s="81">
        <f t="shared" si="165"/>
        <v>5.726749258419124E-2</v>
      </c>
      <c r="P91" s="41"/>
      <c r="Q91" s="41"/>
      <c r="R91" s="41"/>
    </row>
    <row r="92" spans="2:18" ht="24.95" customHeight="1">
      <c r="B92" s="237"/>
      <c r="C92" s="290"/>
      <c r="D92" s="283"/>
      <c r="E92" s="107">
        <v>5</v>
      </c>
      <c r="F92" s="110" t="s">
        <v>234</v>
      </c>
      <c r="G92" s="30" t="s">
        <v>235</v>
      </c>
      <c r="H92" s="176">
        <v>54919680</v>
      </c>
      <c r="I92" s="40">
        <f t="shared" ref="I92" si="170">IFERROR(H92/H93,"-")</f>
        <v>5.0582482508209452E-2</v>
      </c>
      <c r="J92" s="114">
        <v>1578</v>
      </c>
      <c r="K92" s="40">
        <f t="shared" ref="K92" si="171">IFERROR(J92/J93,"-")</f>
        <v>0.44041306168015631</v>
      </c>
      <c r="L92" s="114">
        <f t="shared" si="135"/>
        <v>34803.346007604559</v>
      </c>
      <c r="M92" s="82">
        <f t="shared" si="165"/>
        <v>5.5068923399057758E-2</v>
      </c>
      <c r="P92" s="41"/>
      <c r="Q92" s="41"/>
      <c r="R92" s="41"/>
    </row>
    <row r="93" spans="2:18" ht="24.95" customHeight="1">
      <c r="B93" s="238"/>
      <c r="C93" s="291"/>
      <c r="D93" s="284"/>
      <c r="E93" s="125" t="s">
        <v>106</v>
      </c>
      <c r="F93" s="31"/>
      <c r="G93" s="32"/>
      <c r="H93" s="177">
        <v>1085745050</v>
      </c>
      <c r="I93" s="26" t="s">
        <v>193</v>
      </c>
      <c r="J93" s="142">
        <v>3583</v>
      </c>
      <c r="K93" s="26" t="s">
        <v>104</v>
      </c>
      <c r="L93" s="142">
        <f t="shared" si="135"/>
        <v>303026.80714485067</v>
      </c>
      <c r="M93" s="83">
        <f t="shared" si="165"/>
        <v>0.12503926016402023</v>
      </c>
      <c r="P93" s="41"/>
      <c r="Q93" s="41"/>
      <c r="R93" s="41"/>
    </row>
    <row r="94" spans="2:18" ht="24.95" customHeight="1">
      <c r="B94" s="236">
        <v>16</v>
      </c>
      <c r="C94" s="289" t="s">
        <v>55</v>
      </c>
      <c r="D94" s="282">
        <f t="shared" ref="D94" si="172">VLOOKUP(C94,$Q$4:$R$77,2,FALSE)</f>
        <v>18894</v>
      </c>
      <c r="E94" s="105">
        <v>1</v>
      </c>
      <c r="F94" s="108" t="s">
        <v>216</v>
      </c>
      <c r="G94" s="111" t="s">
        <v>217</v>
      </c>
      <c r="H94" s="174">
        <v>117757445</v>
      </c>
      <c r="I94" s="24">
        <f t="shared" ref="I94" si="173">IFERROR(H94/H99,"-")</f>
        <v>0.14646627640318385</v>
      </c>
      <c r="J94" s="112">
        <v>1789</v>
      </c>
      <c r="K94" s="24">
        <f t="shared" ref="K94" si="174">IFERROR(J94/J99,"-")</f>
        <v>0.69665109034267914</v>
      </c>
      <c r="L94" s="112">
        <f t="shared" si="135"/>
        <v>65823.054779206257</v>
      </c>
      <c r="M94" s="84">
        <f>IFERROR(J94/$R$19,0)</f>
        <v>9.4686143749338411E-2</v>
      </c>
      <c r="P94" s="41"/>
      <c r="Q94" s="41"/>
      <c r="R94" s="41"/>
    </row>
    <row r="95" spans="2:18" ht="24.95" customHeight="1">
      <c r="B95" s="237"/>
      <c r="C95" s="290"/>
      <c r="D95" s="283"/>
      <c r="E95" s="106">
        <v>2</v>
      </c>
      <c r="F95" s="109" t="s">
        <v>218</v>
      </c>
      <c r="G95" s="28" t="s">
        <v>219</v>
      </c>
      <c r="H95" s="175">
        <v>69065383</v>
      </c>
      <c r="I95" s="25">
        <f t="shared" ref="I95" si="175">IFERROR(H95/H99,"-")</f>
        <v>8.5903269015133218E-2</v>
      </c>
      <c r="J95" s="113">
        <v>1597</v>
      </c>
      <c r="K95" s="25">
        <f t="shared" ref="K95" si="176">IFERROR(J95/J99,"-")</f>
        <v>0.62188473520249221</v>
      </c>
      <c r="L95" s="113">
        <f t="shared" si="135"/>
        <v>43246.952410770195</v>
      </c>
      <c r="M95" s="81">
        <f t="shared" ref="M95:M99" si="177">IFERROR(J95/$R$19,0)</f>
        <v>8.4524187572774426E-2</v>
      </c>
      <c r="P95" s="41"/>
      <c r="Q95" s="41"/>
      <c r="R95" s="41"/>
    </row>
    <row r="96" spans="2:18" ht="24.95" customHeight="1">
      <c r="B96" s="237"/>
      <c r="C96" s="290"/>
      <c r="D96" s="283"/>
      <c r="E96" s="106">
        <v>3</v>
      </c>
      <c r="F96" s="109" t="s">
        <v>214</v>
      </c>
      <c r="G96" s="29" t="s">
        <v>215</v>
      </c>
      <c r="H96" s="175">
        <v>136410590</v>
      </c>
      <c r="I96" s="25">
        <f t="shared" ref="I96" si="178">IFERROR(H96/H99,"-")</f>
        <v>0.16966698945668687</v>
      </c>
      <c r="J96" s="113">
        <v>1381</v>
      </c>
      <c r="K96" s="25">
        <f t="shared" ref="K96" si="179">IFERROR(J96/J99,"-")</f>
        <v>0.53777258566978192</v>
      </c>
      <c r="L96" s="113">
        <f t="shared" si="135"/>
        <v>98776.676321506151</v>
      </c>
      <c r="M96" s="81">
        <f t="shared" si="177"/>
        <v>7.3091986874139939E-2</v>
      </c>
      <c r="P96" s="41"/>
      <c r="Q96" s="41"/>
      <c r="R96" s="41"/>
    </row>
    <row r="97" spans="2:18" ht="24.95" customHeight="1">
      <c r="B97" s="237"/>
      <c r="C97" s="290"/>
      <c r="D97" s="283"/>
      <c r="E97" s="106">
        <v>4</v>
      </c>
      <c r="F97" s="109" t="s">
        <v>234</v>
      </c>
      <c r="G97" s="29" t="s">
        <v>235</v>
      </c>
      <c r="H97" s="175">
        <v>39422424</v>
      </c>
      <c r="I97" s="25">
        <f t="shared" ref="I97" si="180">IFERROR(H97/H99,"-")</f>
        <v>4.903346578271555E-2</v>
      </c>
      <c r="J97" s="113">
        <v>1116</v>
      </c>
      <c r="K97" s="25">
        <f t="shared" ref="K97" si="181">IFERROR(J97/J99,"-")</f>
        <v>0.43457943925233644</v>
      </c>
      <c r="L97" s="113">
        <f t="shared" si="135"/>
        <v>35324.752688172041</v>
      </c>
      <c r="M97" s="81">
        <f t="shared" si="177"/>
        <v>5.9066370276278181E-2</v>
      </c>
      <c r="P97" s="41"/>
      <c r="Q97" s="41"/>
      <c r="R97" s="41"/>
    </row>
    <row r="98" spans="2:18" ht="24.95" customHeight="1">
      <c r="B98" s="237"/>
      <c r="C98" s="290"/>
      <c r="D98" s="283"/>
      <c r="E98" s="107">
        <v>5</v>
      </c>
      <c r="F98" s="110" t="s">
        <v>242</v>
      </c>
      <c r="G98" s="30" t="s">
        <v>243</v>
      </c>
      <c r="H98" s="176">
        <v>18216906</v>
      </c>
      <c r="I98" s="40">
        <f t="shared" ref="I98" si="182">IFERROR(H98/H99,"-")</f>
        <v>2.2658120591923663E-2</v>
      </c>
      <c r="J98" s="114">
        <v>1105</v>
      </c>
      <c r="K98" s="40">
        <f t="shared" ref="K98" si="183">IFERROR(J98/J99,"-")</f>
        <v>0.43029595015576322</v>
      </c>
      <c r="L98" s="114">
        <f t="shared" si="135"/>
        <v>16485.887782805428</v>
      </c>
      <c r="M98" s="82">
        <f t="shared" si="177"/>
        <v>5.8484174870329204E-2</v>
      </c>
      <c r="P98" s="41"/>
      <c r="Q98" s="41"/>
      <c r="R98" s="41"/>
    </row>
    <row r="99" spans="2:18" ht="24.95" customHeight="1">
      <c r="B99" s="238"/>
      <c r="C99" s="291"/>
      <c r="D99" s="284"/>
      <c r="E99" s="125" t="s">
        <v>106</v>
      </c>
      <c r="F99" s="31"/>
      <c r="G99" s="32"/>
      <c r="H99" s="177">
        <v>803990160</v>
      </c>
      <c r="I99" s="26" t="s">
        <v>193</v>
      </c>
      <c r="J99" s="142">
        <v>2568</v>
      </c>
      <c r="K99" s="26" t="s">
        <v>104</v>
      </c>
      <c r="L99" s="142">
        <f t="shared" si="135"/>
        <v>313080.2803738318</v>
      </c>
      <c r="M99" s="83">
        <f t="shared" si="177"/>
        <v>0.13591616386154334</v>
      </c>
      <c r="P99" s="41"/>
      <c r="Q99" s="41"/>
      <c r="R99" s="41"/>
    </row>
    <row r="100" spans="2:18" ht="24.95" customHeight="1">
      <c r="B100" s="236">
        <v>17</v>
      </c>
      <c r="C100" s="289" t="s">
        <v>92</v>
      </c>
      <c r="D100" s="282">
        <f t="shared" ref="D100" si="184">VLOOKUP(C100,$Q$4:$R$77,2,FALSE)</f>
        <v>26607</v>
      </c>
      <c r="E100" s="105">
        <v>1</v>
      </c>
      <c r="F100" s="108" t="s">
        <v>216</v>
      </c>
      <c r="G100" s="111" t="s">
        <v>217</v>
      </c>
      <c r="H100" s="174">
        <v>172716521</v>
      </c>
      <c r="I100" s="24">
        <f t="shared" ref="I100" si="185">IFERROR(H100/H105,"-")</f>
        <v>0.15144539575459806</v>
      </c>
      <c r="J100" s="112">
        <v>2506</v>
      </c>
      <c r="K100" s="24">
        <f t="shared" ref="K100" si="186">IFERROR(J100/J105,"-")</f>
        <v>0.73511293634496921</v>
      </c>
      <c r="L100" s="112">
        <f t="shared" si="135"/>
        <v>68921.19752593775</v>
      </c>
      <c r="M100" s="84">
        <f>IFERROR(J100/$R$20,0)</f>
        <v>9.4185740594580375E-2</v>
      </c>
      <c r="P100" s="41"/>
      <c r="Q100" s="41"/>
      <c r="R100" s="41"/>
    </row>
    <row r="101" spans="2:18" ht="24.95" customHeight="1">
      <c r="B101" s="237"/>
      <c r="C101" s="290"/>
      <c r="D101" s="283"/>
      <c r="E101" s="106">
        <v>2</v>
      </c>
      <c r="F101" s="109" t="s">
        <v>218</v>
      </c>
      <c r="G101" s="28" t="s">
        <v>219</v>
      </c>
      <c r="H101" s="175">
        <v>81809059</v>
      </c>
      <c r="I101" s="25">
        <f t="shared" ref="I101" si="187">IFERROR(H101/H105,"-")</f>
        <v>7.1733759137993888E-2</v>
      </c>
      <c r="J101" s="113">
        <v>2185</v>
      </c>
      <c r="K101" s="25">
        <f t="shared" ref="K101" si="188">IFERROR(J101/J105,"-")</f>
        <v>0.64095042534467583</v>
      </c>
      <c r="L101" s="113">
        <f t="shared" si="135"/>
        <v>37441.216933638447</v>
      </c>
      <c r="M101" s="81">
        <f t="shared" ref="M101:M105" si="189">IFERROR(J101/$R$20,0)</f>
        <v>8.2121246288570676E-2</v>
      </c>
      <c r="P101" s="41"/>
      <c r="Q101" s="41"/>
      <c r="R101" s="41"/>
    </row>
    <row r="102" spans="2:18" ht="24.95" customHeight="1">
      <c r="B102" s="237"/>
      <c r="C102" s="290"/>
      <c r="D102" s="283"/>
      <c r="E102" s="106">
        <v>3</v>
      </c>
      <c r="F102" s="109" t="s">
        <v>214</v>
      </c>
      <c r="G102" s="29" t="s">
        <v>215</v>
      </c>
      <c r="H102" s="175">
        <v>191190435</v>
      </c>
      <c r="I102" s="25">
        <f t="shared" ref="I102" si="190">IFERROR(H102/H105,"-")</f>
        <v>0.16764413111973669</v>
      </c>
      <c r="J102" s="113">
        <v>1931</v>
      </c>
      <c r="K102" s="25">
        <f t="shared" ref="K102" si="191">IFERROR(J102/J105,"-")</f>
        <v>0.56644177178058086</v>
      </c>
      <c r="L102" s="113">
        <f t="shared" si="135"/>
        <v>99011.100466079748</v>
      </c>
      <c r="M102" s="81">
        <f t="shared" si="189"/>
        <v>7.25748863081144E-2</v>
      </c>
      <c r="P102" s="41"/>
      <c r="Q102" s="41"/>
      <c r="R102" s="41"/>
    </row>
    <row r="103" spans="2:18" ht="24.95" customHeight="1">
      <c r="B103" s="237"/>
      <c r="C103" s="290"/>
      <c r="D103" s="283"/>
      <c r="E103" s="106">
        <v>4</v>
      </c>
      <c r="F103" s="109" t="s">
        <v>222</v>
      </c>
      <c r="G103" s="29" t="s">
        <v>223</v>
      </c>
      <c r="H103" s="175">
        <v>80961598</v>
      </c>
      <c r="I103" s="25">
        <f t="shared" ref="I103" si="192">IFERROR(H103/H105,"-")</f>
        <v>7.0990668287225833E-2</v>
      </c>
      <c r="J103" s="113">
        <v>1598</v>
      </c>
      <c r="K103" s="25">
        <f t="shared" ref="K103" si="193">IFERROR(J103/J105,"-")</f>
        <v>0.46875916691111763</v>
      </c>
      <c r="L103" s="113">
        <f t="shared" si="135"/>
        <v>50664.329161451817</v>
      </c>
      <c r="M103" s="81">
        <f t="shared" si="189"/>
        <v>6.0059382869169765E-2</v>
      </c>
      <c r="P103" s="41"/>
      <c r="Q103" s="41"/>
      <c r="R103" s="41"/>
    </row>
    <row r="104" spans="2:18" ht="24.95" customHeight="1">
      <c r="B104" s="237"/>
      <c r="C104" s="290"/>
      <c r="D104" s="283"/>
      <c r="E104" s="107">
        <v>5</v>
      </c>
      <c r="F104" s="110" t="s">
        <v>234</v>
      </c>
      <c r="G104" s="30" t="s">
        <v>235</v>
      </c>
      <c r="H104" s="176">
        <v>64816186</v>
      </c>
      <c r="I104" s="40">
        <f t="shared" ref="I104" si="194">IFERROR(H104/H105,"-")</f>
        <v>5.6833665263982702E-2</v>
      </c>
      <c r="J104" s="114">
        <v>1524</v>
      </c>
      <c r="K104" s="40">
        <f t="shared" ref="K104" si="195">IFERROR(J104/J105,"-")</f>
        <v>0.44705192138457023</v>
      </c>
      <c r="L104" s="114">
        <f t="shared" si="135"/>
        <v>42530.305774278218</v>
      </c>
      <c r="M104" s="82">
        <f t="shared" si="189"/>
        <v>5.7278159882737628E-2</v>
      </c>
      <c r="P104" s="41"/>
      <c r="Q104" s="41"/>
      <c r="R104" s="41"/>
    </row>
    <row r="105" spans="2:18" ht="24.95" customHeight="1">
      <c r="B105" s="238"/>
      <c r="C105" s="291"/>
      <c r="D105" s="284"/>
      <c r="E105" s="125" t="s">
        <v>106</v>
      </c>
      <c r="F105" s="31"/>
      <c r="G105" s="32"/>
      <c r="H105" s="177">
        <v>1140454090</v>
      </c>
      <c r="I105" s="26" t="s">
        <v>193</v>
      </c>
      <c r="J105" s="142">
        <v>3409</v>
      </c>
      <c r="K105" s="26" t="s">
        <v>104</v>
      </c>
      <c r="L105" s="142">
        <f t="shared" si="135"/>
        <v>334542.12085655617</v>
      </c>
      <c r="M105" s="83">
        <f t="shared" si="189"/>
        <v>0.12812417784793476</v>
      </c>
      <c r="P105" s="41"/>
      <c r="Q105" s="41"/>
      <c r="R105" s="41"/>
    </row>
    <row r="106" spans="2:18" ht="24.95" customHeight="1">
      <c r="B106" s="236">
        <v>18</v>
      </c>
      <c r="C106" s="289" t="s">
        <v>56</v>
      </c>
      <c r="D106" s="282">
        <f t="shared" ref="D106" si="196">VLOOKUP(C106,$Q$4:$R$77,2,FALSE)</f>
        <v>23766</v>
      </c>
      <c r="E106" s="105">
        <v>1</v>
      </c>
      <c r="F106" s="108" t="s">
        <v>216</v>
      </c>
      <c r="G106" s="111" t="s">
        <v>217</v>
      </c>
      <c r="H106" s="174">
        <v>169105194</v>
      </c>
      <c r="I106" s="24">
        <f t="shared" ref="I106" si="197">IFERROR(H106/H111,"-")</f>
        <v>0.14481949352672036</v>
      </c>
      <c r="J106" s="112">
        <v>2426</v>
      </c>
      <c r="K106" s="24">
        <f t="shared" ref="K106" si="198">IFERROR(J106/J111,"-")</f>
        <v>0.74876543209876545</v>
      </c>
      <c r="L106" s="112">
        <f t="shared" si="135"/>
        <v>69705.356141797194</v>
      </c>
      <c r="M106" s="84">
        <f>IFERROR(J106/$R$21,0)</f>
        <v>0.10207859968021543</v>
      </c>
      <c r="P106" s="41"/>
      <c r="Q106" s="41"/>
      <c r="R106" s="41"/>
    </row>
    <row r="107" spans="2:18" ht="24.95" customHeight="1">
      <c r="B107" s="237"/>
      <c r="C107" s="290"/>
      <c r="D107" s="283"/>
      <c r="E107" s="106">
        <v>2</v>
      </c>
      <c r="F107" s="109" t="s">
        <v>218</v>
      </c>
      <c r="G107" s="28" t="s">
        <v>219</v>
      </c>
      <c r="H107" s="175">
        <v>86659864</v>
      </c>
      <c r="I107" s="25">
        <f t="shared" ref="I107" si="199">IFERROR(H107/H111,"-")</f>
        <v>7.4214382874451909E-2</v>
      </c>
      <c r="J107" s="113">
        <v>2070</v>
      </c>
      <c r="K107" s="25">
        <f t="shared" ref="K107" si="200">IFERROR(J107/J111,"-")</f>
        <v>0.63888888888888884</v>
      </c>
      <c r="L107" s="113">
        <f t="shared" si="135"/>
        <v>41864.668599033816</v>
      </c>
      <c r="M107" s="81">
        <f t="shared" ref="M107:M111" si="201">IFERROR(J107/$R$21,0)</f>
        <v>8.7099217369351167E-2</v>
      </c>
      <c r="P107" s="41"/>
      <c r="Q107" s="41"/>
      <c r="R107" s="41"/>
    </row>
    <row r="108" spans="2:18" ht="24.95" customHeight="1">
      <c r="B108" s="237"/>
      <c r="C108" s="290"/>
      <c r="D108" s="283"/>
      <c r="E108" s="106">
        <v>3</v>
      </c>
      <c r="F108" s="109" t="s">
        <v>214</v>
      </c>
      <c r="G108" s="29" t="s">
        <v>215</v>
      </c>
      <c r="H108" s="175">
        <v>191187750</v>
      </c>
      <c r="I108" s="25">
        <f t="shared" ref="I108" si="202">IFERROR(H108/H111,"-")</f>
        <v>0.16373070790193014</v>
      </c>
      <c r="J108" s="113">
        <v>1871</v>
      </c>
      <c r="K108" s="25">
        <f t="shared" ref="K108" si="203">IFERROR(J108/J111,"-")</f>
        <v>0.57746913580246917</v>
      </c>
      <c r="L108" s="113">
        <f t="shared" si="135"/>
        <v>102184.79422768574</v>
      </c>
      <c r="M108" s="81">
        <f t="shared" si="201"/>
        <v>7.8725910965244464E-2</v>
      </c>
      <c r="P108" s="41"/>
      <c r="Q108" s="41"/>
      <c r="R108" s="41"/>
    </row>
    <row r="109" spans="2:18" ht="24.95" customHeight="1">
      <c r="B109" s="237"/>
      <c r="C109" s="290"/>
      <c r="D109" s="283"/>
      <c r="E109" s="106">
        <v>4</v>
      </c>
      <c r="F109" s="109" t="s">
        <v>234</v>
      </c>
      <c r="G109" s="29" t="s">
        <v>235</v>
      </c>
      <c r="H109" s="175">
        <v>56206546</v>
      </c>
      <c r="I109" s="25">
        <f t="shared" ref="I109" si="204">IFERROR(H109/H111,"-")</f>
        <v>4.8134556556591102E-2</v>
      </c>
      <c r="J109" s="113">
        <v>1513</v>
      </c>
      <c r="K109" s="25">
        <f t="shared" ref="K109" si="205">IFERROR(J109/J111,"-")</f>
        <v>0.46697530864197528</v>
      </c>
      <c r="L109" s="113">
        <f t="shared" si="135"/>
        <v>37149.072042300068</v>
      </c>
      <c r="M109" s="81">
        <f t="shared" si="201"/>
        <v>6.3662374821173109E-2</v>
      </c>
      <c r="P109" s="41"/>
      <c r="Q109" s="41"/>
      <c r="R109" s="41"/>
    </row>
    <row r="110" spans="2:18" ht="24.95" customHeight="1">
      <c r="B110" s="237"/>
      <c r="C110" s="290"/>
      <c r="D110" s="283"/>
      <c r="E110" s="107">
        <v>5</v>
      </c>
      <c r="F110" s="110" t="s">
        <v>222</v>
      </c>
      <c r="G110" s="30" t="s">
        <v>223</v>
      </c>
      <c r="H110" s="176">
        <v>75749956</v>
      </c>
      <c r="I110" s="40">
        <f t="shared" ref="I110" si="206">IFERROR(H110/H111,"-")</f>
        <v>6.4871279249952271E-2</v>
      </c>
      <c r="J110" s="114">
        <v>1429</v>
      </c>
      <c r="K110" s="40">
        <f t="shared" ref="K110" si="207">IFERROR(J110/J111,"-")</f>
        <v>0.44104938271604938</v>
      </c>
      <c r="L110" s="114">
        <f t="shared" si="135"/>
        <v>53009.066480055983</v>
      </c>
      <c r="M110" s="82">
        <f t="shared" si="201"/>
        <v>6.0127913826474796E-2</v>
      </c>
      <c r="P110" s="41"/>
      <c r="Q110" s="41"/>
      <c r="R110" s="41"/>
    </row>
    <row r="111" spans="2:18" ht="24.95" customHeight="1">
      <c r="B111" s="238"/>
      <c r="C111" s="291"/>
      <c r="D111" s="284"/>
      <c r="E111" s="125" t="s">
        <v>106</v>
      </c>
      <c r="F111" s="31"/>
      <c r="G111" s="32"/>
      <c r="H111" s="177">
        <v>1167696350</v>
      </c>
      <c r="I111" s="26" t="s">
        <v>193</v>
      </c>
      <c r="J111" s="142">
        <v>3240</v>
      </c>
      <c r="K111" s="26" t="s">
        <v>104</v>
      </c>
      <c r="L111" s="142">
        <f t="shared" si="135"/>
        <v>360400.10802469135</v>
      </c>
      <c r="M111" s="83">
        <f t="shared" si="201"/>
        <v>0.1363292097955062</v>
      </c>
      <c r="P111" s="41"/>
      <c r="Q111" s="41"/>
      <c r="R111" s="41"/>
    </row>
    <row r="112" spans="2:18" ht="24.95" customHeight="1">
      <c r="B112" s="236">
        <v>19</v>
      </c>
      <c r="C112" s="289" t="s">
        <v>93</v>
      </c>
      <c r="D112" s="282">
        <f t="shared" ref="D112" si="208">VLOOKUP(C112,$Q$4:$R$77,2,FALSE)</f>
        <v>16375</v>
      </c>
      <c r="E112" s="105">
        <v>1</v>
      </c>
      <c r="F112" s="108" t="s">
        <v>216</v>
      </c>
      <c r="G112" s="111" t="s">
        <v>217</v>
      </c>
      <c r="H112" s="174">
        <v>79488210</v>
      </c>
      <c r="I112" s="24">
        <f t="shared" ref="I112" si="209">IFERROR(H112/H117,"-")</f>
        <v>0.13590090557792858</v>
      </c>
      <c r="J112" s="112">
        <v>1327</v>
      </c>
      <c r="K112" s="24">
        <f t="shared" ref="K112" si="210">IFERROR(J112/J117,"-")</f>
        <v>0.68508002065049045</v>
      </c>
      <c r="L112" s="112">
        <f t="shared" si="135"/>
        <v>59900.685757347397</v>
      </c>
      <c r="M112" s="24">
        <f>IFERROR(J112/$R$22,0)</f>
        <v>8.1038167938931302E-2</v>
      </c>
      <c r="P112" s="41"/>
      <c r="Q112" s="41"/>
      <c r="R112" s="41"/>
    </row>
    <row r="113" spans="2:18" ht="24.95" customHeight="1">
      <c r="B113" s="237"/>
      <c r="C113" s="290"/>
      <c r="D113" s="283"/>
      <c r="E113" s="106">
        <v>2</v>
      </c>
      <c r="F113" s="109" t="s">
        <v>218</v>
      </c>
      <c r="G113" s="28" t="s">
        <v>219</v>
      </c>
      <c r="H113" s="175">
        <v>45536987</v>
      </c>
      <c r="I113" s="25">
        <f t="shared" ref="I113" si="211">IFERROR(H113/H117,"-")</f>
        <v>7.7854536799738749E-2</v>
      </c>
      <c r="J113" s="113">
        <v>1136</v>
      </c>
      <c r="K113" s="25">
        <f t="shared" ref="K113" si="212">IFERROR(J113/J117,"-")</f>
        <v>0.58647392875580795</v>
      </c>
      <c r="L113" s="113">
        <f t="shared" si="135"/>
        <v>40085.375880281688</v>
      </c>
      <c r="M113" s="81">
        <f t="shared" ref="M113:M117" si="213">IFERROR(J113/$R$22,0)</f>
        <v>6.9374045801526715E-2</v>
      </c>
      <c r="P113" s="41"/>
      <c r="Q113" s="41"/>
      <c r="R113" s="41"/>
    </row>
    <row r="114" spans="2:18" ht="24.95" customHeight="1">
      <c r="B114" s="237"/>
      <c r="C114" s="290"/>
      <c r="D114" s="283"/>
      <c r="E114" s="106">
        <v>3</v>
      </c>
      <c r="F114" s="109" t="s">
        <v>214</v>
      </c>
      <c r="G114" s="29" t="s">
        <v>215</v>
      </c>
      <c r="H114" s="175">
        <v>105928677</v>
      </c>
      <c r="I114" s="25">
        <f t="shared" ref="I114" si="214">IFERROR(H114/H117,"-")</f>
        <v>0.18110614304903702</v>
      </c>
      <c r="J114" s="113">
        <v>989</v>
      </c>
      <c r="K114" s="25">
        <f t="shared" ref="K114" si="215">IFERROR(J114/J117,"-")</f>
        <v>0.51058337635518847</v>
      </c>
      <c r="L114" s="113">
        <f t="shared" si="135"/>
        <v>107106.85237613751</v>
      </c>
      <c r="M114" s="81">
        <f t="shared" si="213"/>
        <v>6.0396946564885499E-2</v>
      </c>
      <c r="P114" s="41"/>
      <c r="Q114" s="41"/>
      <c r="R114" s="41"/>
    </row>
    <row r="115" spans="2:18" ht="24.95" customHeight="1">
      <c r="B115" s="237"/>
      <c r="C115" s="290"/>
      <c r="D115" s="283"/>
      <c r="E115" s="106">
        <v>4</v>
      </c>
      <c r="F115" s="109" t="s">
        <v>234</v>
      </c>
      <c r="G115" s="29" t="s">
        <v>235</v>
      </c>
      <c r="H115" s="175">
        <v>32566333</v>
      </c>
      <c r="I115" s="25">
        <f t="shared" ref="I115" si="216">IFERROR(H115/H117,"-")</f>
        <v>5.56786238619838E-2</v>
      </c>
      <c r="J115" s="113">
        <v>868</v>
      </c>
      <c r="K115" s="25">
        <f t="shared" ref="K115" si="217">IFERROR(J115/J117,"-")</f>
        <v>0.44811564274651522</v>
      </c>
      <c r="L115" s="113">
        <f t="shared" si="135"/>
        <v>37518.816820276501</v>
      </c>
      <c r="M115" s="81">
        <f t="shared" si="213"/>
        <v>5.3007633587786263E-2</v>
      </c>
      <c r="P115" s="41"/>
      <c r="Q115" s="41"/>
      <c r="R115" s="41"/>
    </row>
    <row r="116" spans="2:18" ht="24.95" customHeight="1">
      <c r="B116" s="237"/>
      <c r="C116" s="290"/>
      <c r="D116" s="283"/>
      <c r="E116" s="107">
        <v>5</v>
      </c>
      <c r="F116" s="110" t="s">
        <v>222</v>
      </c>
      <c r="G116" s="30" t="s">
        <v>223</v>
      </c>
      <c r="H116" s="176">
        <v>46041085</v>
      </c>
      <c r="I116" s="40">
        <f t="shared" ref="I116" si="218">IFERROR(H116/H117,"-")</f>
        <v>7.871639259822788E-2</v>
      </c>
      <c r="J116" s="114">
        <v>835</v>
      </c>
      <c r="K116" s="40">
        <f t="shared" ref="K116" si="219">IFERROR(J116/J117,"-")</f>
        <v>0.43107898812596801</v>
      </c>
      <c r="L116" s="114">
        <f t="shared" si="135"/>
        <v>55139.023952095806</v>
      </c>
      <c r="M116" s="82">
        <f t="shared" si="213"/>
        <v>5.099236641221374E-2</v>
      </c>
      <c r="P116" s="41"/>
      <c r="Q116" s="41"/>
      <c r="R116" s="41"/>
    </row>
    <row r="117" spans="2:18" ht="24.95" customHeight="1">
      <c r="B117" s="238"/>
      <c r="C117" s="291"/>
      <c r="D117" s="284"/>
      <c r="E117" s="125" t="s">
        <v>106</v>
      </c>
      <c r="F117" s="31"/>
      <c r="G117" s="32"/>
      <c r="H117" s="177">
        <v>584898310</v>
      </c>
      <c r="I117" s="26" t="s">
        <v>193</v>
      </c>
      <c r="J117" s="142">
        <v>1937</v>
      </c>
      <c r="K117" s="26" t="s">
        <v>104</v>
      </c>
      <c r="L117" s="142">
        <f t="shared" si="135"/>
        <v>301960.92410944757</v>
      </c>
      <c r="M117" s="83">
        <f t="shared" si="213"/>
        <v>0.11829007633587786</v>
      </c>
      <c r="P117" s="41"/>
      <c r="Q117" s="41"/>
      <c r="R117" s="41"/>
    </row>
    <row r="118" spans="2:18" ht="24.95" customHeight="1">
      <c r="B118" s="236">
        <v>20</v>
      </c>
      <c r="C118" s="289" t="s">
        <v>94</v>
      </c>
      <c r="D118" s="282">
        <f t="shared" ref="D118" si="220">VLOOKUP(C118,$Q$4:$R$77,2,FALSE)</f>
        <v>25909</v>
      </c>
      <c r="E118" s="105">
        <v>1</v>
      </c>
      <c r="F118" s="108" t="s">
        <v>216</v>
      </c>
      <c r="G118" s="111" t="s">
        <v>217</v>
      </c>
      <c r="H118" s="174">
        <v>139840365</v>
      </c>
      <c r="I118" s="24">
        <f t="shared" ref="I118" si="221">IFERROR(H118/H123,"-")</f>
        <v>0.16208429685091225</v>
      </c>
      <c r="J118" s="112">
        <v>2058</v>
      </c>
      <c r="K118" s="24">
        <f t="shared" ref="K118" si="222">IFERROR(J118/J123,"-")</f>
        <v>0.70238907849829346</v>
      </c>
      <c r="L118" s="112">
        <f t="shared" si="135"/>
        <v>67949.642857142855</v>
      </c>
      <c r="M118" s="24">
        <f>IFERROR(J118/$R$23,0)</f>
        <v>7.9431857655640897E-2</v>
      </c>
      <c r="P118" s="41"/>
      <c r="Q118" s="41"/>
      <c r="R118" s="41"/>
    </row>
    <row r="119" spans="2:18" ht="24.95" customHeight="1">
      <c r="B119" s="237"/>
      <c r="C119" s="290"/>
      <c r="D119" s="283"/>
      <c r="E119" s="106">
        <v>2</v>
      </c>
      <c r="F119" s="109" t="s">
        <v>218</v>
      </c>
      <c r="G119" s="28" t="s">
        <v>219</v>
      </c>
      <c r="H119" s="175">
        <v>66281878</v>
      </c>
      <c r="I119" s="25">
        <f t="shared" ref="I119" si="223">IFERROR(H119/H123,"-")</f>
        <v>7.6825111187230885E-2</v>
      </c>
      <c r="J119" s="113">
        <v>1723</v>
      </c>
      <c r="K119" s="25">
        <f t="shared" ref="K119" si="224">IFERROR(J119/J123,"-")</f>
        <v>0.58805460750853245</v>
      </c>
      <c r="L119" s="113">
        <f t="shared" si="135"/>
        <v>38468.878699941961</v>
      </c>
      <c r="M119" s="81">
        <f t="shared" ref="M119:M123" si="225">IFERROR(J119/$R$23,0)</f>
        <v>6.6501987726272721E-2</v>
      </c>
      <c r="P119" s="41"/>
      <c r="Q119" s="41"/>
      <c r="R119" s="41"/>
    </row>
    <row r="120" spans="2:18" ht="24.95" customHeight="1">
      <c r="B120" s="237"/>
      <c r="C120" s="290"/>
      <c r="D120" s="283"/>
      <c r="E120" s="106">
        <v>3</v>
      </c>
      <c r="F120" s="109" t="s">
        <v>214</v>
      </c>
      <c r="G120" s="29" t="s">
        <v>215</v>
      </c>
      <c r="H120" s="175">
        <v>154444051</v>
      </c>
      <c r="I120" s="25">
        <f t="shared" ref="I120" si="226">IFERROR(H120/H123,"-")</f>
        <v>0.17901094157714356</v>
      </c>
      <c r="J120" s="113">
        <v>1602</v>
      </c>
      <c r="K120" s="25">
        <f t="shared" ref="K120" si="227">IFERROR(J120/J123,"-")</f>
        <v>0.54675767918088736</v>
      </c>
      <c r="L120" s="113">
        <f t="shared" si="135"/>
        <v>96407.023096129837</v>
      </c>
      <c r="M120" s="81">
        <f t="shared" si="225"/>
        <v>6.1831795901038246E-2</v>
      </c>
      <c r="P120" s="41"/>
      <c r="Q120" s="41"/>
      <c r="R120" s="41"/>
    </row>
    <row r="121" spans="2:18" ht="24.95" customHeight="1">
      <c r="B121" s="237"/>
      <c r="C121" s="290"/>
      <c r="D121" s="283"/>
      <c r="E121" s="106">
        <v>4</v>
      </c>
      <c r="F121" s="109" t="s">
        <v>222</v>
      </c>
      <c r="G121" s="29" t="s">
        <v>223</v>
      </c>
      <c r="H121" s="175">
        <v>59077661</v>
      </c>
      <c r="I121" s="25">
        <f t="shared" ref="I121" si="228">IFERROR(H121/H123,"-")</f>
        <v>6.8474943860319312E-2</v>
      </c>
      <c r="J121" s="113">
        <v>1227</v>
      </c>
      <c r="K121" s="25">
        <f t="shared" ref="K121" si="229">IFERROR(J121/J123,"-")</f>
        <v>0.4187713310580205</v>
      </c>
      <c r="L121" s="113">
        <f t="shared" si="135"/>
        <v>48148.052974735125</v>
      </c>
      <c r="M121" s="81">
        <f t="shared" si="225"/>
        <v>4.7358060905476861E-2</v>
      </c>
      <c r="P121" s="41"/>
      <c r="Q121" s="41"/>
      <c r="R121" s="41"/>
    </row>
    <row r="122" spans="2:18" ht="24.95" customHeight="1">
      <c r="B122" s="237"/>
      <c r="C122" s="290"/>
      <c r="D122" s="283"/>
      <c r="E122" s="107">
        <v>5</v>
      </c>
      <c r="F122" s="110" t="s">
        <v>242</v>
      </c>
      <c r="G122" s="30" t="s">
        <v>243</v>
      </c>
      <c r="H122" s="176">
        <v>24364961</v>
      </c>
      <c r="I122" s="40">
        <f t="shared" ref="I122" si="230">IFERROR(H122/H123,"-")</f>
        <v>2.8240612583390352E-2</v>
      </c>
      <c r="J122" s="114">
        <v>1226</v>
      </c>
      <c r="K122" s="40">
        <f t="shared" ref="K122" si="231">IFERROR(J122/J123,"-")</f>
        <v>0.41843003412969282</v>
      </c>
      <c r="L122" s="114">
        <f t="shared" si="135"/>
        <v>19873.540783034259</v>
      </c>
      <c r="M122" s="82">
        <f t="shared" si="225"/>
        <v>4.7319464278822033E-2</v>
      </c>
      <c r="P122" s="41"/>
      <c r="Q122" s="41"/>
      <c r="R122" s="41"/>
    </row>
    <row r="123" spans="2:18" ht="24.95" customHeight="1">
      <c r="B123" s="238"/>
      <c r="C123" s="291"/>
      <c r="D123" s="284"/>
      <c r="E123" s="125" t="s">
        <v>106</v>
      </c>
      <c r="F123" s="31"/>
      <c r="G123" s="32"/>
      <c r="H123" s="177">
        <v>862763190</v>
      </c>
      <c r="I123" s="26" t="s">
        <v>193</v>
      </c>
      <c r="J123" s="142">
        <v>2930</v>
      </c>
      <c r="K123" s="26" t="s">
        <v>104</v>
      </c>
      <c r="L123" s="142">
        <f t="shared" si="135"/>
        <v>294458.42662116041</v>
      </c>
      <c r="M123" s="83">
        <f t="shared" si="225"/>
        <v>0.11308811609865298</v>
      </c>
      <c r="P123" s="41"/>
      <c r="Q123" s="41"/>
      <c r="R123" s="41"/>
    </row>
    <row r="124" spans="2:18" ht="24.95" customHeight="1">
      <c r="B124" s="236">
        <v>21</v>
      </c>
      <c r="C124" s="289" t="s">
        <v>95</v>
      </c>
      <c r="D124" s="282">
        <f t="shared" ref="D124" si="232">VLOOKUP(C124,$Q$4:$R$77,2,FALSE)</f>
        <v>16832</v>
      </c>
      <c r="E124" s="105">
        <v>1</v>
      </c>
      <c r="F124" s="108" t="s">
        <v>216</v>
      </c>
      <c r="G124" s="111" t="s">
        <v>217</v>
      </c>
      <c r="H124" s="174">
        <v>89514821</v>
      </c>
      <c r="I124" s="24">
        <f t="shared" ref="I124" si="233">IFERROR(H124/H129,"-")</f>
        <v>0.13115394545819345</v>
      </c>
      <c r="J124" s="112">
        <v>1431</v>
      </c>
      <c r="K124" s="24">
        <f t="shared" ref="K124" si="234">IFERROR(J124/J129,"-")</f>
        <v>0.74145077720207253</v>
      </c>
      <c r="L124" s="112">
        <f t="shared" si="135"/>
        <v>62554.032844164918</v>
      </c>
      <c r="M124" s="24">
        <f>IFERROR(J124/$R$24,0)</f>
        <v>8.501663498098859E-2</v>
      </c>
      <c r="P124" s="41"/>
      <c r="Q124" s="41"/>
      <c r="R124" s="41"/>
    </row>
    <row r="125" spans="2:18" ht="24.95" customHeight="1">
      <c r="B125" s="237"/>
      <c r="C125" s="290"/>
      <c r="D125" s="283"/>
      <c r="E125" s="106">
        <v>2</v>
      </c>
      <c r="F125" s="109" t="s">
        <v>218</v>
      </c>
      <c r="G125" s="28" t="s">
        <v>219</v>
      </c>
      <c r="H125" s="175">
        <v>49294858</v>
      </c>
      <c r="I125" s="25">
        <f t="shared" ref="I125" si="235">IFERROR(H125/H129,"-")</f>
        <v>7.2225080107141043E-2</v>
      </c>
      <c r="J125" s="113">
        <v>1223</v>
      </c>
      <c r="K125" s="25">
        <f t="shared" ref="K125" si="236">IFERROR(J125/J129,"-")</f>
        <v>0.63367875647668392</v>
      </c>
      <c r="L125" s="113">
        <f t="shared" si="135"/>
        <v>40306.506950122646</v>
      </c>
      <c r="M125" s="81">
        <f t="shared" ref="M125:M129" si="237">IFERROR(J125/$R$24,0)</f>
        <v>7.2659220532319393E-2</v>
      </c>
      <c r="P125" s="41"/>
      <c r="Q125" s="41"/>
      <c r="R125" s="41"/>
    </row>
    <row r="126" spans="2:18" ht="24.95" customHeight="1">
      <c r="B126" s="237"/>
      <c r="C126" s="290"/>
      <c r="D126" s="283"/>
      <c r="E126" s="106">
        <v>3</v>
      </c>
      <c r="F126" s="109" t="s">
        <v>214</v>
      </c>
      <c r="G126" s="29" t="s">
        <v>215</v>
      </c>
      <c r="H126" s="175">
        <v>125849871</v>
      </c>
      <c r="I126" s="25">
        <f t="shared" ref="I126" si="238">IFERROR(H126/H129,"-")</f>
        <v>0.18439077387033687</v>
      </c>
      <c r="J126" s="113">
        <v>1050</v>
      </c>
      <c r="K126" s="25">
        <f t="shared" ref="K126" si="239">IFERROR(J126/J129,"-")</f>
        <v>0.54404145077720212</v>
      </c>
      <c r="L126" s="113">
        <f t="shared" si="135"/>
        <v>119857.02</v>
      </c>
      <c r="M126" s="81">
        <f t="shared" si="237"/>
        <v>6.2381178707224337E-2</v>
      </c>
      <c r="P126" s="41"/>
      <c r="Q126" s="41"/>
      <c r="R126" s="41"/>
    </row>
    <row r="127" spans="2:18" ht="24.95" customHeight="1">
      <c r="B127" s="237"/>
      <c r="C127" s="290"/>
      <c r="D127" s="283"/>
      <c r="E127" s="106">
        <v>4</v>
      </c>
      <c r="F127" s="109" t="s">
        <v>222</v>
      </c>
      <c r="G127" s="29" t="s">
        <v>223</v>
      </c>
      <c r="H127" s="175">
        <v>46544199</v>
      </c>
      <c r="I127" s="25">
        <f t="shared" ref="I127" si="240">IFERROR(H127/H129,"-")</f>
        <v>6.8194911958113641E-2</v>
      </c>
      <c r="J127" s="113">
        <v>944</v>
      </c>
      <c r="K127" s="25">
        <f t="shared" ref="K127" si="241">IFERROR(J127/J129,"-")</f>
        <v>0.48911917098445595</v>
      </c>
      <c r="L127" s="113">
        <f t="shared" si="135"/>
        <v>49305.295550847455</v>
      </c>
      <c r="M127" s="81">
        <f t="shared" si="237"/>
        <v>5.6083650190114069E-2</v>
      </c>
      <c r="P127" s="41"/>
      <c r="Q127" s="41"/>
      <c r="R127" s="41"/>
    </row>
    <row r="128" spans="2:18" ht="24.95" customHeight="1">
      <c r="B128" s="237"/>
      <c r="C128" s="290"/>
      <c r="D128" s="283"/>
      <c r="E128" s="107">
        <v>5</v>
      </c>
      <c r="F128" s="110" t="s">
        <v>234</v>
      </c>
      <c r="G128" s="30" t="s">
        <v>235</v>
      </c>
      <c r="H128" s="176">
        <v>35536005</v>
      </c>
      <c r="I128" s="40">
        <f t="shared" ref="I128" si="242">IFERROR(H128/H129,"-")</f>
        <v>5.2066095977247047E-2</v>
      </c>
      <c r="J128" s="114">
        <v>848</v>
      </c>
      <c r="K128" s="40">
        <f t="shared" ref="K128" si="243">IFERROR(J128/J129,"-")</f>
        <v>0.43937823834196893</v>
      </c>
      <c r="L128" s="114">
        <f t="shared" si="135"/>
        <v>41905.666273584902</v>
      </c>
      <c r="M128" s="82">
        <f t="shared" si="237"/>
        <v>5.038022813688213E-2</v>
      </c>
      <c r="P128" s="41"/>
      <c r="Q128" s="41"/>
      <c r="R128" s="41"/>
    </row>
    <row r="129" spans="2:18" ht="24.95" customHeight="1">
      <c r="B129" s="238"/>
      <c r="C129" s="291"/>
      <c r="D129" s="284"/>
      <c r="E129" s="125" t="s">
        <v>106</v>
      </c>
      <c r="F129" s="31"/>
      <c r="G129" s="32"/>
      <c r="H129" s="177">
        <v>682517180</v>
      </c>
      <c r="I129" s="26" t="s">
        <v>193</v>
      </c>
      <c r="J129" s="142">
        <v>1930</v>
      </c>
      <c r="K129" s="26" t="s">
        <v>104</v>
      </c>
      <c r="L129" s="142">
        <f t="shared" si="135"/>
        <v>353635.8445595855</v>
      </c>
      <c r="M129" s="83">
        <f t="shared" si="237"/>
        <v>0.11466254752851711</v>
      </c>
      <c r="P129" s="41"/>
      <c r="Q129" s="41"/>
      <c r="R129" s="41"/>
    </row>
    <row r="130" spans="2:18" ht="24.95" customHeight="1">
      <c r="B130" s="236">
        <v>22</v>
      </c>
      <c r="C130" s="289" t="s">
        <v>57</v>
      </c>
      <c r="D130" s="282">
        <f t="shared" ref="D130" si="244">VLOOKUP(C130,$Q$4:$R$77,2,FALSE)</f>
        <v>22657</v>
      </c>
      <c r="E130" s="105">
        <v>1</v>
      </c>
      <c r="F130" s="108" t="s">
        <v>216</v>
      </c>
      <c r="G130" s="111" t="s">
        <v>217</v>
      </c>
      <c r="H130" s="174">
        <v>91740064</v>
      </c>
      <c r="I130" s="24">
        <f t="shared" ref="I130" si="245">IFERROR(H130/H135,"-")</f>
        <v>0.13955642809785238</v>
      </c>
      <c r="J130" s="112">
        <v>1535</v>
      </c>
      <c r="K130" s="24">
        <f t="shared" ref="K130" si="246">IFERROR(J130/J135,"-")</f>
        <v>0.6942559927634554</v>
      </c>
      <c r="L130" s="112">
        <f t="shared" si="135"/>
        <v>59765.514006514655</v>
      </c>
      <c r="M130" s="24">
        <f>IFERROR(J130/$R$25,0)</f>
        <v>6.7749481396477906E-2</v>
      </c>
      <c r="P130" s="41"/>
      <c r="Q130" s="41"/>
      <c r="R130" s="41"/>
    </row>
    <row r="131" spans="2:18" ht="24.95" customHeight="1">
      <c r="B131" s="237"/>
      <c r="C131" s="290"/>
      <c r="D131" s="283"/>
      <c r="E131" s="106">
        <v>2</v>
      </c>
      <c r="F131" s="109" t="s">
        <v>218</v>
      </c>
      <c r="G131" s="28" t="s">
        <v>219</v>
      </c>
      <c r="H131" s="175">
        <v>49322812</v>
      </c>
      <c r="I131" s="25">
        <f t="shared" ref="I131" si="247">IFERROR(H131/H135,"-")</f>
        <v>7.5030637284729723E-2</v>
      </c>
      <c r="J131" s="113">
        <v>1329</v>
      </c>
      <c r="K131" s="25">
        <f t="shared" ref="K131" si="248">IFERROR(J131/J135,"-")</f>
        <v>0.60108548168249665</v>
      </c>
      <c r="L131" s="113">
        <f t="shared" si="135"/>
        <v>37112.725357411589</v>
      </c>
      <c r="M131" s="81">
        <f t="shared" ref="M131:M135" si="249">IFERROR(J131/$R$25,0)</f>
        <v>5.8657368583660677E-2</v>
      </c>
      <c r="P131" s="41"/>
      <c r="Q131" s="41"/>
      <c r="R131" s="41"/>
    </row>
    <row r="132" spans="2:18" ht="24.95" customHeight="1">
      <c r="B132" s="237"/>
      <c r="C132" s="290"/>
      <c r="D132" s="283"/>
      <c r="E132" s="106">
        <v>3</v>
      </c>
      <c r="F132" s="109" t="s">
        <v>214</v>
      </c>
      <c r="G132" s="29" t="s">
        <v>215</v>
      </c>
      <c r="H132" s="175">
        <v>100444010</v>
      </c>
      <c r="I132" s="25">
        <f t="shared" ref="I132" si="250">IFERROR(H132/H135,"-")</f>
        <v>0.1527970076347992</v>
      </c>
      <c r="J132" s="113">
        <v>1147</v>
      </c>
      <c r="K132" s="25">
        <f t="shared" ref="K132" si="251">IFERROR(J132/J135,"-")</f>
        <v>0.51876978742650381</v>
      </c>
      <c r="L132" s="113">
        <f t="shared" si="135"/>
        <v>87571.063644289447</v>
      </c>
      <c r="M132" s="81">
        <f t="shared" si="249"/>
        <v>5.0624531050006617E-2</v>
      </c>
      <c r="P132" s="41"/>
      <c r="Q132" s="41"/>
      <c r="R132" s="41"/>
    </row>
    <row r="133" spans="2:18" ht="24.95" customHeight="1">
      <c r="B133" s="237"/>
      <c r="C133" s="290"/>
      <c r="D133" s="283"/>
      <c r="E133" s="106">
        <v>4</v>
      </c>
      <c r="F133" s="109" t="s">
        <v>222</v>
      </c>
      <c r="G133" s="29" t="s">
        <v>223</v>
      </c>
      <c r="H133" s="175">
        <v>47334626</v>
      </c>
      <c r="I133" s="25">
        <f t="shared" ref="I133" si="252">IFERROR(H133/H135,"-")</f>
        <v>7.2006177474519026E-2</v>
      </c>
      <c r="J133" s="113">
        <v>999</v>
      </c>
      <c r="K133" s="25">
        <f t="shared" ref="K133" si="253">IFERROR(J133/J135,"-")</f>
        <v>0.45183175033921302</v>
      </c>
      <c r="L133" s="113">
        <f t="shared" si="135"/>
        <v>47382.008008008008</v>
      </c>
      <c r="M133" s="81">
        <f t="shared" si="249"/>
        <v>4.4092333495167058E-2</v>
      </c>
      <c r="P133" s="41"/>
      <c r="Q133" s="41"/>
      <c r="R133" s="41"/>
    </row>
    <row r="134" spans="2:18" ht="24.95" customHeight="1">
      <c r="B134" s="237"/>
      <c r="C134" s="290"/>
      <c r="D134" s="283"/>
      <c r="E134" s="107">
        <v>5</v>
      </c>
      <c r="F134" s="110" t="s">
        <v>234</v>
      </c>
      <c r="G134" s="30" t="s">
        <v>235</v>
      </c>
      <c r="H134" s="176">
        <v>37420502</v>
      </c>
      <c r="I134" s="40">
        <f t="shared" ref="I134" si="254">IFERROR(H134/H135,"-")</f>
        <v>5.6924656132227476E-2</v>
      </c>
      <c r="J134" s="114">
        <v>988</v>
      </c>
      <c r="K134" s="40">
        <f t="shared" ref="K134" si="255">IFERROR(J134/J135,"-")</f>
        <v>0.44685662596110359</v>
      </c>
      <c r="L134" s="114">
        <f t="shared" si="135"/>
        <v>37875.002024291498</v>
      </c>
      <c r="M134" s="82">
        <f t="shared" si="249"/>
        <v>4.3606832325550605E-2</v>
      </c>
      <c r="P134" s="41"/>
      <c r="Q134" s="41"/>
      <c r="R134" s="41"/>
    </row>
    <row r="135" spans="2:18" ht="24.95" customHeight="1">
      <c r="B135" s="238"/>
      <c r="C135" s="291"/>
      <c r="D135" s="284"/>
      <c r="E135" s="125" t="s">
        <v>106</v>
      </c>
      <c r="F135" s="31"/>
      <c r="G135" s="32"/>
      <c r="H135" s="177">
        <v>657368960</v>
      </c>
      <c r="I135" s="26" t="s">
        <v>193</v>
      </c>
      <c r="J135" s="142">
        <v>2211</v>
      </c>
      <c r="K135" s="26" t="s">
        <v>104</v>
      </c>
      <c r="L135" s="142">
        <f t="shared" si="135"/>
        <v>297317.48530076887</v>
      </c>
      <c r="M135" s="83">
        <f t="shared" si="249"/>
        <v>9.7585735092907272E-2</v>
      </c>
      <c r="P135" s="41"/>
      <c r="Q135" s="41"/>
      <c r="R135" s="41"/>
    </row>
    <row r="136" spans="2:18" ht="24.95" customHeight="1">
      <c r="B136" s="236">
        <v>23</v>
      </c>
      <c r="C136" s="289" t="s">
        <v>96</v>
      </c>
      <c r="D136" s="282">
        <f t="shared" ref="D136" si="256">VLOOKUP(C136,$Q$4:$R$77,2,FALSE)</f>
        <v>34470</v>
      </c>
      <c r="E136" s="105">
        <v>1</v>
      </c>
      <c r="F136" s="108" t="s">
        <v>216</v>
      </c>
      <c r="G136" s="111" t="s">
        <v>217</v>
      </c>
      <c r="H136" s="174">
        <v>213622104</v>
      </c>
      <c r="I136" s="24">
        <f t="shared" ref="I136" si="257">IFERROR(H136/H141,"-")</f>
        <v>0.13675435473699502</v>
      </c>
      <c r="J136" s="112">
        <v>3172</v>
      </c>
      <c r="K136" s="24">
        <f t="shared" ref="K136" si="258">IFERROR(J136/J141,"-")</f>
        <v>0.73104401935929941</v>
      </c>
      <c r="L136" s="112">
        <f t="shared" si="135"/>
        <v>67346.186633039091</v>
      </c>
      <c r="M136" s="24">
        <f>IFERROR(J136/$R$26,0)</f>
        <v>9.2022048157818392E-2</v>
      </c>
      <c r="P136" s="41"/>
      <c r="Q136" s="41"/>
      <c r="R136" s="41"/>
    </row>
    <row r="137" spans="2:18" ht="24.95" customHeight="1">
      <c r="B137" s="237"/>
      <c r="C137" s="290"/>
      <c r="D137" s="283"/>
      <c r="E137" s="106">
        <v>2</v>
      </c>
      <c r="F137" s="109" t="s">
        <v>218</v>
      </c>
      <c r="G137" s="28" t="s">
        <v>219</v>
      </c>
      <c r="H137" s="175">
        <v>115732374</v>
      </c>
      <c r="I137" s="25">
        <f t="shared" ref="I137" si="259">IFERROR(H137/H141,"-")</f>
        <v>7.4088335580434955E-2</v>
      </c>
      <c r="J137" s="113">
        <v>2755</v>
      </c>
      <c r="K137" s="25">
        <f t="shared" ref="K137" si="260">IFERROR(J137/J141,"-")</f>
        <v>0.63493892601982027</v>
      </c>
      <c r="L137" s="113">
        <f t="shared" si="135"/>
        <v>42008.121234119782</v>
      </c>
      <c r="M137" s="81">
        <f t="shared" ref="M137:M141" si="261">IFERROR(J137/$R$26,0)</f>
        <v>7.9924572091673918E-2</v>
      </c>
      <c r="P137" s="41"/>
      <c r="Q137" s="41"/>
      <c r="R137" s="41"/>
    </row>
    <row r="138" spans="2:18" ht="24.95" customHeight="1">
      <c r="B138" s="237"/>
      <c r="C138" s="290"/>
      <c r="D138" s="283"/>
      <c r="E138" s="106">
        <v>3</v>
      </c>
      <c r="F138" s="109" t="s">
        <v>214</v>
      </c>
      <c r="G138" s="29" t="s">
        <v>215</v>
      </c>
      <c r="H138" s="175">
        <v>218680651</v>
      </c>
      <c r="I138" s="25">
        <f t="shared" ref="I138" si="262">IFERROR(H138/H141,"-")</f>
        <v>0.13999268222248668</v>
      </c>
      <c r="J138" s="113">
        <v>2297</v>
      </c>
      <c r="K138" s="25">
        <f t="shared" ref="K138" si="263">IFERROR(J138/J141,"-")</f>
        <v>0.52938465084120767</v>
      </c>
      <c r="L138" s="113">
        <f t="shared" ref="L138:L201" si="264">IFERROR(H138/J138,"-")</f>
        <v>95202.72137570745</v>
      </c>
      <c r="M138" s="81">
        <f t="shared" si="261"/>
        <v>6.6637655932695092E-2</v>
      </c>
      <c r="P138" s="41"/>
      <c r="Q138" s="41"/>
      <c r="R138" s="41"/>
    </row>
    <row r="139" spans="2:18" ht="24.95" customHeight="1">
      <c r="B139" s="237"/>
      <c r="C139" s="290"/>
      <c r="D139" s="283"/>
      <c r="E139" s="106">
        <v>4</v>
      </c>
      <c r="F139" s="109" t="s">
        <v>234</v>
      </c>
      <c r="G139" s="29" t="s">
        <v>235</v>
      </c>
      <c r="H139" s="175">
        <v>80480459</v>
      </c>
      <c r="I139" s="25">
        <f t="shared" ref="I139" si="265">IFERROR(H139/H141,"-")</f>
        <v>5.152113490784728E-2</v>
      </c>
      <c r="J139" s="113">
        <v>2028</v>
      </c>
      <c r="K139" s="25">
        <f t="shared" ref="K139" si="266">IFERROR(J139/J141,"-")</f>
        <v>0.46738879926250287</v>
      </c>
      <c r="L139" s="113">
        <f t="shared" si="264"/>
        <v>39684.644477317554</v>
      </c>
      <c r="M139" s="81">
        <f t="shared" si="261"/>
        <v>5.8833768494342908E-2</v>
      </c>
      <c r="P139" s="41"/>
      <c r="Q139" s="41"/>
      <c r="R139" s="41"/>
    </row>
    <row r="140" spans="2:18" ht="24.95" customHeight="1">
      <c r="B140" s="237"/>
      <c r="C140" s="290"/>
      <c r="D140" s="283"/>
      <c r="E140" s="107">
        <v>5</v>
      </c>
      <c r="F140" s="110" t="s">
        <v>222</v>
      </c>
      <c r="G140" s="30" t="s">
        <v>223</v>
      </c>
      <c r="H140" s="176">
        <v>110489118</v>
      </c>
      <c r="I140" s="40">
        <f t="shared" ref="I140" si="267">IFERROR(H140/H141,"-")</f>
        <v>7.0731763027433253E-2</v>
      </c>
      <c r="J140" s="114">
        <v>2014</v>
      </c>
      <c r="K140" s="40">
        <f t="shared" ref="K140" si="268">IFERROR(J140/J141,"-")</f>
        <v>0.46416224936621342</v>
      </c>
      <c r="L140" s="114">
        <f t="shared" si="264"/>
        <v>54860.535253227405</v>
      </c>
      <c r="M140" s="82">
        <f t="shared" si="261"/>
        <v>5.8427618218740936E-2</v>
      </c>
      <c r="P140" s="41"/>
      <c r="Q140" s="41"/>
      <c r="R140" s="41"/>
    </row>
    <row r="141" spans="2:18" ht="24.95" customHeight="1">
      <c r="B141" s="238"/>
      <c r="C141" s="291"/>
      <c r="D141" s="284"/>
      <c r="E141" s="125" t="s">
        <v>106</v>
      </c>
      <c r="F141" s="31"/>
      <c r="G141" s="32"/>
      <c r="H141" s="177">
        <v>1562086300</v>
      </c>
      <c r="I141" s="26" t="s">
        <v>193</v>
      </c>
      <c r="J141" s="142">
        <v>4339</v>
      </c>
      <c r="K141" s="26" t="s">
        <v>104</v>
      </c>
      <c r="L141" s="142">
        <f t="shared" si="264"/>
        <v>360010.67066144274</v>
      </c>
      <c r="M141" s="83">
        <f t="shared" si="261"/>
        <v>0.12587757470263997</v>
      </c>
      <c r="P141" s="41"/>
      <c r="Q141" s="41"/>
      <c r="R141" s="41"/>
    </row>
    <row r="142" spans="2:18" ht="24.95" customHeight="1">
      <c r="B142" s="236">
        <v>24</v>
      </c>
      <c r="C142" s="289" t="s">
        <v>97</v>
      </c>
      <c r="D142" s="282">
        <f t="shared" ref="D142" si="269">VLOOKUP(C142,$Q$4:$R$77,2,FALSE)</f>
        <v>16091</v>
      </c>
      <c r="E142" s="105">
        <v>1</v>
      </c>
      <c r="F142" s="108" t="s">
        <v>216</v>
      </c>
      <c r="G142" s="111" t="s">
        <v>217</v>
      </c>
      <c r="H142" s="174">
        <v>91562689</v>
      </c>
      <c r="I142" s="24">
        <f t="shared" ref="I142" si="270">IFERROR(H142/H147,"-")</f>
        <v>0.15501833415512986</v>
      </c>
      <c r="J142" s="112">
        <v>1410</v>
      </c>
      <c r="K142" s="24">
        <f t="shared" ref="K142" si="271">IFERROR(J142/J147,"-")</f>
        <v>0.6834706737760543</v>
      </c>
      <c r="L142" s="112">
        <f t="shared" si="264"/>
        <v>64938.077304964536</v>
      </c>
      <c r="M142" s="24">
        <f>IFERROR(J142/$R$27,0)</f>
        <v>8.7626623578397858E-2</v>
      </c>
      <c r="P142" s="41"/>
      <c r="Q142" s="41"/>
      <c r="R142" s="41"/>
    </row>
    <row r="143" spans="2:18" ht="24.95" customHeight="1">
      <c r="B143" s="237"/>
      <c r="C143" s="290"/>
      <c r="D143" s="283"/>
      <c r="E143" s="106">
        <v>2</v>
      </c>
      <c r="F143" s="109" t="s">
        <v>218</v>
      </c>
      <c r="G143" s="28" t="s">
        <v>219</v>
      </c>
      <c r="H143" s="175">
        <v>44956158</v>
      </c>
      <c r="I143" s="25">
        <f t="shared" ref="I143" si="272">IFERROR(H143/H147,"-")</f>
        <v>7.6112101984846844E-2</v>
      </c>
      <c r="J143" s="113">
        <v>1203</v>
      </c>
      <c r="K143" s="25">
        <f t="shared" ref="K143" si="273">IFERROR(J143/J147,"-")</f>
        <v>0.58313136209403782</v>
      </c>
      <c r="L143" s="113">
        <f t="shared" si="264"/>
        <v>37370.03990024938</v>
      </c>
      <c r="M143" s="81">
        <f t="shared" ref="M143:M147" si="274">IFERROR(J143/$R$27,0)</f>
        <v>7.476228947859051E-2</v>
      </c>
      <c r="P143" s="41"/>
      <c r="Q143" s="41"/>
      <c r="R143" s="41"/>
    </row>
    <row r="144" spans="2:18" ht="24.95" customHeight="1">
      <c r="B144" s="237"/>
      <c r="C144" s="290"/>
      <c r="D144" s="283"/>
      <c r="E144" s="106">
        <v>3</v>
      </c>
      <c r="F144" s="109" t="s">
        <v>214</v>
      </c>
      <c r="G144" s="29" t="s">
        <v>215</v>
      </c>
      <c r="H144" s="175">
        <v>92366790</v>
      </c>
      <c r="I144" s="25">
        <f t="shared" ref="I144" si="275">IFERROR(H144/H147,"-")</f>
        <v>0.1563797008741924</v>
      </c>
      <c r="J144" s="113">
        <v>1063</v>
      </c>
      <c r="K144" s="25">
        <f t="shared" ref="K144" si="276">IFERROR(J144/J147,"-")</f>
        <v>0.51526902569074162</v>
      </c>
      <c r="L144" s="113">
        <f t="shared" si="264"/>
        <v>86892.558795860765</v>
      </c>
      <c r="M144" s="81">
        <f t="shared" si="274"/>
        <v>6.6061773662295695E-2</v>
      </c>
      <c r="P144" s="41"/>
      <c r="Q144" s="41"/>
      <c r="R144" s="41"/>
    </row>
    <row r="145" spans="2:18" ht="24.95" customHeight="1">
      <c r="B145" s="237"/>
      <c r="C145" s="290"/>
      <c r="D145" s="283"/>
      <c r="E145" s="106">
        <v>4</v>
      </c>
      <c r="F145" s="109" t="s">
        <v>222</v>
      </c>
      <c r="G145" s="29" t="s">
        <v>223</v>
      </c>
      <c r="H145" s="175">
        <v>38156334</v>
      </c>
      <c r="I145" s="25">
        <f t="shared" ref="I145" si="277">IFERROR(H145/H147,"-")</f>
        <v>6.459979931505444E-2</v>
      </c>
      <c r="J145" s="113">
        <v>893</v>
      </c>
      <c r="K145" s="25">
        <f t="shared" ref="K145" si="278">IFERROR(J145/J147,"-")</f>
        <v>0.43286476005816771</v>
      </c>
      <c r="L145" s="113">
        <f t="shared" si="264"/>
        <v>42728.257558790596</v>
      </c>
      <c r="M145" s="81">
        <f t="shared" si="274"/>
        <v>5.5496861599651982E-2</v>
      </c>
      <c r="P145" s="41"/>
      <c r="Q145" s="41"/>
      <c r="R145" s="41"/>
    </row>
    <row r="146" spans="2:18" ht="24.95" customHeight="1">
      <c r="B146" s="237"/>
      <c r="C146" s="290"/>
      <c r="D146" s="283"/>
      <c r="E146" s="107">
        <v>5</v>
      </c>
      <c r="F146" s="110" t="s">
        <v>234</v>
      </c>
      <c r="G146" s="30" t="s">
        <v>235</v>
      </c>
      <c r="H146" s="176">
        <v>28672601</v>
      </c>
      <c r="I146" s="40">
        <f t="shared" ref="I146" si="279">IFERROR(H146/H147,"-")</f>
        <v>4.8543559515980474E-2</v>
      </c>
      <c r="J146" s="114">
        <v>845</v>
      </c>
      <c r="K146" s="40">
        <f t="shared" ref="K146" si="280">IFERROR(J146/J147,"-")</f>
        <v>0.40959767329132329</v>
      </c>
      <c r="L146" s="114">
        <f t="shared" si="264"/>
        <v>33932.072189349114</v>
      </c>
      <c r="M146" s="82">
        <f t="shared" si="274"/>
        <v>5.2513827605493751E-2</v>
      </c>
      <c r="P146" s="41"/>
      <c r="Q146" s="41"/>
      <c r="R146" s="41"/>
    </row>
    <row r="147" spans="2:18" ht="24.95" customHeight="1">
      <c r="B147" s="238"/>
      <c r="C147" s="291"/>
      <c r="D147" s="284"/>
      <c r="E147" s="125" t="s">
        <v>106</v>
      </c>
      <c r="F147" s="31"/>
      <c r="G147" s="32"/>
      <c r="H147" s="177">
        <v>590657160</v>
      </c>
      <c r="I147" s="26" t="s">
        <v>193</v>
      </c>
      <c r="J147" s="142">
        <v>2063</v>
      </c>
      <c r="K147" s="26" t="s">
        <v>104</v>
      </c>
      <c r="L147" s="142">
        <f t="shared" si="264"/>
        <v>286309.82064953953</v>
      </c>
      <c r="M147" s="83">
        <f t="shared" si="274"/>
        <v>0.12820831520725873</v>
      </c>
      <c r="P147" s="41"/>
      <c r="Q147" s="41"/>
      <c r="R147" s="41"/>
    </row>
    <row r="148" spans="2:18" ht="24.95" customHeight="1">
      <c r="B148" s="236">
        <v>25</v>
      </c>
      <c r="C148" s="289" t="s">
        <v>98</v>
      </c>
      <c r="D148" s="282">
        <f t="shared" ref="D148" si="281">VLOOKUP(C148,$Q$4:$R$77,2,FALSE)</f>
        <v>11101</v>
      </c>
      <c r="E148" s="105">
        <v>1</v>
      </c>
      <c r="F148" s="108" t="s">
        <v>216</v>
      </c>
      <c r="G148" s="111" t="s">
        <v>217</v>
      </c>
      <c r="H148" s="174">
        <v>63091665</v>
      </c>
      <c r="I148" s="24">
        <f t="shared" ref="I148" si="282">IFERROR(H148/H153,"-")</f>
        <v>0.15386361234767654</v>
      </c>
      <c r="J148" s="112">
        <v>1069</v>
      </c>
      <c r="K148" s="24">
        <f t="shared" ref="K148" si="283">IFERROR(J148/J153,"-")</f>
        <v>0.68263090676883775</v>
      </c>
      <c r="L148" s="112">
        <f t="shared" si="264"/>
        <v>59019.331150608043</v>
      </c>
      <c r="M148" s="24">
        <f>IFERROR(J148/$R$28,0)</f>
        <v>9.6297630844068102E-2</v>
      </c>
      <c r="P148" s="41"/>
      <c r="Q148" s="41"/>
      <c r="R148" s="41"/>
    </row>
    <row r="149" spans="2:18" ht="24.95" customHeight="1">
      <c r="B149" s="237"/>
      <c r="C149" s="290"/>
      <c r="D149" s="283"/>
      <c r="E149" s="106">
        <v>2</v>
      </c>
      <c r="F149" s="109" t="s">
        <v>218</v>
      </c>
      <c r="G149" s="28" t="s">
        <v>219</v>
      </c>
      <c r="H149" s="175">
        <v>38978157</v>
      </c>
      <c r="I149" s="25">
        <f t="shared" ref="I149" si="284">IFERROR(H149/H153,"-")</f>
        <v>9.5057247873786097E-2</v>
      </c>
      <c r="J149" s="113">
        <v>936</v>
      </c>
      <c r="K149" s="25">
        <f t="shared" ref="K149" si="285">IFERROR(J149/J153,"-")</f>
        <v>0.5977011494252874</v>
      </c>
      <c r="L149" s="113">
        <f t="shared" si="264"/>
        <v>41643.330128205125</v>
      </c>
      <c r="M149" s="25">
        <f t="shared" ref="M149:M153" si="286">IFERROR(J149/$R$28,0)</f>
        <v>8.4316728222682644E-2</v>
      </c>
      <c r="P149" s="41"/>
      <c r="Q149" s="41"/>
      <c r="R149" s="41"/>
    </row>
    <row r="150" spans="2:18" ht="24.95" customHeight="1">
      <c r="B150" s="237"/>
      <c r="C150" s="290"/>
      <c r="D150" s="283"/>
      <c r="E150" s="106">
        <v>3</v>
      </c>
      <c r="F150" s="109" t="s">
        <v>214</v>
      </c>
      <c r="G150" s="29" t="s">
        <v>215</v>
      </c>
      <c r="H150" s="175">
        <v>57873163</v>
      </c>
      <c r="I150" s="25">
        <f t="shared" ref="I150" si="287">IFERROR(H150/H153,"-")</f>
        <v>0.14113708866560895</v>
      </c>
      <c r="J150" s="113">
        <v>766</v>
      </c>
      <c r="K150" s="25">
        <f t="shared" ref="K150" si="288">IFERROR(J150/J153,"-")</f>
        <v>0.48914431673052361</v>
      </c>
      <c r="L150" s="113">
        <f t="shared" si="264"/>
        <v>75552.432114882511</v>
      </c>
      <c r="M150" s="25">
        <f t="shared" si="286"/>
        <v>6.9002792541212499E-2</v>
      </c>
      <c r="P150" s="41"/>
      <c r="Q150" s="41"/>
      <c r="R150" s="41"/>
    </row>
    <row r="151" spans="2:18" ht="24.95" customHeight="1">
      <c r="B151" s="237"/>
      <c r="C151" s="290"/>
      <c r="D151" s="283"/>
      <c r="E151" s="106">
        <v>4</v>
      </c>
      <c r="F151" s="109" t="s">
        <v>234</v>
      </c>
      <c r="G151" s="29" t="s">
        <v>235</v>
      </c>
      <c r="H151" s="175">
        <v>20050055</v>
      </c>
      <c r="I151" s="25">
        <f t="shared" ref="I151" si="289">IFERROR(H151/H153,"-")</f>
        <v>4.8896694833930818E-2</v>
      </c>
      <c r="J151" s="113">
        <v>637</v>
      </c>
      <c r="K151" s="25">
        <f t="shared" ref="K151" si="290">IFERROR(J151/J153,"-")</f>
        <v>0.40676883780332057</v>
      </c>
      <c r="L151" s="113">
        <f t="shared" si="264"/>
        <v>31475.753532182105</v>
      </c>
      <c r="M151" s="25">
        <f t="shared" si="286"/>
        <v>5.7382217818214579E-2</v>
      </c>
      <c r="P151" s="41"/>
      <c r="Q151" s="41"/>
      <c r="R151" s="41"/>
    </row>
    <row r="152" spans="2:18" ht="24.95" customHeight="1">
      <c r="B152" s="237"/>
      <c r="C152" s="290"/>
      <c r="D152" s="283"/>
      <c r="E152" s="107">
        <v>5</v>
      </c>
      <c r="F152" s="110" t="s">
        <v>222</v>
      </c>
      <c r="G152" s="30" t="s">
        <v>223</v>
      </c>
      <c r="H152" s="176">
        <v>32203433</v>
      </c>
      <c r="I152" s="40">
        <f t="shared" ref="I152" si="291">IFERROR(H152/H153,"-")</f>
        <v>7.8535517035037417E-2</v>
      </c>
      <c r="J152" s="114">
        <v>624</v>
      </c>
      <c r="K152" s="40">
        <f t="shared" ref="K152" si="292">IFERROR(J152/J153,"-")</f>
        <v>0.39846743295019155</v>
      </c>
      <c r="L152" s="114">
        <f t="shared" si="264"/>
        <v>51608.065705128203</v>
      </c>
      <c r="M152" s="40">
        <f t="shared" si="286"/>
        <v>5.6211152148455096E-2</v>
      </c>
      <c r="P152" s="41"/>
      <c r="Q152" s="41"/>
      <c r="R152" s="41"/>
    </row>
    <row r="153" spans="2:18" ht="24.95" customHeight="1">
      <c r="B153" s="238"/>
      <c r="C153" s="291"/>
      <c r="D153" s="284"/>
      <c r="E153" s="125" t="s">
        <v>106</v>
      </c>
      <c r="F153" s="31"/>
      <c r="G153" s="32"/>
      <c r="H153" s="177">
        <v>410049290</v>
      </c>
      <c r="I153" s="26" t="s">
        <v>193</v>
      </c>
      <c r="J153" s="142">
        <v>1566</v>
      </c>
      <c r="K153" s="26" t="s">
        <v>104</v>
      </c>
      <c r="L153" s="142">
        <f t="shared" si="264"/>
        <v>261845.0127713921</v>
      </c>
      <c r="M153" s="26">
        <f t="shared" si="286"/>
        <v>0.14106837221871904</v>
      </c>
      <c r="P153" s="41"/>
      <c r="Q153" s="41"/>
      <c r="R153" s="41"/>
    </row>
    <row r="154" spans="2:18" ht="24.95" customHeight="1">
      <c r="B154" s="236">
        <v>26</v>
      </c>
      <c r="C154" s="289" t="s">
        <v>31</v>
      </c>
      <c r="D154" s="282">
        <f t="shared" ref="D154" si="293">VLOOKUP(C154,$Q$4:$R$77,2,FALSE)</f>
        <v>152316</v>
      </c>
      <c r="E154" s="105">
        <v>1</v>
      </c>
      <c r="F154" s="108" t="s">
        <v>216</v>
      </c>
      <c r="G154" s="111" t="s">
        <v>217</v>
      </c>
      <c r="H154" s="174">
        <v>828607131</v>
      </c>
      <c r="I154" s="24">
        <f t="shared" ref="I154" si="294">IFERROR(H154/H159,"-")</f>
        <v>0.15090625144364556</v>
      </c>
      <c r="J154" s="112">
        <v>13043</v>
      </c>
      <c r="K154" s="24">
        <f t="shared" ref="K154" si="295">IFERROR(J154/J159,"-")</f>
        <v>0.71925664497628761</v>
      </c>
      <c r="L154" s="112">
        <f t="shared" si="264"/>
        <v>63528.876102123744</v>
      </c>
      <c r="M154" s="24">
        <f>IFERROR(J154/$R$29,0)</f>
        <v>8.5631187793797109E-2</v>
      </c>
      <c r="P154" s="41"/>
      <c r="Q154" s="41"/>
      <c r="R154" s="41"/>
    </row>
    <row r="155" spans="2:18" ht="24.95" customHeight="1">
      <c r="B155" s="237"/>
      <c r="C155" s="290"/>
      <c r="D155" s="283"/>
      <c r="E155" s="106">
        <v>2</v>
      </c>
      <c r="F155" s="109" t="s">
        <v>218</v>
      </c>
      <c r="G155" s="28" t="s">
        <v>219</v>
      </c>
      <c r="H155" s="175">
        <v>450663763</v>
      </c>
      <c r="I155" s="25">
        <f t="shared" ref="I155" si="296">IFERROR(H155/H159,"-")</f>
        <v>8.2075058965208794E-2</v>
      </c>
      <c r="J155" s="113">
        <v>11176</v>
      </c>
      <c r="K155" s="25">
        <f t="shared" ref="K155" si="297">IFERROR(J155/J159,"-")</f>
        <v>0.61630087129149669</v>
      </c>
      <c r="L155" s="113">
        <f t="shared" si="264"/>
        <v>40324.245078740154</v>
      </c>
      <c r="M155" s="25">
        <f t="shared" ref="M155:M159" si="298">IFERROR(J155/$R$29,0)</f>
        <v>7.3373775571837496E-2</v>
      </c>
      <c r="P155" s="41"/>
      <c r="Q155" s="41"/>
      <c r="R155" s="41"/>
    </row>
    <row r="156" spans="2:18" ht="24.95" customHeight="1">
      <c r="B156" s="237"/>
      <c r="C156" s="290"/>
      <c r="D156" s="283"/>
      <c r="E156" s="106">
        <v>3</v>
      </c>
      <c r="F156" s="109" t="s">
        <v>214</v>
      </c>
      <c r="G156" s="29" t="s">
        <v>215</v>
      </c>
      <c r="H156" s="175">
        <v>817714275</v>
      </c>
      <c r="I156" s="25">
        <f t="shared" ref="I156" si="299">IFERROR(H156/H159,"-")</f>
        <v>0.14892244029240478</v>
      </c>
      <c r="J156" s="113">
        <v>9226</v>
      </c>
      <c r="K156" s="25">
        <f t="shared" ref="K156" si="300">IFERROR(J156/J159,"-")</f>
        <v>0.50876805999779418</v>
      </c>
      <c r="L156" s="113">
        <f t="shared" si="264"/>
        <v>88631.506069802737</v>
      </c>
      <c r="M156" s="25">
        <f t="shared" si="298"/>
        <v>6.0571443577825047E-2</v>
      </c>
      <c r="P156" s="41"/>
      <c r="Q156" s="41"/>
      <c r="R156" s="41"/>
    </row>
    <row r="157" spans="2:18" ht="24.95" customHeight="1">
      <c r="B157" s="237"/>
      <c r="C157" s="290"/>
      <c r="D157" s="283"/>
      <c r="E157" s="106">
        <v>4</v>
      </c>
      <c r="F157" s="109" t="s">
        <v>222</v>
      </c>
      <c r="G157" s="29" t="s">
        <v>223</v>
      </c>
      <c r="H157" s="175">
        <v>431407333</v>
      </c>
      <c r="I157" s="25">
        <f t="shared" ref="I157" si="301">IFERROR(H157/H159,"-")</f>
        <v>7.8568070479628202E-2</v>
      </c>
      <c r="J157" s="113">
        <v>8473</v>
      </c>
      <c r="K157" s="25">
        <f t="shared" ref="K157" si="302">IFERROR(J157/J159,"-")</f>
        <v>0.46724385132899526</v>
      </c>
      <c r="L157" s="113">
        <f t="shared" si="264"/>
        <v>50915.535583618555</v>
      </c>
      <c r="M157" s="25">
        <f t="shared" si="298"/>
        <v>5.5627773838598703E-2</v>
      </c>
      <c r="P157" s="41"/>
      <c r="Q157" s="41"/>
      <c r="R157" s="41"/>
    </row>
    <row r="158" spans="2:18" ht="24.95" customHeight="1">
      <c r="B158" s="237"/>
      <c r="C158" s="290"/>
      <c r="D158" s="283"/>
      <c r="E158" s="107">
        <v>5</v>
      </c>
      <c r="F158" s="110" t="s">
        <v>242</v>
      </c>
      <c r="G158" s="30" t="s">
        <v>243</v>
      </c>
      <c r="H158" s="176">
        <v>129911762</v>
      </c>
      <c r="I158" s="40">
        <f t="shared" ref="I158" si="303">IFERROR(H158/H159,"-")</f>
        <v>2.3659580383045286E-2</v>
      </c>
      <c r="J158" s="114">
        <v>7764</v>
      </c>
      <c r="K158" s="40">
        <f t="shared" ref="K158" si="304">IFERROR(J158/J159,"-")</f>
        <v>0.42814602404323371</v>
      </c>
      <c r="L158" s="114">
        <f t="shared" si="264"/>
        <v>16732.581401339517</v>
      </c>
      <c r="M158" s="40">
        <f t="shared" si="298"/>
        <v>5.0972977231544946E-2</v>
      </c>
      <c r="P158" s="41"/>
      <c r="Q158" s="41"/>
      <c r="R158" s="41"/>
    </row>
    <row r="159" spans="2:18" ht="24.95" customHeight="1">
      <c r="B159" s="238"/>
      <c r="C159" s="291"/>
      <c r="D159" s="284"/>
      <c r="E159" s="125" t="s">
        <v>106</v>
      </c>
      <c r="F159" s="31"/>
      <c r="G159" s="32"/>
      <c r="H159" s="177">
        <v>5490873460</v>
      </c>
      <c r="I159" s="26" t="s">
        <v>193</v>
      </c>
      <c r="J159" s="142">
        <v>18134</v>
      </c>
      <c r="K159" s="26" t="s">
        <v>104</v>
      </c>
      <c r="L159" s="142">
        <f t="shared" si="264"/>
        <v>302794.38954450202</v>
      </c>
      <c r="M159" s="26">
        <f t="shared" si="298"/>
        <v>0.11905512224585729</v>
      </c>
      <c r="P159" s="41"/>
      <c r="Q159" s="41"/>
      <c r="R159" s="41"/>
    </row>
    <row r="160" spans="2:18" ht="24.95" customHeight="1">
      <c r="B160" s="236">
        <v>27</v>
      </c>
      <c r="C160" s="289" t="s">
        <v>32</v>
      </c>
      <c r="D160" s="282">
        <f t="shared" ref="D160" si="305">VLOOKUP(C160,$Q$4:$R$77,2,FALSE)</f>
        <v>25650</v>
      </c>
      <c r="E160" s="105">
        <v>1</v>
      </c>
      <c r="F160" s="108" t="s">
        <v>216</v>
      </c>
      <c r="G160" s="111" t="s">
        <v>217</v>
      </c>
      <c r="H160" s="174">
        <v>147416641</v>
      </c>
      <c r="I160" s="24">
        <f t="shared" ref="I160" si="306">IFERROR(H160/H165,"-")</f>
        <v>0.1643779593682814</v>
      </c>
      <c r="J160" s="112">
        <v>2297</v>
      </c>
      <c r="K160" s="24">
        <f t="shared" ref="K160" si="307">IFERROR(J160/J165,"-")</f>
        <v>0.73669018601667735</v>
      </c>
      <c r="L160" s="112">
        <f t="shared" si="264"/>
        <v>64177.902046147152</v>
      </c>
      <c r="M160" s="24">
        <f>IFERROR(J160/$R$30,0)</f>
        <v>8.9551656920077979E-2</v>
      </c>
      <c r="P160" s="41"/>
      <c r="Q160" s="41"/>
      <c r="R160" s="41"/>
    </row>
    <row r="161" spans="2:18" ht="24.95" customHeight="1">
      <c r="B161" s="237"/>
      <c r="C161" s="290"/>
      <c r="D161" s="283"/>
      <c r="E161" s="106">
        <v>2</v>
      </c>
      <c r="F161" s="109" t="s">
        <v>218</v>
      </c>
      <c r="G161" s="28" t="s">
        <v>219</v>
      </c>
      <c r="H161" s="175">
        <v>76776802</v>
      </c>
      <c r="I161" s="25">
        <f t="shared" ref="I161" si="308">IFERROR(H161/H165,"-")</f>
        <v>8.5610511499733505E-2</v>
      </c>
      <c r="J161" s="113">
        <v>1979</v>
      </c>
      <c r="K161" s="25">
        <f t="shared" ref="K161" si="309">IFERROR(J161/J165,"-")</f>
        <v>0.63470173187940992</v>
      </c>
      <c r="L161" s="113">
        <f t="shared" si="264"/>
        <v>38795.756442647798</v>
      </c>
      <c r="M161" s="25">
        <f t="shared" ref="M161:M165" si="310">IFERROR(J161/$R$30,0)</f>
        <v>7.7153996101364516E-2</v>
      </c>
      <c r="P161" s="41"/>
      <c r="Q161" s="41"/>
      <c r="R161" s="41"/>
    </row>
    <row r="162" spans="2:18" ht="24.95" customHeight="1">
      <c r="B162" s="237"/>
      <c r="C162" s="290"/>
      <c r="D162" s="283"/>
      <c r="E162" s="106">
        <v>3</v>
      </c>
      <c r="F162" s="109" t="s">
        <v>214</v>
      </c>
      <c r="G162" s="29" t="s">
        <v>215</v>
      </c>
      <c r="H162" s="175">
        <v>138179090</v>
      </c>
      <c r="I162" s="25">
        <f t="shared" ref="I162" si="311">IFERROR(H162/H165,"-")</f>
        <v>0.15407756334351763</v>
      </c>
      <c r="J162" s="113">
        <v>1622</v>
      </c>
      <c r="K162" s="25">
        <f t="shared" ref="K162" si="312">IFERROR(J162/J165,"-")</f>
        <v>0.52020525978191146</v>
      </c>
      <c r="L162" s="113">
        <f t="shared" si="264"/>
        <v>85190.561035758321</v>
      </c>
      <c r="M162" s="25">
        <f t="shared" si="310"/>
        <v>6.3235867446393756E-2</v>
      </c>
      <c r="P162" s="41"/>
      <c r="Q162" s="41"/>
      <c r="R162" s="41"/>
    </row>
    <row r="163" spans="2:18" ht="24.95" customHeight="1">
      <c r="B163" s="237"/>
      <c r="C163" s="290"/>
      <c r="D163" s="283"/>
      <c r="E163" s="106">
        <v>4</v>
      </c>
      <c r="F163" s="109" t="s">
        <v>222</v>
      </c>
      <c r="G163" s="29" t="s">
        <v>223</v>
      </c>
      <c r="H163" s="175">
        <v>70513767</v>
      </c>
      <c r="I163" s="25">
        <f t="shared" ref="I163" si="313">IFERROR(H163/H165,"-")</f>
        <v>7.8626870400814938E-2</v>
      </c>
      <c r="J163" s="113">
        <v>1540</v>
      </c>
      <c r="K163" s="25">
        <f t="shared" ref="K163" si="314">IFERROR(J163/J165,"-")</f>
        <v>0.49390635022450291</v>
      </c>
      <c r="L163" s="113">
        <f t="shared" si="264"/>
        <v>45788.160389610392</v>
      </c>
      <c r="M163" s="25">
        <f t="shared" si="310"/>
        <v>6.0038986354775829E-2</v>
      </c>
      <c r="P163" s="41"/>
      <c r="Q163" s="41"/>
      <c r="R163" s="41"/>
    </row>
    <row r="164" spans="2:18" ht="24.95" customHeight="1">
      <c r="B164" s="237"/>
      <c r="C164" s="290"/>
      <c r="D164" s="283"/>
      <c r="E164" s="107">
        <v>5</v>
      </c>
      <c r="F164" s="110" t="s">
        <v>220</v>
      </c>
      <c r="G164" s="30" t="s">
        <v>221</v>
      </c>
      <c r="H164" s="176">
        <v>70552815</v>
      </c>
      <c r="I164" s="40">
        <f t="shared" ref="I164" si="315">IFERROR(H164/H165,"-")</f>
        <v>7.8670411147055475E-2</v>
      </c>
      <c r="J164" s="114">
        <v>1346</v>
      </c>
      <c r="K164" s="40">
        <f t="shared" ref="K164" si="316">IFERROR(J164/J165,"-")</f>
        <v>0.431686978832585</v>
      </c>
      <c r="L164" s="114">
        <f t="shared" si="264"/>
        <v>52416.653046062405</v>
      </c>
      <c r="M164" s="40">
        <f t="shared" si="310"/>
        <v>5.2475633528265106E-2</v>
      </c>
      <c r="P164" s="41"/>
      <c r="Q164" s="41"/>
      <c r="R164" s="41"/>
    </row>
    <row r="165" spans="2:18" ht="24.95" customHeight="1">
      <c r="B165" s="238"/>
      <c r="C165" s="291"/>
      <c r="D165" s="284"/>
      <c r="E165" s="125" t="s">
        <v>106</v>
      </c>
      <c r="F165" s="31"/>
      <c r="G165" s="32"/>
      <c r="H165" s="177">
        <v>896815130</v>
      </c>
      <c r="I165" s="26" t="s">
        <v>193</v>
      </c>
      <c r="J165" s="142">
        <v>3118</v>
      </c>
      <c r="K165" s="26" t="s">
        <v>104</v>
      </c>
      <c r="L165" s="142">
        <f t="shared" si="264"/>
        <v>287625.12187299551</v>
      </c>
      <c r="M165" s="26">
        <f t="shared" si="310"/>
        <v>0.12155945419103314</v>
      </c>
      <c r="P165" s="41"/>
      <c r="Q165" s="41"/>
      <c r="R165" s="41"/>
    </row>
    <row r="166" spans="2:18" ht="24.95" customHeight="1">
      <c r="B166" s="236">
        <v>28</v>
      </c>
      <c r="C166" s="289" t="s">
        <v>33</v>
      </c>
      <c r="D166" s="282">
        <f t="shared" ref="D166" si="317">VLOOKUP(C166,$Q$4:$R$77,2,FALSE)</f>
        <v>21811</v>
      </c>
      <c r="E166" s="105">
        <v>1</v>
      </c>
      <c r="F166" s="108" t="s">
        <v>216</v>
      </c>
      <c r="G166" s="111" t="s">
        <v>217</v>
      </c>
      <c r="H166" s="174">
        <v>111701241</v>
      </c>
      <c r="I166" s="24">
        <f t="shared" ref="I166" si="318">IFERROR(H166/H171,"-")</f>
        <v>0.15236411716771375</v>
      </c>
      <c r="J166" s="112">
        <v>1807</v>
      </c>
      <c r="K166" s="24">
        <f t="shared" ref="K166" si="319">IFERROR(J166/J171,"-")</f>
        <v>0.72395833333333337</v>
      </c>
      <c r="L166" s="112">
        <f t="shared" si="264"/>
        <v>61815.850027670174</v>
      </c>
      <c r="M166" s="24">
        <f>IFERROR(J166/$R$31,0)</f>
        <v>8.2848104167621839E-2</v>
      </c>
      <c r="P166" s="41"/>
      <c r="Q166" s="41"/>
      <c r="R166" s="41"/>
    </row>
    <row r="167" spans="2:18" ht="24.95" customHeight="1">
      <c r="B167" s="237"/>
      <c r="C167" s="290"/>
      <c r="D167" s="283"/>
      <c r="E167" s="106">
        <v>2</v>
      </c>
      <c r="F167" s="109" t="s">
        <v>218</v>
      </c>
      <c r="G167" s="28" t="s">
        <v>219</v>
      </c>
      <c r="H167" s="175">
        <v>63223009</v>
      </c>
      <c r="I167" s="25">
        <f t="shared" ref="I167" si="320">IFERROR(H167/H171,"-")</f>
        <v>8.6238235714600708E-2</v>
      </c>
      <c r="J167" s="113">
        <v>1537</v>
      </c>
      <c r="K167" s="25">
        <f t="shared" ref="K167" si="321">IFERROR(J167/J171,"-")</f>
        <v>0.61578525641025639</v>
      </c>
      <c r="L167" s="113">
        <f t="shared" si="264"/>
        <v>41134.033181522449</v>
      </c>
      <c r="M167" s="25">
        <f t="shared" ref="M167:M171" si="322">IFERROR(J167/$R$31,0)</f>
        <v>7.046902938884049E-2</v>
      </c>
      <c r="P167" s="41"/>
      <c r="Q167" s="41"/>
      <c r="R167" s="41"/>
    </row>
    <row r="168" spans="2:18" ht="24.95" customHeight="1">
      <c r="B168" s="237"/>
      <c r="C168" s="290"/>
      <c r="D168" s="283"/>
      <c r="E168" s="106">
        <v>3</v>
      </c>
      <c r="F168" s="109" t="s">
        <v>222</v>
      </c>
      <c r="G168" s="29" t="s">
        <v>223</v>
      </c>
      <c r="H168" s="175">
        <v>65101055</v>
      </c>
      <c r="I168" s="25">
        <f t="shared" ref="I168" si="323">IFERROR(H168/H171,"-")</f>
        <v>8.879995139679582E-2</v>
      </c>
      <c r="J168" s="113">
        <v>1214</v>
      </c>
      <c r="K168" s="25">
        <f t="shared" ref="K168" si="324">IFERROR(J168/J171,"-")</f>
        <v>0.48637820512820512</v>
      </c>
      <c r="L168" s="113">
        <f t="shared" si="264"/>
        <v>53625.251235584845</v>
      </c>
      <c r="M168" s="25">
        <f t="shared" si="322"/>
        <v>5.5659988079409473E-2</v>
      </c>
      <c r="P168" s="41"/>
      <c r="Q168" s="41"/>
      <c r="R168" s="41"/>
    </row>
    <row r="169" spans="2:18" ht="24.95" customHeight="1">
      <c r="B169" s="237"/>
      <c r="C169" s="290"/>
      <c r="D169" s="283"/>
      <c r="E169" s="106">
        <v>4</v>
      </c>
      <c r="F169" s="109" t="s">
        <v>214</v>
      </c>
      <c r="G169" s="29" t="s">
        <v>215</v>
      </c>
      <c r="H169" s="175">
        <v>118364961</v>
      </c>
      <c r="I169" s="25">
        <f t="shared" ref="I169" si="325">IFERROR(H169/H171,"-")</f>
        <v>0.16145364746982416</v>
      </c>
      <c r="J169" s="113">
        <v>1209</v>
      </c>
      <c r="K169" s="25">
        <f t="shared" ref="K169" si="326">IFERROR(J169/J171,"-")</f>
        <v>0.484375</v>
      </c>
      <c r="L169" s="113">
        <f t="shared" si="264"/>
        <v>97903.193548387091</v>
      </c>
      <c r="M169" s="25">
        <f t="shared" si="322"/>
        <v>5.5430745953876481E-2</v>
      </c>
      <c r="P169" s="41"/>
      <c r="Q169" s="41"/>
      <c r="R169" s="41"/>
    </row>
    <row r="170" spans="2:18" ht="24.95" customHeight="1">
      <c r="B170" s="237"/>
      <c r="C170" s="290"/>
      <c r="D170" s="283"/>
      <c r="E170" s="107">
        <v>5</v>
      </c>
      <c r="F170" s="110" t="s">
        <v>242</v>
      </c>
      <c r="G170" s="30" t="s">
        <v>243</v>
      </c>
      <c r="H170" s="176">
        <v>19293872</v>
      </c>
      <c r="I170" s="40">
        <f t="shared" ref="I170" si="327">IFERROR(H170/H171,"-")</f>
        <v>2.6317467448968374E-2</v>
      </c>
      <c r="J170" s="114">
        <v>1092</v>
      </c>
      <c r="K170" s="40">
        <f t="shared" ref="K170" si="328">IFERROR(J170/J171,"-")</f>
        <v>0.4375</v>
      </c>
      <c r="L170" s="114">
        <f t="shared" si="264"/>
        <v>17668.380952380954</v>
      </c>
      <c r="M170" s="40">
        <f t="shared" si="322"/>
        <v>5.0066480216404564E-2</v>
      </c>
      <c r="P170" s="41"/>
      <c r="Q170" s="41"/>
      <c r="R170" s="41"/>
    </row>
    <row r="171" spans="2:18" ht="24.95" customHeight="1">
      <c r="B171" s="238"/>
      <c r="C171" s="291"/>
      <c r="D171" s="284"/>
      <c r="E171" s="125" t="s">
        <v>106</v>
      </c>
      <c r="F171" s="31"/>
      <c r="G171" s="32"/>
      <c r="H171" s="177">
        <v>733120390</v>
      </c>
      <c r="I171" s="26" t="s">
        <v>193</v>
      </c>
      <c r="J171" s="142">
        <v>2496</v>
      </c>
      <c r="K171" s="26" t="s">
        <v>104</v>
      </c>
      <c r="L171" s="142">
        <f t="shared" si="264"/>
        <v>293718.10496794869</v>
      </c>
      <c r="M171" s="26">
        <f t="shared" si="322"/>
        <v>0.11443766906606757</v>
      </c>
      <c r="P171" s="41"/>
      <c r="Q171" s="41"/>
      <c r="R171" s="41"/>
    </row>
    <row r="172" spans="2:18" ht="24.95" customHeight="1">
      <c r="B172" s="236">
        <v>29</v>
      </c>
      <c r="C172" s="289" t="s">
        <v>34</v>
      </c>
      <c r="D172" s="282">
        <f t="shared" ref="D172" si="329">VLOOKUP(C172,$Q$4:$R$77,2,FALSE)</f>
        <v>17881</v>
      </c>
      <c r="E172" s="105">
        <v>1</v>
      </c>
      <c r="F172" s="108" t="s">
        <v>216</v>
      </c>
      <c r="G172" s="111" t="s">
        <v>217</v>
      </c>
      <c r="H172" s="174">
        <v>94381284</v>
      </c>
      <c r="I172" s="24">
        <f t="shared" ref="I172" si="330">IFERROR(H172/H177,"-")</f>
        <v>0.15692768439043037</v>
      </c>
      <c r="J172" s="112">
        <v>1449</v>
      </c>
      <c r="K172" s="24">
        <f t="shared" ref="K172" si="331">IFERROR(J172/J177,"-")</f>
        <v>0.71099116781158</v>
      </c>
      <c r="L172" s="112">
        <f t="shared" si="264"/>
        <v>65135.461697722567</v>
      </c>
      <c r="M172" s="24">
        <f>IFERROR(J172/$R$32,0)</f>
        <v>8.1035736256361499E-2</v>
      </c>
      <c r="P172" s="41"/>
      <c r="Q172" s="41"/>
      <c r="R172" s="41"/>
    </row>
    <row r="173" spans="2:18" ht="24.95" customHeight="1">
      <c r="B173" s="237"/>
      <c r="C173" s="290"/>
      <c r="D173" s="283"/>
      <c r="E173" s="106">
        <v>2</v>
      </c>
      <c r="F173" s="109" t="s">
        <v>218</v>
      </c>
      <c r="G173" s="28" t="s">
        <v>219</v>
      </c>
      <c r="H173" s="175">
        <v>44518479</v>
      </c>
      <c r="I173" s="25">
        <f t="shared" ref="I173" si="332">IFERROR(H173/H177,"-")</f>
        <v>7.4020838941479136E-2</v>
      </c>
      <c r="J173" s="113">
        <v>1220</v>
      </c>
      <c r="K173" s="25">
        <f t="shared" ref="K173" si="333">IFERROR(J173/J177,"-")</f>
        <v>0.59862610402355254</v>
      </c>
      <c r="L173" s="113">
        <f t="shared" si="264"/>
        <v>36490.556557377051</v>
      </c>
      <c r="M173" s="81">
        <f t="shared" ref="M173:M177" si="334">IFERROR(J173/$R$32,0)</f>
        <v>6.8228846261394777E-2</v>
      </c>
      <c r="P173" s="41"/>
      <c r="Q173" s="41"/>
      <c r="R173" s="41"/>
    </row>
    <row r="174" spans="2:18" ht="24.95" customHeight="1">
      <c r="B174" s="237"/>
      <c r="C174" s="290"/>
      <c r="D174" s="283"/>
      <c r="E174" s="106">
        <v>3</v>
      </c>
      <c r="F174" s="109" t="s">
        <v>214</v>
      </c>
      <c r="G174" s="29" t="s">
        <v>215</v>
      </c>
      <c r="H174" s="175">
        <v>86315526</v>
      </c>
      <c r="I174" s="25">
        <f t="shared" ref="I174" si="335">IFERROR(H174/H177,"-")</f>
        <v>0.14351675510286538</v>
      </c>
      <c r="J174" s="113">
        <v>1021</v>
      </c>
      <c r="K174" s="25">
        <f t="shared" ref="K174" si="336">IFERROR(J174/J177,"-")</f>
        <v>0.50098135426889112</v>
      </c>
      <c r="L174" s="113">
        <f t="shared" si="264"/>
        <v>84540.182174338886</v>
      </c>
      <c r="M174" s="81">
        <f t="shared" si="334"/>
        <v>5.7099714781052517E-2</v>
      </c>
      <c r="P174" s="41"/>
      <c r="Q174" s="41"/>
      <c r="R174" s="41"/>
    </row>
    <row r="175" spans="2:18" ht="24.95" customHeight="1">
      <c r="B175" s="237"/>
      <c r="C175" s="290"/>
      <c r="D175" s="283"/>
      <c r="E175" s="106">
        <v>4</v>
      </c>
      <c r="F175" s="109" t="s">
        <v>222</v>
      </c>
      <c r="G175" s="29" t="s">
        <v>223</v>
      </c>
      <c r="H175" s="175">
        <v>42883749</v>
      </c>
      <c r="I175" s="25">
        <f t="shared" ref="I175" si="337">IFERROR(H175/H177,"-")</f>
        <v>7.1302774695780086E-2</v>
      </c>
      <c r="J175" s="113">
        <v>894</v>
      </c>
      <c r="K175" s="25">
        <f t="shared" ref="K175" si="338">IFERROR(J175/J177,"-")</f>
        <v>0.43866535819430813</v>
      </c>
      <c r="L175" s="113">
        <f t="shared" si="264"/>
        <v>47968.399328859057</v>
      </c>
      <c r="M175" s="81">
        <f t="shared" si="334"/>
        <v>4.9997203735808959E-2</v>
      </c>
      <c r="P175" s="41"/>
      <c r="Q175" s="41"/>
      <c r="R175" s="41"/>
    </row>
    <row r="176" spans="2:18" ht="24.95" customHeight="1">
      <c r="B176" s="237"/>
      <c r="C176" s="290"/>
      <c r="D176" s="283"/>
      <c r="E176" s="107">
        <v>5</v>
      </c>
      <c r="F176" s="110" t="s">
        <v>234</v>
      </c>
      <c r="G176" s="30" t="s">
        <v>235</v>
      </c>
      <c r="H176" s="176">
        <v>36049428</v>
      </c>
      <c r="I176" s="40">
        <f t="shared" ref="I176" si="339">IFERROR(H176/H177,"-")</f>
        <v>5.9939354709770035E-2</v>
      </c>
      <c r="J176" s="114">
        <v>878</v>
      </c>
      <c r="K176" s="40">
        <f t="shared" ref="K176" si="340">IFERROR(J176/J177,"-")</f>
        <v>0.4308145240431796</v>
      </c>
      <c r="L176" s="114">
        <f t="shared" si="264"/>
        <v>41058.574031890661</v>
      </c>
      <c r="M176" s="82">
        <f t="shared" si="334"/>
        <v>4.9102399194675912E-2</v>
      </c>
      <c r="P176" s="41"/>
      <c r="Q176" s="41"/>
      <c r="R176" s="41"/>
    </row>
    <row r="177" spans="2:18" ht="24.95" customHeight="1">
      <c r="B177" s="238"/>
      <c r="C177" s="291"/>
      <c r="D177" s="284"/>
      <c r="E177" s="125" t="s">
        <v>106</v>
      </c>
      <c r="F177" s="31"/>
      <c r="G177" s="32"/>
      <c r="H177" s="177">
        <v>601431700</v>
      </c>
      <c r="I177" s="26" t="s">
        <v>193</v>
      </c>
      <c r="J177" s="142">
        <v>2038</v>
      </c>
      <c r="K177" s="26" t="s">
        <v>104</v>
      </c>
      <c r="L177" s="142">
        <f t="shared" si="264"/>
        <v>295108.78312070656</v>
      </c>
      <c r="M177" s="83">
        <f t="shared" si="334"/>
        <v>0.11397572842682177</v>
      </c>
      <c r="P177" s="41"/>
      <c r="Q177" s="41"/>
      <c r="R177" s="41"/>
    </row>
    <row r="178" spans="2:18" ht="24.95" customHeight="1">
      <c r="B178" s="236">
        <v>30</v>
      </c>
      <c r="C178" s="289" t="s">
        <v>35</v>
      </c>
      <c r="D178" s="282">
        <f t="shared" ref="D178" si="341">VLOOKUP(C178,$Q$4:$R$77,2,FALSE)</f>
        <v>23856</v>
      </c>
      <c r="E178" s="105">
        <v>1</v>
      </c>
      <c r="F178" s="108" t="s">
        <v>216</v>
      </c>
      <c r="G178" s="111" t="s">
        <v>217</v>
      </c>
      <c r="H178" s="174">
        <v>150816871</v>
      </c>
      <c r="I178" s="24">
        <f t="shared" ref="I178" si="342">IFERROR(H178/H183,"-")</f>
        <v>0.1575334037648925</v>
      </c>
      <c r="J178" s="112">
        <v>2255</v>
      </c>
      <c r="K178" s="24">
        <f t="shared" ref="K178" si="343">IFERROR(J178/J183,"-")</f>
        <v>0.74177631578947367</v>
      </c>
      <c r="L178" s="112">
        <f t="shared" si="264"/>
        <v>66881.095787139697</v>
      </c>
      <c r="M178" s="24">
        <f>IFERROR(J178/$R$33,0)</f>
        <v>9.452548625083837E-2</v>
      </c>
      <c r="P178" s="41"/>
      <c r="Q178" s="41"/>
      <c r="R178" s="41"/>
    </row>
    <row r="179" spans="2:18" ht="24.95" customHeight="1">
      <c r="B179" s="237"/>
      <c r="C179" s="290"/>
      <c r="D179" s="283"/>
      <c r="E179" s="106">
        <v>2</v>
      </c>
      <c r="F179" s="109" t="s">
        <v>218</v>
      </c>
      <c r="G179" s="28" t="s">
        <v>219</v>
      </c>
      <c r="H179" s="175">
        <v>84849042</v>
      </c>
      <c r="I179" s="25">
        <f t="shared" ref="I179" si="344">IFERROR(H179/H183,"-")</f>
        <v>8.8627739747036124E-2</v>
      </c>
      <c r="J179" s="113">
        <v>1988</v>
      </c>
      <c r="K179" s="25">
        <f t="shared" ref="K179" si="345">IFERROR(J179/J183,"-")</f>
        <v>0.65394736842105261</v>
      </c>
      <c r="L179" s="113">
        <f t="shared" si="264"/>
        <v>42680.604627766603</v>
      </c>
      <c r="M179" s="25">
        <f t="shared" ref="M179:M183" si="346">IFERROR(J179/$R$33,0)</f>
        <v>8.3333333333333329E-2</v>
      </c>
      <c r="P179" s="41"/>
      <c r="Q179" s="41"/>
      <c r="R179" s="41"/>
    </row>
    <row r="180" spans="2:18" ht="24.95" customHeight="1">
      <c r="B180" s="237"/>
      <c r="C180" s="290"/>
      <c r="D180" s="283"/>
      <c r="E180" s="106">
        <v>3</v>
      </c>
      <c r="F180" s="109" t="s">
        <v>214</v>
      </c>
      <c r="G180" s="29" t="s">
        <v>215</v>
      </c>
      <c r="H180" s="175">
        <v>149870321</v>
      </c>
      <c r="I180" s="25">
        <f t="shared" ref="I180" si="347">IFERROR(H180/H183,"-")</f>
        <v>0.15654469976682547</v>
      </c>
      <c r="J180" s="113">
        <v>1672</v>
      </c>
      <c r="K180" s="25">
        <f t="shared" ref="K180" si="348">IFERROR(J180/J183,"-")</f>
        <v>0.55000000000000004</v>
      </c>
      <c r="L180" s="113">
        <f t="shared" si="264"/>
        <v>89635.35944976077</v>
      </c>
      <c r="M180" s="25">
        <f t="shared" si="346"/>
        <v>7.0087189805499661E-2</v>
      </c>
      <c r="P180" s="41"/>
      <c r="Q180" s="41"/>
      <c r="R180" s="41"/>
    </row>
    <row r="181" spans="2:18" ht="24.95" customHeight="1">
      <c r="B181" s="237"/>
      <c r="C181" s="290"/>
      <c r="D181" s="283"/>
      <c r="E181" s="106">
        <v>4</v>
      </c>
      <c r="F181" s="109" t="s">
        <v>222</v>
      </c>
      <c r="G181" s="29" t="s">
        <v>223</v>
      </c>
      <c r="H181" s="175">
        <v>80225786</v>
      </c>
      <c r="I181" s="25">
        <f t="shared" ref="I181" si="349">IFERROR(H181/H183,"-")</f>
        <v>8.3798590001869608E-2</v>
      </c>
      <c r="J181" s="113">
        <v>1490</v>
      </c>
      <c r="K181" s="25">
        <f t="shared" ref="K181" si="350">IFERROR(J181/J183,"-")</f>
        <v>0.49013157894736842</v>
      </c>
      <c r="L181" s="113">
        <f t="shared" si="264"/>
        <v>53842.809395973156</v>
      </c>
      <c r="M181" s="25">
        <f t="shared" si="346"/>
        <v>6.2458081824279005E-2</v>
      </c>
      <c r="P181" s="41"/>
      <c r="Q181" s="41"/>
      <c r="R181" s="41"/>
    </row>
    <row r="182" spans="2:18" ht="24.95" customHeight="1">
      <c r="B182" s="237"/>
      <c r="C182" s="290"/>
      <c r="D182" s="283"/>
      <c r="E182" s="107">
        <v>5</v>
      </c>
      <c r="F182" s="110" t="s">
        <v>242</v>
      </c>
      <c r="G182" s="30" t="s">
        <v>243</v>
      </c>
      <c r="H182" s="176">
        <v>19410137</v>
      </c>
      <c r="I182" s="40">
        <f t="shared" ref="I182" si="351">IFERROR(H182/H183,"-")</f>
        <v>2.0274555020789942E-2</v>
      </c>
      <c r="J182" s="114">
        <v>1395</v>
      </c>
      <c r="K182" s="40">
        <f t="shared" ref="K182" si="352">IFERROR(J182/J183,"-")</f>
        <v>0.45888157894736842</v>
      </c>
      <c r="L182" s="114">
        <f t="shared" si="264"/>
        <v>13914.076702508961</v>
      </c>
      <c r="M182" s="40">
        <f t="shared" si="346"/>
        <v>5.847585513078471E-2</v>
      </c>
      <c r="P182" s="41"/>
      <c r="Q182" s="41"/>
      <c r="R182" s="41"/>
    </row>
    <row r="183" spans="2:18" ht="24.95" customHeight="1">
      <c r="B183" s="238"/>
      <c r="C183" s="291"/>
      <c r="D183" s="284"/>
      <c r="E183" s="125" t="s">
        <v>106</v>
      </c>
      <c r="F183" s="31"/>
      <c r="G183" s="32"/>
      <c r="H183" s="177">
        <v>957364390</v>
      </c>
      <c r="I183" s="26" t="s">
        <v>193</v>
      </c>
      <c r="J183" s="142">
        <v>3040</v>
      </c>
      <c r="K183" s="26" t="s">
        <v>104</v>
      </c>
      <c r="L183" s="142">
        <f t="shared" si="264"/>
        <v>314922.49671052629</v>
      </c>
      <c r="M183" s="26">
        <f t="shared" si="346"/>
        <v>0.12743125419181758</v>
      </c>
      <c r="P183" s="41"/>
      <c r="Q183" s="41"/>
      <c r="R183" s="41"/>
    </row>
    <row r="184" spans="2:18" ht="24.95" customHeight="1">
      <c r="B184" s="236">
        <v>31</v>
      </c>
      <c r="C184" s="289" t="s">
        <v>36</v>
      </c>
      <c r="D184" s="282">
        <f t="shared" ref="D184" si="353">VLOOKUP(C184,$Q$4:$R$77,2,FALSE)</f>
        <v>32983</v>
      </c>
      <c r="E184" s="105">
        <v>1</v>
      </c>
      <c r="F184" s="108" t="s">
        <v>216</v>
      </c>
      <c r="G184" s="111" t="s">
        <v>217</v>
      </c>
      <c r="H184" s="174">
        <v>144754483</v>
      </c>
      <c r="I184" s="24">
        <f t="shared" ref="I184" si="354">IFERROR(H184/H189,"-")</f>
        <v>0.13993290446781148</v>
      </c>
      <c r="J184" s="112">
        <v>2411</v>
      </c>
      <c r="K184" s="24">
        <f t="shared" ref="K184" si="355">IFERROR(J184/J189,"-")</f>
        <v>0.69641825534373192</v>
      </c>
      <c r="L184" s="112">
        <f t="shared" si="264"/>
        <v>60039.188303608462</v>
      </c>
      <c r="M184" s="24">
        <f>IFERROR(J184/$R$34,0)</f>
        <v>7.3098262741412248E-2</v>
      </c>
      <c r="P184" s="41"/>
      <c r="Q184" s="41"/>
      <c r="R184" s="41"/>
    </row>
    <row r="185" spans="2:18" ht="24.95" customHeight="1">
      <c r="B185" s="237"/>
      <c r="C185" s="290"/>
      <c r="D185" s="283"/>
      <c r="E185" s="106">
        <v>2</v>
      </c>
      <c r="F185" s="109" t="s">
        <v>218</v>
      </c>
      <c r="G185" s="28" t="s">
        <v>219</v>
      </c>
      <c r="H185" s="175">
        <v>84047360</v>
      </c>
      <c r="I185" s="25">
        <f t="shared" ref="I185" si="356">IFERROR(H185/H189,"-")</f>
        <v>8.1247854670254041E-2</v>
      </c>
      <c r="J185" s="113">
        <v>2013</v>
      </c>
      <c r="K185" s="25">
        <f t="shared" ref="K185" si="357">IFERROR(J185/J189,"-")</f>
        <v>0.58145580589254764</v>
      </c>
      <c r="L185" s="113">
        <f t="shared" si="264"/>
        <v>41752.290114257325</v>
      </c>
      <c r="M185" s="25">
        <f t="shared" ref="M185:M189" si="358">IFERROR(J185/$R$34,0)</f>
        <v>6.103144043901404E-2</v>
      </c>
      <c r="P185" s="41"/>
      <c r="Q185" s="41"/>
      <c r="R185" s="41"/>
    </row>
    <row r="186" spans="2:18" ht="24.95" customHeight="1">
      <c r="B186" s="237"/>
      <c r="C186" s="290"/>
      <c r="D186" s="283"/>
      <c r="E186" s="106">
        <v>3</v>
      </c>
      <c r="F186" s="109" t="s">
        <v>214</v>
      </c>
      <c r="G186" s="29" t="s">
        <v>215</v>
      </c>
      <c r="H186" s="175">
        <v>156363848</v>
      </c>
      <c r="I186" s="25">
        <f t="shared" ref="I186" si="359">IFERROR(H186/H189,"-")</f>
        <v>0.15115557702211818</v>
      </c>
      <c r="J186" s="113">
        <v>1726</v>
      </c>
      <c r="K186" s="25">
        <f t="shared" ref="K186" si="360">IFERROR(J186/J189,"-")</f>
        <v>0.49855574812247255</v>
      </c>
      <c r="L186" s="113">
        <f t="shared" si="264"/>
        <v>90593.191193511011</v>
      </c>
      <c r="M186" s="25">
        <f t="shared" si="358"/>
        <v>5.2329988175726892E-2</v>
      </c>
      <c r="P186" s="41"/>
      <c r="Q186" s="41"/>
      <c r="R186" s="41"/>
    </row>
    <row r="187" spans="2:18" ht="24.95" customHeight="1">
      <c r="B187" s="237"/>
      <c r="C187" s="290"/>
      <c r="D187" s="283"/>
      <c r="E187" s="106">
        <v>4</v>
      </c>
      <c r="F187" s="109" t="s">
        <v>222</v>
      </c>
      <c r="G187" s="29" t="s">
        <v>223</v>
      </c>
      <c r="H187" s="175">
        <v>83218777</v>
      </c>
      <c r="I187" s="25">
        <f t="shared" ref="I187" si="361">IFERROR(H187/H189,"-")</f>
        <v>8.0446870663543502E-2</v>
      </c>
      <c r="J187" s="113">
        <v>1578</v>
      </c>
      <c r="K187" s="25">
        <f t="shared" ref="K187" si="362">IFERROR(J187/J189,"-")</f>
        <v>0.4558058925476603</v>
      </c>
      <c r="L187" s="113">
        <f t="shared" si="264"/>
        <v>52736.867553865653</v>
      </c>
      <c r="M187" s="25">
        <f t="shared" si="358"/>
        <v>4.7842828123578811E-2</v>
      </c>
      <c r="P187" s="41"/>
      <c r="Q187" s="41"/>
      <c r="R187" s="41"/>
    </row>
    <row r="188" spans="2:18" ht="24.95" customHeight="1">
      <c r="B188" s="237"/>
      <c r="C188" s="290"/>
      <c r="D188" s="283"/>
      <c r="E188" s="107">
        <v>5</v>
      </c>
      <c r="F188" s="110" t="s">
        <v>220</v>
      </c>
      <c r="G188" s="30" t="s">
        <v>221</v>
      </c>
      <c r="H188" s="176">
        <v>99063176</v>
      </c>
      <c r="I188" s="40">
        <f t="shared" ref="I188" si="363">IFERROR(H188/H189,"-")</f>
        <v>9.5763513890523136E-2</v>
      </c>
      <c r="J188" s="114">
        <v>1397</v>
      </c>
      <c r="K188" s="40">
        <f t="shared" ref="K188" si="364">IFERROR(J188/J189,"-")</f>
        <v>0.40352397458116696</v>
      </c>
      <c r="L188" s="114">
        <f t="shared" si="264"/>
        <v>70911.364352183256</v>
      </c>
      <c r="M188" s="40">
        <f t="shared" si="358"/>
        <v>4.2355152654397717E-2</v>
      </c>
      <c r="P188" s="41"/>
      <c r="Q188" s="41"/>
      <c r="R188" s="41"/>
    </row>
    <row r="189" spans="2:18" ht="24.95" customHeight="1">
      <c r="B189" s="238"/>
      <c r="C189" s="291"/>
      <c r="D189" s="284"/>
      <c r="E189" s="125" t="s">
        <v>106</v>
      </c>
      <c r="F189" s="31"/>
      <c r="G189" s="32"/>
      <c r="H189" s="177">
        <v>1034456360</v>
      </c>
      <c r="I189" s="26" t="s">
        <v>193</v>
      </c>
      <c r="J189" s="142">
        <v>3462</v>
      </c>
      <c r="K189" s="26" t="s">
        <v>104</v>
      </c>
      <c r="L189" s="142">
        <f t="shared" si="264"/>
        <v>298803.10803004046</v>
      </c>
      <c r="M189" s="26">
        <f t="shared" si="358"/>
        <v>0.10496316284146379</v>
      </c>
      <c r="P189" s="41"/>
      <c r="Q189" s="41"/>
      <c r="R189" s="41"/>
    </row>
    <row r="190" spans="2:18" ht="24.95" customHeight="1">
      <c r="B190" s="236">
        <v>32</v>
      </c>
      <c r="C190" s="289" t="s">
        <v>37</v>
      </c>
      <c r="D190" s="282">
        <f t="shared" ref="D190" si="365">VLOOKUP(C190,$Q$4:$R$77,2,FALSE)</f>
        <v>26529</v>
      </c>
      <c r="E190" s="105">
        <v>1</v>
      </c>
      <c r="F190" s="108" t="s">
        <v>216</v>
      </c>
      <c r="G190" s="111" t="s">
        <v>217</v>
      </c>
      <c r="H190" s="174">
        <v>144696411</v>
      </c>
      <c r="I190" s="24">
        <f t="shared" ref="I190" si="366">IFERROR(H190/H195,"-")</f>
        <v>0.15750530981311808</v>
      </c>
      <c r="J190" s="112">
        <v>2239</v>
      </c>
      <c r="K190" s="24">
        <f t="shared" ref="K190" si="367">IFERROR(J190/J195,"-")</f>
        <v>0.7206308336015449</v>
      </c>
      <c r="L190" s="112">
        <f t="shared" si="264"/>
        <v>64625.462706565428</v>
      </c>
      <c r="M190" s="24">
        <f>IFERROR(J190/$R$35,0)</f>
        <v>8.4398205737117871E-2</v>
      </c>
      <c r="P190" s="41"/>
      <c r="Q190" s="41"/>
      <c r="R190" s="41"/>
    </row>
    <row r="191" spans="2:18" ht="24.95" customHeight="1">
      <c r="B191" s="237"/>
      <c r="C191" s="290"/>
      <c r="D191" s="283"/>
      <c r="E191" s="106">
        <v>2</v>
      </c>
      <c r="F191" s="109" t="s">
        <v>218</v>
      </c>
      <c r="G191" s="28" t="s">
        <v>219</v>
      </c>
      <c r="H191" s="175">
        <v>78292305</v>
      </c>
      <c r="I191" s="25">
        <f t="shared" ref="I191" si="368">IFERROR(H191/H195,"-")</f>
        <v>8.5222941396992449E-2</v>
      </c>
      <c r="J191" s="113">
        <v>1925</v>
      </c>
      <c r="K191" s="25">
        <f t="shared" ref="K191" si="369">IFERROR(J191/J195,"-")</f>
        <v>0.61956871580302542</v>
      </c>
      <c r="L191" s="113">
        <f t="shared" si="264"/>
        <v>40671.327272727271</v>
      </c>
      <c r="M191" s="25">
        <f t="shared" ref="M191:M195" si="370">IFERROR(J191/$R$35,0)</f>
        <v>7.2562101850804778E-2</v>
      </c>
      <c r="P191" s="41"/>
      <c r="Q191" s="41"/>
      <c r="R191" s="41"/>
    </row>
    <row r="192" spans="2:18" ht="24.95" customHeight="1">
      <c r="B192" s="237"/>
      <c r="C192" s="290"/>
      <c r="D192" s="283"/>
      <c r="E192" s="106">
        <v>3</v>
      </c>
      <c r="F192" s="109" t="s">
        <v>214</v>
      </c>
      <c r="G192" s="29" t="s">
        <v>215</v>
      </c>
      <c r="H192" s="175">
        <v>125314559</v>
      </c>
      <c r="I192" s="25">
        <f t="shared" ref="I192" si="371">IFERROR(H192/H195,"-")</f>
        <v>0.13640772637677423</v>
      </c>
      <c r="J192" s="113">
        <v>1486</v>
      </c>
      <c r="K192" s="25">
        <f t="shared" ref="K192" si="372">IFERROR(J192/J195,"-")</f>
        <v>0.47827486321210172</v>
      </c>
      <c r="L192" s="113">
        <f t="shared" si="264"/>
        <v>84330.120457604309</v>
      </c>
      <c r="M192" s="25">
        <f t="shared" si="370"/>
        <v>5.6014173168984882E-2</v>
      </c>
      <c r="P192" s="41"/>
      <c r="Q192" s="41"/>
      <c r="R192" s="41"/>
    </row>
    <row r="193" spans="2:18" ht="24.95" customHeight="1">
      <c r="B193" s="237"/>
      <c r="C193" s="290"/>
      <c r="D193" s="283"/>
      <c r="E193" s="106">
        <v>4</v>
      </c>
      <c r="F193" s="109" t="s">
        <v>242</v>
      </c>
      <c r="G193" s="29" t="s">
        <v>243</v>
      </c>
      <c r="H193" s="175">
        <v>24691189</v>
      </c>
      <c r="I193" s="25">
        <f t="shared" ref="I193" si="373">IFERROR(H193/H195,"-")</f>
        <v>2.6876916616122935E-2</v>
      </c>
      <c r="J193" s="113">
        <v>1356</v>
      </c>
      <c r="K193" s="25">
        <f t="shared" ref="K193" si="374">IFERROR(J193/J195,"-")</f>
        <v>0.4364338590280013</v>
      </c>
      <c r="L193" s="113">
        <f t="shared" si="264"/>
        <v>18208.84144542773</v>
      </c>
      <c r="M193" s="25">
        <f t="shared" si="370"/>
        <v>5.1113875381657806E-2</v>
      </c>
      <c r="P193" s="41"/>
      <c r="Q193" s="41"/>
      <c r="R193" s="41"/>
    </row>
    <row r="194" spans="2:18" ht="24.95" customHeight="1">
      <c r="B194" s="237"/>
      <c r="C194" s="290"/>
      <c r="D194" s="283"/>
      <c r="E194" s="107">
        <v>5</v>
      </c>
      <c r="F194" s="110" t="s">
        <v>222</v>
      </c>
      <c r="G194" s="30" t="s">
        <v>223</v>
      </c>
      <c r="H194" s="176">
        <v>63953329</v>
      </c>
      <c r="I194" s="40">
        <f t="shared" ref="I194" si="375">IFERROR(H194/H195,"-")</f>
        <v>6.9614642326721363E-2</v>
      </c>
      <c r="J194" s="114">
        <v>1352</v>
      </c>
      <c r="K194" s="40">
        <f t="shared" ref="K194" si="376">IFERROR(J194/J195,"-")</f>
        <v>0.43514644351464438</v>
      </c>
      <c r="L194" s="114">
        <f t="shared" si="264"/>
        <v>47302.758136094671</v>
      </c>
      <c r="M194" s="40">
        <f t="shared" si="370"/>
        <v>5.0963096988201589E-2</v>
      </c>
      <c r="P194" s="41"/>
      <c r="Q194" s="41"/>
      <c r="R194" s="41"/>
    </row>
    <row r="195" spans="2:18" ht="24.95" customHeight="1">
      <c r="B195" s="238"/>
      <c r="C195" s="291"/>
      <c r="D195" s="284"/>
      <c r="E195" s="125" t="s">
        <v>106</v>
      </c>
      <c r="F195" s="31"/>
      <c r="G195" s="32"/>
      <c r="H195" s="177">
        <v>918676400</v>
      </c>
      <c r="I195" s="26" t="s">
        <v>193</v>
      </c>
      <c r="J195" s="142">
        <v>3107</v>
      </c>
      <c r="K195" s="26" t="s">
        <v>104</v>
      </c>
      <c r="L195" s="142">
        <f t="shared" si="264"/>
        <v>295679.56227872544</v>
      </c>
      <c r="M195" s="26">
        <f t="shared" si="370"/>
        <v>0.11711711711711711</v>
      </c>
      <c r="P195" s="41"/>
      <c r="Q195" s="41"/>
      <c r="R195" s="41"/>
    </row>
    <row r="196" spans="2:18" ht="24.95" customHeight="1">
      <c r="B196" s="236">
        <v>33</v>
      </c>
      <c r="C196" s="289" t="s">
        <v>38</v>
      </c>
      <c r="D196" s="282">
        <f t="shared" ref="D196" si="377">VLOOKUP(C196,$Q$4:$R$77,2,FALSE)</f>
        <v>7884</v>
      </c>
      <c r="E196" s="105">
        <v>1</v>
      </c>
      <c r="F196" s="108" t="s">
        <v>216</v>
      </c>
      <c r="G196" s="111" t="s">
        <v>217</v>
      </c>
      <c r="H196" s="174">
        <v>34840200</v>
      </c>
      <c r="I196" s="24">
        <f t="shared" ref="I196" si="378">IFERROR(H196/H201,"-")</f>
        <v>9.9826053241192078E-2</v>
      </c>
      <c r="J196" s="112">
        <v>585</v>
      </c>
      <c r="K196" s="24">
        <f t="shared" ref="K196" si="379">IFERROR(J196/J201,"-")</f>
        <v>0.67010309278350511</v>
      </c>
      <c r="L196" s="112">
        <f t="shared" si="264"/>
        <v>59555.897435897437</v>
      </c>
      <c r="M196" s="24">
        <f>IFERROR(J196/$R$36,0)</f>
        <v>7.4200913242009128E-2</v>
      </c>
      <c r="P196" s="41"/>
      <c r="Q196" s="41"/>
      <c r="R196" s="41"/>
    </row>
    <row r="197" spans="2:18" ht="24.95" customHeight="1">
      <c r="B197" s="237"/>
      <c r="C197" s="290"/>
      <c r="D197" s="283"/>
      <c r="E197" s="106">
        <v>2</v>
      </c>
      <c r="F197" s="109" t="s">
        <v>218</v>
      </c>
      <c r="G197" s="28" t="s">
        <v>219</v>
      </c>
      <c r="H197" s="175">
        <v>18956766</v>
      </c>
      <c r="I197" s="25">
        <f t="shared" ref="I197" si="380">IFERROR(H197/H201,"-")</f>
        <v>5.4315966383568975E-2</v>
      </c>
      <c r="J197" s="113">
        <v>514</v>
      </c>
      <c r="K197" s="25">
        <f t="shared" ref="K197" si="381">IFERROR(J197/J201,"-")</f>
        <v>0.58877434135166096</v>
      </c>
      <c r="L197" s="113">
        <f t="shared" si="264"/>
        <v>36880.867704280157</v>
      </c>
      <c r="M197" s="25">
        <f t="shared" ref="M197:M201" si="382">IFERROR(J197/$R$36,0)</f>
        <v>6.5195332318619986E-2</v>
      </c>
      <c r="P197" s="41"/>
      <c r="Q197" s="41"/>
      <c r="R197" s="41"/>
    </row>
    <row r="198" spans="2:18" ht="24.95" customHeight="1">
      <c r="B198" s="237"/>
      <c r="C198" s="290"/>
      <c r="D198" s="283"/>
      <c r="E198" s="106">
        <v>3</v>
      </c>
      <c r="F198" s="109" t="s">
        <v>214</v>
      </c>
      <c r="G198" s="29" t="s">
        <v>215</v>
      </c>
      <c r="H198" s="175">
        <v>43305970</v>
      </c>
      <c r="I198" s="25">
        <f t="shared" ref="I198" si="383">IFERROR(H198/H201,"-")</f>
        <v>0.12408264208820463</v>
      </c>
      <c r="J198" s="113">
        <v>490</v>
      </c>
      <c r="K198" s="25">
        <f t="shared" ref="K198" si="384">IFERROR(J198/J201,"-")</f>
        <v>0.56128293241695304</v>
      </c>
      <c r="L198" s="113">
        <f t="shared" si="264"/>
        <v>88379.530612244896</v>
      </c>
      <c r="M198" s="25">
        <f t="shared" si="382"/>
        <v>6.2151192288178586E-2</v>
      </c>
      <c r="P198" s="41"/>
      <c r="Q198" s="41"/>
      <c r="R198" s="41"/>
    </row>
    <row r="199" spans="2:18" ht="24.95" customHeight="1">
      <c r="B199" s="237"/>
      <c r="C199" s="290"/>
      <c r="D199" s="283"/>
      <c r="E199" s="106">
        <v>4</v>
      </c>
      <c r="F199" s="109" t="s">
        <v>222</v>
      </c>
      <c r="G199" s="29" t="s">
        <v>223</v>
      </c>
      <c r="H199" s="175">
        <v>25510870</v>
      </c>
      <c r="I199" s="25">
        <f t="shared" ref="I199" si="385">IFERROR(H199/H201,"-")</f>
        <v>7.3095144885767876E-2</v>
      </c>
      <c r="J199" s="113">
        <v>405</v>
      </c>
      <c r="K199" s="25">
        <f t="shared" ref="K199" si="386">IFERROR(J199/J201,"-")</f>
        <v>0.46391752577319589</v>
      </c>
      <c r="L199" s="113">
        <f t="shared" si="264"/>
        <v>62989.8024691358</v>
      </c>
      <c r="M199" s="25">
        <f t="shared" si="382"/>
        <v>5.1369863013698627E-2</v>
      </c>
      <c r="P199" s="41"/>
      <c r="Q199" s="41"/>
      <c r="R199" s="41"/>
    </row>
    <row r="200" spans="2:18" ht="24.95" customHeight="1">
      <c r="B200" s="237"/>
      <c r="C200" s="290"/>
      <c r="D200" s="283"/>
      <c r="E200" s="107">
        <v>5</v>
      </c>
      <c r="F200" s="110" t="s">
        <v>234</v>
      </c>
      <c r="G200" s="30" t="s">
        <v>235</v>
      </c>
      <c r="H200" s="176">
        <v>18593785</v>
      </c>
      <c r="I200" s="40">
        <f t="shared" ref="I200" si="387">IFERROR(H200/H201,"-")</f>
        <v>5.3275933300189975E-2</v>
      </c>
      <c r="J200" s="114">
        <v>357</v>
      </c>
      <c r="K200" s="40">
        <f t="shared" ref="K200" si="388">IFERROR(J200/J201,"-")</f>
        <v>0.40893470790378006</v>
      </c>
      <c r="L200" s="114">
        <f t="shared" si="264"/>
        <v>52083.431372549021</v>
      </c>
      <c r="M200" s="40">
        <f t="shared" si="382"/>
        <v>4.5281582952815827E-2</v>
      </c>
      <c r="P200" s="41"/>
      <c r="Q200" s="41"/>
      <c r="R200" s="41"/>
    </row>
    <row r="201" spans="2:18" ht="24.95" customHeight="1">
      <c r="B201" s="238"/>
      <c r="C201" s="291"/>
      <c r="D201" s="284"/>
      <c r="E201" s="125" t="s">
        <v>106</v>
      </c>
      <c r="F201" s="31"/>
      <c r="G201" s="32"/>
      <c r="H201" s="177">
        <v>349009090</v>
      </c>
      <c r="I201" s="26" t="s">
        <v>193</v>
      </c>
      <c r="J201" s="142">
        <v>873</v>
      </c>
      <c r="K201" s="26" t="s">
        <v>104</v>
      </c>
      <c r="L201" s="142">
        <f t="shared" si="264"/>
        <v>399781.31729667814</v>
      </c>
      <c r="M201" s="26">
        <f t="shared" si="382"/>
        <v>0.11073059360730593</v>
      </c>
      <c r="P201" s="41"/>
      <c r="Q201" s="41"/>
      <c r="R201" s="41"/>
    </row>
    <row r="202" spans="2:18" ht="24.95" customHeight="1">
      <c r="B202" s="236">
        <v>34</v>
      </c>
      <c r="C202" s="289" t="s">
        <v>39</v>
      </c>
      <c r="D202" s="282">
        <f t="shared" ref="D202" si="389">VLOOKUP(C202,$Q$4:$R$77,2,FALSE)</f>
        <v>33432</v>
      </c>
      <c r="E202" s="105">
        <v>1</v>
      </c>
      <c r="F202" s="108" t="s">
        <v>216</v>
      </c>
      <c r="G202" s="111" t="s">
        <v>217</v>
      </c>
      <c r="H202" s="174">
        <v>175226647</v>
      </c>
      <c r="I202" s="24">
        <f t="shared" ref="I202" si="390">IFERROR(H202/H207,"-")</f>
        <v>0.14995663814249643</v>
      </c>
      <c r="J202" s="112">
        <v>2869</v>
      </c>
      <c r="K202" s="24">
        <f t="shared" ref="K202" si="391">IFERROR(J202/J207,"-")</f>
        <v>0.74674648620510153</v>
      </c>
      <c r="L202" s="112">
        <f t="shared" ref="L202:L265" si="392">IFERROR(H202/J202,"-")</f>
        <v>61075.861624259327</v>
      </c>
      <c r="M202" s="24">
        <f>IFERROR(J202/$R$37,0)</f>
        <v>8.5815984685331415E-2</v>
      </c>
      <c r="P202" s="41"/>
      <c r="Q202" s="41"/>
      <c r="R202" s="41"/>
    </row>
    <row r="203" spans="2:18" ht="24.95" customHeight="1">
      <c r="B203" s="237"/>
      <c r="C203" s="290"/>
      <c r="D203" s="283"/>
      <c r="E203" s="106">
        <v>2</v>
      </c>
      <c r="F203" s="109" t="s">
        <v>218</v>
      </c>
      <c r="G203" s="28" t="s">
        <v>219</v>
      </c>
      <c r="H203" s="175">
        <v>94073154</v>
      </c>
      <c r="I203" s="25">
        <f t="shared" ref="I203" si="393">IFERROR(H203/H207,"-")</f>
        <v>8.0506556250553266E-2</v>
      </c>
      <c r="J203" s="113">
        <v>2490</v>
      </c>
      <c r="K203" s="25">
        <f t="shared" ref="K203" si="394">IFERROR(J203/J207,"-")</f>
        <v>0.64809994794377923</v>
      </c>
      <c r="L203" s="113">
        <f t="shared" si="392"/>
        <v>37780.383132530122</v>
      </c>
      <c r="M203" s="25">
        <f t="shared" ref="M203:M207" si="395">IFERROR(J203/$R$37,0)</f>
        <v>7.4479540559942575E-2</v>
      </c>
      <c r="P203" s="41"/>
      <c r="Q203" s="41"/>
      <c r="R203" s="41"/>
    </row>
    <row r="204" spans="2:18" ht="24.95" customHeight="1">
      <c r="B204" s="237"/>
      <c r="C204" s="290"/>
      <c r="D204" s="283"/>
      <c r="E204" s="106">
        <v>3</v>
      </c>
      <c r="F204" s="109" t="s">
        <v>214</v>
      </c>
      <c r="G204" s="29" t="s">
        <v>215</v>
      </c>
      <c r="H204" s="175">
        <v>204457407</v>
      </c>
      <c r="I204" s="25">
        <f t="shared" ref="I204" si="396">IFERROR(H204/H207,"-")</f>
        <v>0.17497193447439599</v>
      </c>
      <c r="J204" s="113">
        <v>2305</v>
      </c>
      <c r="K204" s="25">
        <f t="shared" ref="K204" si="397">IFERROR(J204/J207,"-")</f>
        <v>0.59994794377928162</v>
      </c>
      <c r="L204" s="113">
        <f t="shared" si="392"/>
        <v>88701.695010845986</v>
      </c>
      <c r="M204" s="25">
        <f t="shared" si="395"/>
        <v>6.8945920076573339E-2</v>
      </c>
      <c r="P204" s="41"/>
      <c r="Q204" s="41"/>
      <c r="R204" s="41"/>
    </row>
    <row r="205" spans="2:18" ht="24.95" customHeight="1">
      <c r="B205" s="237"/>
      <c r="C205" s="290"/>
      <c r="D205" s="283"/>
      <c r="E205" s="106">
        <v>4</v>
      </c>
      <c r="F205" s="109" t="s">
        <v>222</v>
      </c>
      <c r="G205" s="29" t="s">
        <v>223</v>
      </c>
      <c r="H205" s="175">
        <v>84503999</v>
      </c>
      <c r="I205" s="25">
        <f t="shared" ref="I205" si="398">IFERROR(H205/H207,"-")</f>
        <v>7.2317400444447705E-2</v>
      </c>
      <c r="J205" s="113">
        <v>1790</v>
      </c>
      <c r="K205" s="25">
        <f t="shared" ref="K205" si="399">IFERROR(J205/J207,"-")</f>
        <v>0.4659031754294638</v>
      </c>
      <c r="L205" s="113">
        <f t="shared" si="392"/>
        <v>47208.937988826816</v>
      </c>
      <c r="M205" s="25">
        <f t="shared" si="395"/>
        <v>5.3541517109356306E-2</v>
      </c>
      <c r="P205" s="41"/>
      <c r="Q205" s="41"/>
      <c r="R205" s="41"/>
    </row>
    <row r="206" spans="2:18" ht="24.95" customHeight="1">
      <c r="B206" s="237"/>
      <c r="C206" s="290"/>
      <c r="D206" s="283"/>
      <c r="E206" s="107">
        <v>5</v>
      </c>
      <c r="F206" s="110" t="s">
        <v>220</v>
      </c>
      <c r="G206" s="30" t="s">
        <v>221</v>
      </c>
      <c r="H206" s="176">
        <v>96731821</v>
      </c>
      <c r="I206" s="40">
        <f t="shared" ref="I206" si="400">IFERROR(H206/H207,"-")</f>
        <v>8.2781808171914273E-2</v>
      </c>
      <c r="J206" s="114">
        <v>1784</v>
      </c>
      <c r="K206" s="40">
        <f t="shared" ref="K206" si="401">IFERROR(J206/J207,"-")</f>
        <v>0.46434148880791254</v>
      </c>
      <c r="L206" s="114">
        <f t="shared" si="392"/>
        <v>54221.87275784753</v>
      </c>
      <c r="M206" s="40">
        <f t="shared" si="395"/>
        <v>5.3362048336922707E-2</v>
      </c>
      <c r="P206" s="41"/>
      <c r="Q206" s="41"/>
      <c r="R206" s="41"/>
    </row>
    <row r="207" spans="2:18" ht="24.95" customHeight="1">
      <c r="B207" s="238"/>
      <c r="C207" s="291"/>
      <c r="D207" s="284"/>
      <c r="E207" s="125" t="s">
        <v>106</v>
      </c>
      <c r="F207" s="31"/>
      <c r="G207" s="32"/>
      <c r="H207" s="177">
        <v>1168515440</v>
      </c>
      <c r="I207" s="26" t="s">
        <v>193</v>
      </c>
      <c r="J207" s="142">
        <v>3842</v>
      </c>
      <c r="K207" s="26" t="s">
        <v>104</v>
      </c>
      <c r="L207" s="142">
        <f t="shared" si="392"/>
        <v>304142.48828735034</v>
      </c>
      <c r="M207" s="26">
        <f t="shared" si="395"/>
        <v>0.11491983728164633</v>
      </c>
      <c r="P207" s="41"/>
      <c r="Q207" s="41"/>
      <c r="R207" s="41"/>
    </row>
    <row r="208" spans="2:18" ht="24.95" customHeight="1">
      <c r="B208" s="236">
        <v>35</v>
      </c>
      <c r="C208" s="289" t="s">
        <v>2</v>
      </c>
      <c r="D208" s="282">
        <f t="shared" ref="D208" si="402">VLOOKUP(C208,$Q$4:$R$77,2,FALSE)</f>
        <v>68371</v>
      </c>
      <c r="E208" s="105">
        <v>1</v>
      </c>
      <c r="F208" s="108" t="s">
        <v>216</v>
      </c>
      <c r="G208" s="111" t="s">
        <v>217</v>
      </c>
      <c r="H208" s="174">
        <v>499347625</v>
      </c>
      <c r="I208" s="24">
        <f t="shared" ref="I208" si="403">IFERROR(H208/H213,"-")</f>
        <v>0.15796393643560439</v>
      </c>
      <c r="J208" s="112">
        <v>7176</v>
      </c>
      <c r="K208" s="24">
        <f t="shared" ref="K208" si="404">IFERROR(J208/J213,"-")</f>
        <v>0.72244035034732712</v>
      </c>
      <c r="L208" s="112">
        <f t="shared" si="392"/>
        <v>69585.789437012267</v>
      </c>
      <c r="M208" s="24">
        <f>IFERROR(J208/$R$38,0)</f>
        <v>0.10495677992131167</v>
      </c>
      <c r="P208" s="41"/>
      <c r="Q208" s="41"/>
      <c r="R208" s="41"/>
    </row>
    <row r="209" spans="2:18" ht="24.95" customHeight="1">
      <c r="B209" s="237"/>
      <c r="C209" s="290"/>
      <c r="D209" s="283"/>
      <c r="E209" s="106">
        <v>2</v>
      </c>
      <c r="F209" s="109" t="s">
        <v>218</v>
      </c>
      <c r="G209" s="28" t="s">
        <v>219</v>
      </c>
      <c r="H209" s="175">
        <v>254160587</v>
      </c>
      <c r="I209" s="25">
        <f t="shared" ref="I209" si="405">IFERROR(H209/H213,"-")</f>
        <v>8.0401317237273118E-2</v>
      </c>
      <c r="J209" s="113">
        <v>6094</v>
      </c>
      <c r="K209" s="25">
        <f t="shared" ref="K209" si="406">IFERROR(J209/J213,"-")</f>
        <v>0.61351052048726462</v>
      </c>
      <c r="L209" s="113">
        <f t="shared" si="392"/>
        <v>41706.692976698389</v>
      </c>
      <c r="M209" s="25">
        <f t="shared" ref="M209:M213" si="407">IFERROR(J209/$R$38,0)</f>
        <v>8.9131356861827382E-2</v>
      </c>
      <c r="P209" s="41"/>
      <c r="Q209" s="41"/>
      <c r="R209" s="41"/>
    </row>
    <row r="210" spans="2:18" ht="24.95" customHeight="1">
      <c r="B210" s="237"/>
      <c r="C210" s="290"/>
      <c r="D210" s="283"/>
      <c r="E210" s="106">
        <v>3</v>
      </c>
      <c r="F210" s="109" t="s">
        <v>214</v>
      </c>
      <c r="G210" s="29" t="s">
        <v>215</v>
      </c>
      <c r="H210" s="175">
        <v>544016174</v>
      </c>
      <c r="I210" s="25">
        <f t="shared" ref="I210" si="408">IFERROR(H210/H213,"-")</f>
        <v>0.17209441284451224</v>
      </c>
      <c r="J210" s="113">
        <v>5349</v>
      </c>
      <c r="K210" s="25">
        <f t="shared" ref="K210" si="409">IFERROR(J210/J213,"-")</f>
        <v>0.53850800362428275</v>
      </c>
      <c r="L210" s="113">
        <f t="shared" si="392"/>
        <v>101704.2763133296</v>
      </c>
      <c r="M210" s="25">
        <f t="shared" si="407"/>
        <v>7.8234924163753633E-2</v>
      </c>
      <c r="P210" s="41"/>
      <c r="Q210" s="41"/>
      <c r="R210" s="41"/>
    </row>
    <row r="211" spans="2:18" ht="24.95" customHeight="1">
      <c r="B211" s="237"/>
      <c r="C211" s="290"/>
      <c r="D211" s="283"/>
      <c r="E211" s="106">
        <v>4</v>
      </c>
      <c r="F211" s="109" t="s">
        <v>242</v>
      </c>
      <c r="G211" s="29" t="s">
        <v>243</v>
      </c>
      <c r="H211" s="175">
        <v>75337009</v>
      </c>
      <c r="I211" s="25">
        <f t="shared" ref="I211" si="410">IFERROR(H211/H213,"-")</f>
        <v>2.3832156007399765E-2</v>
      </c>
      <c r="J211" s="113">
        <v>4305</v>
      </c>
      <c r="K211" s="25">
        <f t="shared" ref="K211" si="411">IFERROR(J211/J213,"-")</f>
        <v>0.43340380549682878</v>
      </c>
      <c r="L211" s="113">
        <f t="shared" si="392"/>
        <v>17499.885946573751</v>
      </c>
      <c r="M211" s="25">
        <f t="shared" si="407"/>
        <v>6.2965292302291906E-2</v>
      </c>
      <c r="P211" s="41"/>
      <c r="Q211" s="41"/>
      <c r="R211" s="41"/>
    </row>
    <row r="212" spans="2:18" ht="24.95" customHeight="1">
      <c r="B212" s="237"/>
      <c r="C212" s="290"/>
      <c r="D212" s="283"/>
      <c r="E212" s="107">
        <v>5</v>
      </c>
      <c r="F212" s="110" t="s">
        <v>234</v>
      </c>
      <c r="G212" s="30" t="s">
        <v>235</v>
      </c>
      <c r="H212" s="176">
        <v>170223466</v>
      </c>
      <c r="I212" s="40">
        <f t="shared" ref="I212" si="412">IFERROR(H212/H213,"-")</f>
        <v>5.3848596482404941E-2</v>
      </c>
      <c r="J212" s="114">
        <v>4279</v>
      </c>
      <c r="K212" s="40">
        <f t="shared" ref="K212" si="413">IFERROR(J212/J213,"-")</f>
        <v>0.43078626799557035</v>
      </c>
      <c r="L212" s="114">
        <f t="shared" si="392"/>
        <v>39781.132507595234</v>
      </c>
      <c r="M212" s="40">
        <f t="shared" si="407"/>
        <v>6.2585014114171209E-2</v>
      </c>
      <c r="P212" s="41"/>
      <c r="Q212" s="41"/>
      <c r="R212" s="41"/>
    </row>
    <row r="213" spans="2:18" ht="24.95" customHeight="1">
      <c r="B213" s="238"/>
      <c r="C213" s="291"/>
      <c r="D213" s="284"/>
      <c r="E213" s="125" t="s">
        <v>106</v>
      </c>
      <c r="F213" s="31"/>
      <c r="G213" s="32"/>
      <c r="H213" s="177">
        <v>3161149540</v>
      </c>
      <c r="I213" s="26" t="s">
        <v>193</v>
      </c>
      <c r="J213" s="142">
        <v>9933</v>
      </c>
      <c r="K213" s="26" t="s">
        <v>104</v>
      </c>
      <c r="L213" s="142">
        <f t="shared" si="392"/>
        <v>318247.21030907077</v>
      </c>
      <c r="M213" s="26">
        <f t="shared" si="407"/>
        <v>0.14528089394626376</v>
      </c>
      <c r="P213" s="41"/>
      <c r="Q213" s="41"/>
      <c r="R213" s="41"/>
    </row>
    <row r="214" spans="2:18" ht="24.95" customHeight="1">
      <c r="B214" s="236">
        <v>36</v>
      </c>
      <c r="C214" s="289" t="s">
        <v>3</v>
      </c>
      <c r="D214" s="282">
        <f t="shared" ref="D214" si="414">VLOOKUP(C214,$Q$4:$R$77,2,FALSE)</f>
        <v>19008</v>
      </c>
      <c r="E214" s="105">
        <v>1</v>
      </c>
      <c r="F214" s="108" t="s">
        <v>216</v>
      </c>
      <c r="G214" s="111" t="s">
        <v>217</v>
      </c>
      <c r="H214" s="174">
        <v>137147212</v>
      </c>
      <c r="I214" s="24">
        <f t="shared" ref="I214" si="415">IFERROR(H214/H219,"-")</f>
        <v>0.16124275722842815</v>
      </c>
      <c r="J214" s="112">
        <v>1953</v>
      </c>
      <c r="K214" s="24">
        <f t="shared" ref="K214" si="416">IFERROR(J214/J219,"-")</f>
        <v>0.73809523809523814</v>
      </c>
      <c r="L214" s="112">
        <f t="shared" si="392"/>
        <v>70223.866871479768</v>
      </c>
      <c r="M214" s="24">
        <f>IFERROR(J214/$R$39,0)</f>
        <v>0.10274621212121213</v>
      </c>
      <c r="P214" s="41"/>
      <c r="Q214" s="41"/>
      <c r="R214" s="41"/>
    </row>
    <row r="215" spans="2:18" ht="24.95" customHeight="1">
      <c r="B215" s="237"/>
      <c r="C215" s="290"/>
      <c r="D215" s="283"/>
      <c r="E215" s="106">
        <v>2</v>
      </c>
      <c r="F215" s="109" t="s">
        <v>218</v>
      </c>
      <c r="G215" s="28" t="s">
        <v>219</v>
      </c>
      <c r="H215" s="175">
        <v>66100928</v>
      </c>
      <c r="I215" s="25">
        <f t="shared" ref="I215" si="417">IFERROR(H215/H219,"-")</f>
        <v>7.7714273084004123E-2</v>
      </c>
      <c r="J215" s="113">
        <v>1598</v>
      </c>
      <c r="K215" s="25">
        <f t="shared" ref="K215" si="418">IFERROR(J215/J219,"-")</f>
        <v>0.60393046107331827</v>
      </c>
      <c r="L215" s="113">
        <f t="shared" si="392"/>
        <v>41364.785982478097</v>
      </c>
      <c r="M215" s="25">
        <f t="shared" ref="M215:M219" si="419">IFERROR(J215/$R$39,0)</f>
        <v>8.4069865319865322E-2</v>
      </c>
      <c r="P215" s="41"/>
      <c r="Q215" s="41"/>
      <c r="R215" s="41"/>
    </row>
    <row r="216" spans="2:18" ht="24.95" customHeight="1">
      <c r="B216" s="237"/>
      <c r="C216" s="290"/>
      <c r="D216" s="283"/>
      <c r="E216" s="106">
        <v>3</v>
      </c>
      <c r="F216" s="109" t="s">
        <v>214</v>
      </c>
      <c r="G216" s="29" t="s">
        <v>215</v>
      </c>
      <c r="H216" s="175">
        <v>156979594</v>
      </c>
      <c r="I216" s="25">
        <f t="shared" ref="I216" si="420">IFERROR(H216/H219,"-")</f>
        <v>0.18455951233743792</v>
      </c>
      <c r="J216" s="113">
        <v>1417</v>
      </c>
      <c r="K216" s="25">
        <f t="shared" ref="K216" si="421">IFERROR(J216/J219,"-")</f>
        <v>0.53552532123960694</v>
      </c>
      <c r="L216" s="113">
        <f t="shared" si="392"/>
        <v>110783.05857445307</v>
      </c>
      <c r="M216" s="25">
        <f t="shared" si="419"/>
        <v>7.4547558922558918E-2</v>
      </c>
      <c r="P216" s="41"/>
      <c r="Q216" s="41"/>
      <c r="R216" s="41"/>
    </row>
    <row r="217" spans="2:18" ht="24.95" customHeight="1">
      <c r="B217" s="237"/>
      <c r="C217" s="290"/>
      <c r="D217" s="283"/>
      <c r="E217" s="106">
        <v>4</v>
      </c>
      <c r="F217" s="109" t="s">
        <v>234</v>
      </c>
      <c r="G217" s="29" t="s">
        <v>235</v>
      </c>
      <c r="H217" s="175">
        <v>45913026</v>
      </c>
      <c r="I217" s="25">
        <f t="shared" ref="I217" si="422">IFERROR(H217/H219,"-")</f>
        <v>5.3979536273333135E-2</v>
      </c>
      <c r="J217" s="113">
        <v>1171</v>
      </c>
      <c r="K217" s="25">
        <f t="shared" ref="K217" si="423">IFERROR(J217/J219,"-")</f>
        <v>0.44255479969765682</v>
      </c>
      <c r="L217" s="113">
        <f t="shared" si="392"/>
        <v>39208.391118701962</v>
      </c>
      <c r="M217" s="25">
        <f t="shared" si="419"/>
        <v>6.1605639730639733E-2</v>
      </c>
      <c r="P217" s="41"/>
      <c r="Q217" s="41"/>
      <c r="R217" s="41"/>
    </row>
    <row r="218" spans="2:18" ht="24.95" customHeight="1">
      <c r="B218" s="237"/>
      <c r="C218" s="290"/>
      <c r="D218" s="283"/>
      <c r="E218" s="107">
        <v>5</v>
      </c>
      <c r="F218" s="110" t="s">
        <v>222</v>
      </c>
      <c r="G218" s="30" t="s">
        <v>223</v>
      </c>
      <c r="H218" s="176">
        <v>54137543</v>
      </c>
      <c r="I218" s="40">
        <f t="shared" ref="I218" si="424">IFERROR(H218/H219,"-")</f>
        <v>6.3649027753423015E-2</v>
      </c>
      <c r="J218" s="114">
        <v>1096</v>
      </c>
      <c r="K218" s="40">
        <f t="shared" ref="K218" si="425">IFERROR(J218/J219,"-")</f>
        <v>0.41421012849584277</v>
      </c>
      <c r="L218" s="114">
        <f t="shared" si="392"/>
        <v>49395.568430656931</v>
      </c>
      <c r="M218" s="40">
        <f t="shared" si="419"/>
        <v>5.7659932659932661E-2</v>
      </c>
      <c r="P218" s="41"/>
      <c r="Q218" s="41"/>
      <c r="R218" s="41"/>
    </row>
    <row r="219" spans="2:18" ht="24.95" customHeight="1">
      <c r="B219" s="238"/>
      <c r="C219" s="291"/>
      <c r="D219" s="284"/>
      <c r="E219" s="125" t="s">
        <v>106</v>
      </c>
      <c r="F219" s="31"/>
      <c r="G219" s="32"/>
      <c r="H219" s="177">
        <v>850563550</v>
      </c>
      <c r="I219" s="26" t="s">
        <v>193</v>
      </c>
      <c r="J219" s="142">
        <v>2646</v>
      </c>
      <c r="K219" s="26" t="s">
        <v>104</v>
      </c>
      <c r="L219" s="142">
        <f t="shared" si="392"/>
        <v>321452.5888133031</v>
      </c>
      <c r="M219" s="26">
        <f t="shared" si="419"/>
        <v>0.13920454545454544</v>
      </c>
      <c r="P219" s="41"/>
      <c r="Q219" s="41"/>
      <c r="R219" s="41"/>
    </row>
    <row r="220" spans="2:18" ht="24.95" customHeight="1">
      <c r="B220" s="236">
        <v>37</v>
      </c>
      <c r="C220" s="289" t="s">
        <v>4</v>
      </c>
      <c r="D220" s="282">
        <f t="shared" ref="D220" si="426">VLOOKUP(C220,$Q$4:$R$77,2,FALSE)</f>
        <v>59482</v>
      </c>
      <c r="E220" s="105">
        <v>1</v>
      </c>
      <c r="F220" s="108" t="s">
        <v>216</v>
      </c>
      <c r="G220" s="111" t="s">
        <v>217</v>
      </c>
      <c r="H220" s="174">
        <v>400170583</v>
      </c>
      <c r="I220" s="24">
        <f t="shared" ref="I220" si="427">IFERROR(H220/H225,"-")</f>
        <v>0.16702329568599703</v>
      </c>
      <c r="J220" s="112">
        <v>5697</v>
      </c>
      <c r="K220" s="24">
        <f t="shared" ref="K220" si="428">IFERROR(J220/J225,"-")</f>
        <v>0.7098180912035883</v>
      </c>
      <c r="L220" s="112">
        <f t="shared" si="392"/>
        <v>70242.335088643144</v>
      </c>
      <c r="M220" s="24">
        <f>IFERROR(J220/$R$40,0)</f>
        <v>9.5776873676070073E-2</v>
      </c>
      <c r="P220" s="41"/>
      <c r="Q220" s="41"/>
      <c r="R220" s="41"/>
    </row>
    <row r="221" spans="2:18" ht="24.95" customHeight="1">
      <c r="B221" s="237"/>
      <c r="C221" s="290"/>
      <c r="D221" s="283"/>
      <c r="E221" s="106">
        <v>2</v>
      </c>
      <c r="F221" s="109" t="s">
        <v>218</v>
      </c>
      <c r="G221" s="28" t="s">
        <v>219</v>
      </c>
      <c r="H221" s="175">
        <v>178256689</v>
      </c>
      <c r="I221" s="25">
        <f t="shared" ref="I221" si="429">IFERROR(H221/H225,"-")</f>
        <v>7.440082039926911E-2</v>
      </c>
      <c r="J221" s="113">
        <v>4758</v>
      </c>
      <c r="K221" s="25">
        <f t="shared" ref="K221" si="430">IFERROR(J221/J225,"-")</f>
        <v>0.59282332419636186</v>
      </c>
      <c r="L221" s="113">
        <f t="shared" si="392"/>
        <v>37464.625683060112</v>
      </c>
      <c r="M221" s="25">
        <f t="shared" ref="M221:M225" si="431">IFERROR(J221/$R$40,0)</f>
        <v>7.9990585387175947E-2</v>
      </c>
      <c r="P221" s="41"/>
      <c r="Q221" s="41"/>
      <c r="R221" s="41"/>
    </row>
    <row r="222" spans="2:18" ht="24.95" customHeight="1">
      <c r="B222" s="237"/>
      <c r="C222" s="290"/>
      <c r="D222" s="283"/>
      <c r="E222" s="106">
        <v>3</v>
      </c>
      <c r="F222" s="109" t="s">
        <v>214</v>
      </c>
      <c r="G222" s="29" t="s">
        <v>215</v>
      </c>
      <c r="H222" s="175">
        <v>423681826</v>
      </c>
      <c r="I222" s="25">
        <f t="shared" ref="I222" si="432">IFERROR(H222/H225,"-")</f>
        <v>0.17683642403265096</v>
      </c>
      <c r="J222" s="113">
        <v>4276</v>
      </c>
      <c r="K222" s="25">
        <f t="shared" ref="K222" si="433">IFERROR(J222/J225,"-")</f>
        <v>0.53276850236730622</v>
      </c>
      <c r="L222" s="113">
        <f t="shared" si="392"/>
        <v>99083.682413470538</v>
      </c>
      <c r="M222" s="25">
        <f t="shared" si="431"/>
        <v>7.1887293635049254E-2</v>
      </c>
      <c r="P222" s="41"/>
      <c r="Q222" s="41"/>
      <c r="R222" s="41"/>
    </row>
    <row r="223" spans="2:18" ht="24.95" customHeight="1">
      <c r="B223" s="237"/>
      <c r="C223" s="290"/>
      <c r="D223" s="283"/>
      <c r="E223" s="106">
        <v>4</v>
      </c>
      <c r="F223" s="109" t="s">
        <v>234</v>
      </c>
      <c r="G223" s="29" t="s">
        <v>235</v>
      </c>
      <c r="H223" s="175">
        <v>126080722</v>
      </c>
      <c r="I223" s="25">
        <f t="shared" ref="I223" si="434">IFERROR(H223/H225,"-")</f>
        <v>5.2623602547291662E-2</v>
      </c>
      <c r="J223" s="113">
        <v>3441</v>
      </c>
      <c r="K223" s="25">
        <f t="shared" ref="K223" si="435">IFERROR(J223/J225,"-")</f>
        <v>0.42873162222775979</v>
      </c>
      <c r="L223" s="113">
        <f t="shared" si="392"/>
        <v>36640.721301947109</v>
      </c>
      <c r="M223" s="25">
        <f t="shared" si="431"/>
        <v>5.7849433442049694E-2</v>
      </c>
      <c r="P223" s="41"/>
      <c r="Q223" s="41"/>
      <c r="R223" s="41"/>
    </row>
    <row r="224" spans="2:18" ht="24.95" customHeight="1">
      <c r="B224" s="237"/>
      <c r="C224" s="290"/>
      <c r="D224" s="283"/>
      <c r="E224" s="107">
        <v>5</v>
      </c>
      <c r="F224" s="110" t="s">
        <v>222</v>
      </c>
      <c r="G224" s="30" t="s">
        <v>223</v>
      </c>
      <c r="H224" s="176">
        <v>165282555</v>
      </c>
      <c r="I224" s="40">
        <f t="shared" ref="I224" si="436">IFERROR(H224/H225,"-")</f>
        <v>6.898567318103456E-2</v>
      </c>
      <c r="J224" s="114">
        <v>3334</v>
      </c>
      <c r="K224" s="40">
        <f t="shared" ref="K224" si="437">IFERROR(J224/J225,"-")</f>
        <v>0.41539995016197356</v>
      </c>
      <c r="L224" s="114">
        <f t="shared" si="392"/>
        <v>49574.85152969406</v>
      </c>
      <c r="M224" s="40">
        <f t="shared" si="431"/>
        <v>5.6050569920312029E-2</v>
      </c>
      <c r="P224" s="41"/>
      <c r="Q224" s="41"/>
      <c r="R224" s="41"/>
    </row>
    <row r="225" spans="2:18" ht="24.95" customHeight="1">
      <c r="B225" s="238"/>
      <c r="C225" s="291"/>
      <c r="D225" s="284"/>
      <c r="E225" s="125" t="s">
        <v>106</v>
      </c>
      <c r="F225" s="31"/>
      <c r="G225" s="32"/>
      <c r="H225" s="177">
        <v>2395896820</v>
      </c>
      <c r="I225" s="26" t="s">
        <v>193</v>
      </c>
      <c r="J225" s="142">
        <v>8026</v>
      </c>
      <c r="K225" s="26" t="s">
        <v>104</v>
      </c>
      <c r="L225" s="142">
        <f t="shared" si="392"/>
        <v>298516.92250186892</v>
      </c>
      <c r="M225" s="26">
        <f t="shared" si="431"/>
        <v>0.13493157593893951</v>
      </c>
      <c r="P225" s="41"/>
      <c r="Q225" s="41"/>
      <c r="R225" s="41"/>
    </row>
    <row r="226" spans="2:18" ht="24.95" customHeight="1">
      <c r="B226" s="236">
        <v>38</v>
      </c>
      <c r="C226" s="289" t="s">
        <v>40</v>
      </c>
      <c r="D226" s="282">
        <f t="shared" ref="D226" si="438">VLOOKUP(C226,$Q$4:$R$77,2,FALSE)</f>
        <v>12436</v>
      </c>
      <c r="E226" s="105">
        <v>1</v>
      </c>
      <c r="F226" s="108" t="s">
        <v>216</v>
      </c>
      <c r="G226" s="111" t="s">
        <v>217</v>
      </c>
      <c r="H226" s="174">
        <v>62808482</v>
      </c>
      <c r="I226" s="24">
        <f t="shared" ref="I226" si="439">IFERROR(H226/H231,"-")</f>
        <v>0.16644795585124286</v>
      </c>
      <c r="J226" s="112">
        <v>998</v>
      </c>
      <c r="K226" s="24">
        <f t="shared" ref="K226" si="440">IFERROR(J226/J231,"-")</f>
        <v>0.73060029282576866</v>
      </c>
      <c r="L226" s="112">
        <f t="shared" si="392"/>
        <v>62934.350701402807</v>
      </c>
      <c r="M226" s="24">
        <f>IFERROR(J226/$R$41,0)</f>
        <v>8.0250884528787397E-2</v>
      </c>
      <c r="P226" s="41"/>
      <c r="Q226" s="41"/>
      <c r="R226" s="41"/>
    </row>
    <row r="227" spans="2:18" ht="24.95" customHeight="1">
      <c r="B227" s="237"/>
      <c r="C227" s="290"/>
      <c r="D227" s="283"/>
      <c r="E227" s="106">
        <v>2</v>
      </c>
      <c r="F227" s="109" t="s">
        <v>218</v>
      </c>
      <c r="G227" s="28" t="s">
        <v>219</v>
      </c>
      <c r="H227" s="175">
        <v>28413381</v>
      </c>
      <c r="I227" s="25">
        <f t="shared" ref="I227" si="441">IFERROR(H227/H231,"-")</f>
        <v>7.5297938043981744E-2</v>
      </c>
      <c r="J227" s="113">
        <v>844</v>
      </c>
      <c r="K227" s="25">
        <f t="shared" ref="K227" si="442">IFERROR(J227/J231,"-")</f>
        <v>0.61786237188872617</v>
      </c>
      <c r="L227" s="113">
        <f t="shared" si="392"/>
        <v>33665.14336492891</v>
      </c>
      <c r="M227" s="25">
        <f t="shared" ref="M227:M231" si="443">IFERROR(J227/$R$41,0)</f>
        <v>6.7867481505307178E-2</v>
      </c>
      <c r="P227" s="41"/>
      <c r="Q227" s="41"/>
      <c r="R227" s="41"/>
    </row>
    <row r="228" spans="2:18" ht="24.95" customHeight="1">
      <c r="B228" s="237"/>
      <c r="C228" s="290"/>
      <c r="D228" s="283"/>
      <c r="E228" s="106">
        <v>3</v>
      </c>
      <c r="F228" s="109" t="s">
        <v>214</v>
      </c>
      <c r="G228" s="29" t="s">
        <v>215</v>
      </c>
      <c r="H228" s="175">
        <v>62877941</v>
      </c>
      <c r="I228" s="25">
        <f t="shared" ref="I228" si="444">IFERROR(H228/H231,"-")</f>
        <v>0.16663202825989415</v>
      </c>
      <c r="J228" s="113">
        <v>752</v>
      </c>
      <c r="K228" s="25">
        <f t="shared" ref="K228" si="445">IFERROR(J228/J231,"-")</f>
        <v>0.55051244509516839</v>
      </c>
      <c r="L228" s="113">
        <f t="shared" si="392"/>
        <v>83614.283244680846</v>
      </c>
      <c r="M228" s="25">
        <f t="shared" si="443"/>
        <v>6.0469604374396912E-2</v>
      </c>
      <c r="P228" s="41"/>
      <c r="Q228" s="41"/>
      <c r="R228" s="41"/>
    </row>
    <row r="229" spans="2:18" ht="24.95" customHeight="1">
      <c r="B229" s="237"/>
      <c r="C229" s="290"/>
      <c r="D229" s="283"/>
      <c r="E229" s="106">
        <v>4</v>
      </c>
      <c r="F229" s="109" t="s">
        <v>222</v>
      </c>
      <c r="G229" s="29" t="s">
        <v>223</v>
      </c>
      <c r="H229" s="175">
        <v>26811118</v>
      </c>
      <c r="I229" s="25">
        <f t="shared" ref="I229" si="446">IFERROR(H229/H231,"-")</f>
        <v>7.1051801334515025E-2</v>
      </c>
      <c r="J229" s="113">
        <v>620</v>
      </c>
      <c r="K229" s="25">
        <f t="shared" ref="K229" si="447">IFERROR(J229/J231,"-")</f>
        <v>0.45387994143484628</v>
      </c>
      <c r="L229" s="113">
        <f t="shared" si="392"/>
        <v>43243.738709677418</v>
      </c>
      <c r="M229" s="25">
        <f t="shared" si="443"/>
        <v>4.9855258925699579E-2</v>
      </c>
      <c r="P229" s="41"/>
      <c r="Q229" s="41"/>
      <c r="R229" s="41"/>
    </row>
    <row r="230" spans="2:18" ht="24.95" customHeight="1">
      <c r="B230" s="237"/>
      <c r="C230" s="290"/>
      <c r="D230" s="283"/>
      <c r="E230" s="107">
        <v>5</v>
      </c>
      <c r="F230" s="110" t="s">
        <v>242</v>
      </c>
      <c r="G230" s="30" t="s">
        <v>243</v>
      </c>
      <c r="H230" s="176">
        <v>12517811</v>
      </c>
      <c r="I230" s="40">
        <f t="shared" ref="I230" si="448">IFERROR(H230/H231,"-")</f>
        <v>3.317329103228768E-2</v>
      </c>
      <c r="J230" s="114">
        <v>602</v>
      </c>
      <c r="K230" s="40">
        <f t="shared" ref="K230" si="449">IFERROR(J230/J231,"-")</f>
        <v>0.44070278184480233</v>
      </c>
      <c r="L230" s="114">
        <f t="shared" si="392"/>
        <v>20793.705980066447</v>
      </c>
      <c r="M230" s="40">
        <f t="shared" si="443"/>
        <v>4.8407848182695404E-2</v>
      </c>
      <c r="P230" s="41"/>
      <c r="Q230" s="41"/>
      <c r="R230" s="41"/>
    </row>
    <row r="231" spans="2:18" ht="24.95" customHeight="1">
      <c r="B231" s="238"/>
      <c r="C231" s="291"/>
      <c r="D231" s="284"/>
      <c r="E231" s="125" t="s">
        <v>106</v>
      </c>
      <c r="F231" s="31"/>
      <c r="G231" s="32"/>
      <c r="H231" s="177">
        <v>377346070</v>
      </c>
      <c r="I231" s="26" t="s">
        <v>193</v>
      </c>
      <c r="J231" s="142">
        <v>1366</v>
      </c>
      <c r="K231" s="26" t="s">
        <v>104</v>
      </c>
      <c r="L231" s="142">
        <f t="shared" si="392"/>
        <v>276241.63250366034</v>
      </c>
      <c r="M231" s="26">
        <f t="shared" si="443"/>
        <v>0.10984239305242843</v>
      </c>
      <c r="P231" s="41"/>
      <c r="Q231" s="41"/>
      <c r="R231" s="41"/>
    </row>
    <row r="232" spans="2:18" ht="24.95" customHeight="1">
      <c r="B232" s="236">
        <v>39</v>
      </c>
      <c r="C232" s="289" t="s">
        <v>8</v>
      </c>
      <c r="D232" s="282">
        <f t="shared" ref="D232" si="450">VLOOKUP(C232,$Q$4:$R$77,2,FALSE)</f>
        <v>68514</v>
      </c>
      <c r="E232" s="105">
        <v>1</v>
      </c>
      <c r="F232" s="108" t="s">
        <v>216</v>
      </c>
      <c r="G232" s="111" t="s">
        <v>217</v>
      </c>
      <c r="H232" s="174">
        <v>387049880</v>
      </c>
      <c r="I232" s="24">
        <f t="shared" ref="I232" si="451">IFERROR(H232/H237,"-")</f>
        <v>0.17286387073371065</v>
      </c>
      <c r="J232" s="112">
        <v>5420</v>
      </c>
      <c r="K232" s="24">
        <f t="shared" ref="K232" si="452">IFERROR(J232/J237,"-")</f>
        <v>0.73471600921783919</v>
      </c>
      <c r="L232" s="112">
        <f t="shared" si="392"/>
        <v>71411.416974169741</v>
      </c>
      <c r="M232" s="24">
        <f>IFERROR(J232/$R$42,0)</f>
        <v>7.9107919549289196E-2</v>
      </c>
      <c r="P232" s="41"/>
      <c r="Q232" s="41"/>
      <c r="R232" s="41"/>
    </row>
    <row r="233" spans="2:18" ht="24.95" customHeight="1">
      <c r="B233" s="237"/>
      <c r="C233" s="290"/>
      <c r="D233" s="283"/>
      <c r="E233" s="106">
        <v>2</v>
      </c>
      <c r="F233" s="109" t="s">
        <v>218</v>
      </c>
      <c r="G233" s="28" t="s">
        <v>219</v>
      </c>
      <c r="H233" s="175">
        <v>180779117</v>
      </c>
      <c r="I233" s="25">
        <f t="shared" ref="I233" si="453">IFERROR(H233/H237,"-")</f>
        <v>8.073940731474287E-2</v>
      </c>
      <c r="J233" s="113">
        <v>4547</v>
      </c>
      <c r="K233" s="25">
        <f t="shared" ref="K233" si="454">IFERROR(J233/J237,"-")</f>
        <v>0.61637522027924629</v>
      </c>
      <c r="L233" s="113">
        <f t="shared" si="392"/>
        <v>39757.888058060256</v>
      </c>
      <c r="M233" s="25">
        <f t="shared" ref="M233:M237" si="455">IFERROR(J233/$R$42,0)</f>
        <v>6.6365998190150918E-2</v>
      </c>
      <c r="P233" s="41"/>
      <c r="Q233" s="41"/>
      <c r="R233" s="41"/>
    </row>
    <row r="234" spans="2:18" ht="24.95" customHeight="1">
      <c r="B234" s="237"/>
      <c r="C234" s="290"/>
      <c r="D234" s="283"/>
      <c r="E234" s="106">
        <v>3</v>
      </c>
      <c r="F234" s="109" t="s">
        <v>214</v>
      </c>
      <c r="G234" s="29" t="s">
        <v>215</v>
      </c>
      <c r="H234" s="175">
        <v>369432185</v>
      </c>
      <c r="I234" s="25">
        <f t="shared" ref="I234" si="456">IFERROR(H234/H237,"-")</f>
        <v>0.1649954715725846</v>
      </c>
      <c r="J234" s="113">
        <v>3948</v>
      </c>
      <c r="K234" s="25">
        <f t="shared" ref="K234" si="457">IFERROR(J234/J237,"-")</f>
        <v>0.53517690117934125</v>
      </c>
      <c r="L234" s="113">
        <f t="shared" si="392"/>
        <v>93574.514944275579</v>
      </c>
      <c r="M234" s="25">
        <f t="shared" si="455"/>
        <v>5.7623259479814344E-2</v>
      </c>
      <c r="P234" s="41"/>
      <c r="Q234" s="41"/>
      <c r="R234" s="41"/>
    </row>
    <row r="235" spans="2:18" ht="24.95" customHeight="1">
      <c r="B235" s="237"/>
      <c r="C235" s="290"/>
      <c r="D235" s="283"/>
      <c r="E235" s="106">
        <v>4</v>
      </c>
      <c r="F235" s="109" t="s">
        <v>222</v>
      </c>
      <c r="G235" s="29" t="s">
        <v>223</v>
      </c>
      <c r="H235" s="175">
        <v>194222937</v>
      </c>
      <c r="I235" s="25">
        <f t="shared" ref="I235" si="458">IFERROR(H235/H237,"-")</f>
        <v>8.6743674161815082E-2</v>
      </c>
      <c r="J235" s="113">
        <v>3472</v>
      </c>
      <c r="K235" s="25">
        <f t="shared" ref="K235" si="459">IFERROR(J235/J237,"-")</f>
        <v>0.47065202656906602</v>
      </c>
      <c r="L235" s="113">
        <f t="shared" si="392"/>
        <v>55939.78600230415</v>
      </c>
      <c r="M235" s="25">
        <f t="shared" si="455"/>
        <v>5.0675774294304816E-2</v>
      </c>
      <c r="P235" s="41"/>
      <c r="Q235" s="41"/>
      <c r="R235" s="41"/>
    </row>
    <row r="236" spans="2:18" ht="24.95" customHeight="1">
      <c r="B236" s="237"/>
      <c r="C236" s="290"/>
      <c r="D236" s="283"/>
      <c r="E236" s="107">
        <v>5</v>
      </c>
      <c r="F236" s="110" t="s">
        <v>242</v>
      </c>
      <c r="G236" s="30" t="s">
        <v>243</v>
      </c>
      <c r="H236" s="176">
        <v>59399948</v>
      </c>
      <c r="I236" s="40">
        <f t="shared" ref="I236" si="460">IFERROR(H236/H237,"-")</f>
        <v>2.6529151572559934E-2</v>
      </c>
      <c r="J236" s="114">
        <v>3276</v>
      </c>
      <c r="K236" s="40">
        <f t="shared" ref="K236" si="461">IFERROR(J236/J237,"-")</f>
        <v>0.44408296055307034</v>
      </c>
      <c r="L236" s="114">
        <f t="shared" si="392"/>
        <v>18131.852258852257</v>
      </c>
      <c r="M236" s="40">
        <f t="shared" si="455"/>
        <v>4.7815045100271479E-2</v>
      </c>
      <c r="P236" s="41"/>
      <c r="Q236" s="41"/>
      <c r="R236" s="41"/>
    </row>
    <row r="237" spans="2:18" ht="24.95" customHeight="1">
      <c r="B237" s="238"/>
      <c r="C237" s="291"/>
      <c r="D237" s="284"/>
      <c r="E237" s="125" t="s">
        <v>106</v>
      </c>
      <c r="F237" s="31"/>
      <c r="G237" s="32"/>
      <c r="H237" s="177">
        <v>2239044390</v>
      </c>
      <c r="I237" s="26" t="s">
        <v>193</v>
      </c>
      <c r="J237" s="142">
        <v>7377</v>
      </c>
      <c r="K237" s="26" t="s">
        <v>104</v>
      </c>
      <c r="L237" s="142">
        <f t="shared" si="392"/>
        <v>303516.92964619765</v>
      </c>
      <c r="M237" s="26">
        <f t="shared" si="455"/>
        <v>0.10767142481828532</v>
      </c>
      <c r="P237" s="41"/>
      <c r="Q237" s="41"/>
      <c r="R237" s="41"/>
    </row>
    <row r="238" spans="2:18" ht="24.95" customHeight="1">
      <c r="B238" s="236">
        <v>40</v>
      </c>
      <c r="C238" s="289" t="s">
        <v>41</v>
      </c>
      <c r="D238" s="282">
        <f t="shared" ref="D238" si="462">VLOOKUP(C238,$Q$4:$R$77,2,FALSE)</f>
        <v>14756</v>
      </c>
      <c r="E238" s="105">
        <v>1</v>
      </c>
      <c r="F238" s="108" t="s">
        <v>216</v>
      </c>
      <c r="G238" s="111" t="s">
        <v>217</v>
      </c>
      <c r="H238" s="174">
        <v>57672769</v>
      </c>
      <c r="I238" s="24">
        <f t="shared" ref="I238" si="463">IFERROR(H238/H243,"-")</f>
        <v>0.13839203898364794</v>
      </c>
      <c r="J238" s="112">
        <v>1118</v>
      </c>
      <c r="K238" s="24">
        <f t="shared" ref="K238" si="464">IFERROR(J238/J243,"-")</f>
        <v>0.70403022670025184</v>
      </c>
      <c r="L238" s="112">
        <f t="shared" si="392"/>
        <v>51585.661001788911</v>
      </c>
      <c r="M238" s="24">
        <f>IFERROR(J238/$R$43,0)</f>
        <v>7.5765790187042562E-2</v>
      </c>
      <c r="P238" s="41"/>
      <c r="Q238" s="41"/>
      <c r="R238" s="41"/>
    </row>
    <row r="239" spans="2:18" ht="24.95" customHeight="1">
      <c r="B239" s="237"/>
      <c r="C239" s="290"/>
      <c r="D239" s="283"/>
      <c r="E239" s="106">
        <v>2</v>
      </c>
      <c r="F239" s="109" t="s">
        <v>218</v>
      </c>
      <c r="G239" s="28" t="s">
        <v>219</v>
      </c>
      <c r="H239" s="175">
        <v>38380719</v>
      </c>
      <c r="I239" s="25">
        <f t="shared" ref="I239" si="465">IFERROR(H239/H243,"-")</f>
        <v>9.2098681096245569E-2</v>
      </c>
      <c r="J239" s="113">
        <v>1055</v>
      </c>
      <c r="K239" s="25">
        <f t="shared" ref="K239" si="466">IFERROR(J239/J243,"-")</f>
        <v>0.66435768261964734</v>
      </c>
      <c r="L239" s="113">
        <f t="shared" si="392"/>
        <v>36379.828436018957</v>
      </c>
      <c r="M239" s="25">
        <f t="shared" ref="M239:M243" si="467">IFERROR(J239/$R$43,0)</f>
        <v>7.149634047167254E-2</v>
      </c>
      <c r="P239" s="41"/>
      <c r="Q239" s="41"/>
      <c r="R239" s="41"/>
    </row>
    <row r="240" spans="2:18" ht="24.95" customHeight="1">
      <c r="B240" s="237"/>
      <c r="C240" s="290"/>
      <c r="D240" s="283"/>
      <c r="E240" s="106">
        <v>3</v>
      </c>
      <c r="F240" s="109" t="s">
        <v>214</v>
      </c>
      <c r="G240" s="29" t="s">
        <v>215</v>
      </c>
      <c r="H240" s="175">
        <v>63963096</v>
      </c>
      <c r="I240" s="25">
        <f t="shared" ref="I240" si="468">IFERROR(H240/H243,"-")</f>
        <v>0.15348635809643224</v>
      </c>
      <c r="J240" s="113">
        <v>856</v>
      </c>
      <c r="K240" s="25">
        <f t="shared" ref="K240" si="469">IFERROR(J240/J243,"-")</f>
        <v>0.53904282115869018</v>
      </c>
      <c r="L240" s="113">
        <f t="shared" si="392"/>
        <v>74723.242990654209</v>
      </c>
      <c r="M240" s="25">
        <f t="shared" si="467"/>
        <v>5.8010300894551371E-2</v>
      </c>
      <c r="P240" s="41"/>
      <c r="Q240" s="41"/>
      <c r="R240" s="41"/>
    </row>
    <row r="241" spans="2:18" ht="24.95" customHeight="1">
      <c r="B241" s="237"/>
      <c r="C241" s="290"/>
      <c r="D241" s="283"/>
      <c r="E241" s="106">
        <v>4</v>
      </c>
      <c r="F241" s="109" t="s">
        <v>222</v>
      </c>
      <c r="G241" s="29" t="s">
        <v>223</v>
      </c>
      <c r="H241" s="175">
        <v>34974480</v>
      </c>
      <c r="I241" s="25">
        <f t="shared" ref="I241" si="470">IFERROR(H241/H243,"-")</f>
        <v>8.3925042676428724E-2</v>
      </c>
      <c r="J241" s="113">
        <v>701</v>
      </c>
      <c r="K241" s="25">
        <f t="shared" ref="K241" si="471">IFERROR(J241/J243,"-")</f>
        <v>0.44143576826196473</v>
      </c>
      <c r="L241" s="113">
        <f t="shared" si="392"/>
        <v>49892.268188302427</v>
      </c>
      <c r="M241" s="25">
        <f t="shared" si="467"/>
        <v>4.7506099213879098E-2</v>
      </c>
      <c r="P241" s="41"/>
      <c r="Q241" s="41"/>
      <c r="R241" s="41"/>
    </row>
    <row r="242" spans="2:18" ht="24.95" customHeight="1">
      <c r="B242" s="237"/>
      <c r="C242" s="290"/>
      <c r="D242" s="283"/>
      <c r="E242" s="107">
        <v>5</v>
      </c>
      <c r="F242" s="110" t="s">
        <v>220</v>
      </c>
      <c r="G242" s="30" t="s">
        <v>221</v>
      </c>
      <c r="H242" s="176">
        <v>36896738</v>
      </c>
      <c r="I242" s="40">
        <f t="shared" ref="I242" si="472">IFERROR(H242/H243,"-")</f>
        <v>8.8537708388259362E-2</v>
      </c>
      <c r="J242" s="114">
        <v>669</v>
      </c>
      <c r="K242" s="40">
        <f t="shared" ref="K242" si="473">IFERROR(J242/J243,"-")</f>
        <v>0.42128463476070527</v>
      </c>
      <c r="L242" s="114">
        <f t="shared" si="392"/>
        <v>55152.074738415547</v>
      </c>
      <c r="M242" s="40">
        <f t="shared" si="467"/>
        <v>4.5337489834643536E-2</v>
      </c>
      <c r="P242" s="41"/>
      <c r="Q242" s="41"/>
      <c r="R242" s="41"/>
    </row>
    <row r="243" spans="2:18" ht="24.95" customHeight="1">
      <c r="B243" s="238"/>
      <c r="C243" s="291"/>
      <c r="D243" s="284"/>
      <c r="E243" s="125" t="s">
        <v>106</v>
      </c>
      <c r="F243" s="31"/>
      <c r="G243" s="32"/>
      <c r="H243" s="177">
        <v>416734730</v>
      </c>
      <c r="I243" s="26" t="s">
        <v>193</v>
      </c>
      <c r="J243" s="142">
        <v>1588</v>
      </c>
      <c r="K243" s="26" t="s">
        <v>104</v>
      </c>
      <c r="L243" s="142">
        <f t="shared" si="392"/>
        <v>262427.41183879093</v>
      </c>
      <c r="M243" s="26">
        <f t="shared" si="467"/>
        <v>0.10761724044456493</v>
      </c>
      <c r="P243" s="41"/>
      <c r="Q243" s="41"/>
      <c r="R243" s="41"/>
    </row>
    <row r="244" spans="2:18" ht="24.95" customHeight="1">
      <c r="B244" s="236">
        <v>41</v>
      </c>
      <c r="C244" s="289" t="s">
        <v>12</v>
      </c>
      <c r="D244" s="282">
        <f t="shared" ref="D244" si="474">VLOOKUP(C244,$Q$4:$R$77,2,FALSE)</f>
        <v>26853</v>
      </c>
      <c r="E244" s="105">
        <v>1</v>
      </c>
      <c r="F244" s="108" t="s">
        <v>216</v>
      </c>
      <c r="G244" s="111" t="s">
        <v>217</v>
      </c>
      <c r="H244" s="174">
        <v>147022698</v>
      </c>
      <c r="I244" s="24">
        <f t="shared" ref="I244" si="475">IFERROR(H244/H249,"-")</f>
        <v>0.15225277572987411</v>
      </c>
      <c r="J244" s="112">
        <v>2366</v>
      </c>
      <c r="K244" s="24">
        <f t="shared" ref="K244" si="476">IFERROR(J244/J249,"-")</f>
        <v>0.71051051051051051</v>
      </c>
      <c r="L244" s="112">
        <f t="shared" si="392"/>
        <v>62139.770921386305</v>
      </c>
      <c r="M244" s="24">
        <f>IFERROR(J244/$R$44,0)</f>
        <v>8.8109336014598E-2</v>
      </c>
      <c r="P244" s="41"/>
      <c r="Q244" s="41"/>
      <c r="R244" s="41"/>
    </row>
    <row r="245" spans="2:18" ht="24.95" customHeight="1">
      <c r="B245" s="237"/>
      <c r="C245" s="290"/>
      <c r="D245" s="283"/>
      <c r="E245" s="106">
        <v>2</v>
      </c>
      <c r="F245" s="109" t="s">
        <v>218</v>
      </c>
      <c r="G245" s="28" t="s">
        <v>219</v>
      </c>
      <c r="H245" s="175">
        <v>82089854</v>
      </c>
      <c r="I245" s="25">
        <f t="shared" ref="I245" si="477">IFERROR(H245/H249,"-")</f>
        <v>8.5010058316030285E-2</v>
      </c>
      <c r="J245" s="113">
        <v>2075</v>
      </c>
      <c r="K245" s="25">
        <f t="shared" ref="K245" si="478">IFERROR(J245/J249,"-")</f>
        <v>0.62312312312312312</v>
      </c>
      <c r="L245" s="113">
        <f t="shared" si="392"/>
        <v>39561.375421686746</v>
      </c>
      <c r="M245" s="25">
        <f t="shared" ref="M245:M249" si="479">IFERROR(J245/$R$44,0)</f>
        <v>7.7272558000968231E-2</v>
      </c>
      <c r="P245" s="41"/>
      <c r="Q245" s="41"/>
      <c r="R245" s="41"/>
    </row>
    <row r="246" spans="2:18" ht="24.95" customHeight="1">
      <c r="B246" s="237"/>
      <c r="C246" s="290"/>
      <c r="D246" s="283"/>
      <c r="E246" s="106">
        <v>3</v>
      </c>
      <c r="F246" s="109" t="s">
        <v>214</v>
      </c>
      <c r="G246" s="29" t="s">
        <v>215</v>
      </c>
      <c r="H246" s="175">
        <v>168505116</v>
      </c>
      <c r="I246" s="25">
        <f t="shared" ref="I246" si="480">IFERROR(H246/H249,"-")</f>
        <v>0.17449939352687177</v>
      </c>
      <c r="J246" s="113">
        <v>1792</v>
      </c>
      <c r="K246" s="25">
        <f t="shared" ref="K246" si="481">IFERROR(J246/J249,"-")</f>
        <v>0.53813813813813816</v>
      </c>
      <c r="L246" s="113">
        <f t="shared" si="392"/>
        <v>94031.872767857145</v>
      </c>
      <c r="M246" s="25">
        <f t="shared" si="479"/>
        <v>6.6733698283245824E-2</v>
      </c>
      <c r="P246" s="41"/>
      <c r="Q246" s="41"/>
      <c r="R246" s="41"/>
    </row>
    <row r="247" spans="2:18" ht="24.95" customHeight="1">
      <c r="B247" s="237"/>
      <c r="C247" s="290"/>
      <c r="D247" s="283"/>
      <c r="E247" s="106">
        <v>4</v>
      </c>
      <c r="F247" s="109" t="s">
        <v>222</v>
      </c>
      <c r="G247" s="29" t="s">
        <v>223</v>
      </c>
      <c r="H247" s="175">
        <v>75914975</v>
      </c>
      <c r="I247" s="25">
        <f t="shared" ref="I247" si="482">IFERROR(H247/H249,"-")</f>
        <v>7.8615518695038508E-2</v>
      </c>
      <c r="J247" s="113">
        <v>1550</v>
      </c>
      <c r="K247" s="25">
        <f t="shared" ref="K247" si="483">IFERROR(J247/J249,"-")</f>
        <v>0.46546546546546547</v>
      </c>
      <c r="L247" s="113">
        <f t="shared" si="392"/>
        <v>48977.403225806454</v>
      </c>
      <c r="M247" s="25">
        <f t="shared" si="479"/>
        <v>5.7721669832048558E-2</v>
      </c>
      <c r="P247" s="41"/>
      <c r="Q247" s="41"/>
      <c r="R247" s="41"/>
    </row>
    <row r="248" spans="2:18" ht="24.95" customHeight="1">
      <c r="B248" s="237"/>
      <c r="C248" s="290"/>
      <c r="D248" s="283"/>
      <c r="E248" s="107">
        <v>5</v>
      </c>
      <c r="F248" s="110" t="s">
        <v>234</v>
      </c>
      <c r="G248" s="30" t="s">
        <v>235</v>
      </c>
      <c r="H248" s="176">
        <v>54434328</v>
      </c>
      <c r="I248" s="40">
        <f t="shared" ref="I248" si="484">IFERROR(H248/H249,"-")</f>
        <v>5.6370734898297178E-2</v>
      </c>
      <c r="J248" s="114">
        <v>1481</v>
      </c>
      <c r="K248" s="40">
        <f t="shared" ref="K248" si="485">IFERROR(J248/J249,"-")</f>
        <v>0.44474474474474474</v>
      </c>
      <c r="L248" s="114">
        <f t="shared" si="392"/>
        <v>36755.11681296421</v>
      </c>
      <c r="M248" s="40">
        <f t="shared" si="479"/>
        <v>5.515212452984769E-2</v>
      </c>
      <c r="P248" s="41"/>
      <c r="Q248" s="41"/>
      <c r="R248" s="41"/>
    </row>
    <row r="249" spans="2:18" ht="24.95" customHeight="1">
      <c r="B249" s="238"/>
      <c r="C249" s="291"/>
      <c r="D249" s="284"/>
      <c r="E249" s="125" t="s">
        <v>106</v>
      </c>
      <c r="F249" s="31"/>
      <c r="G249" s="32"/>
      <c r="H249" s="177">
        <v>965648720</v>
      </c>
      <c r="I249" s="26" t="s">
        <v>193</v>
      </c>
      <c r="J249" s="142">
        <v>3330</v>
      </c>
      <c r="K249" s="26" t="s">
        <v>104</v>
      </c>
      <c r="L249" s="142">
        <f t="shared" si="392"/>
        <v>289984.60060060059</v>
      </c>
      <c r="M249" s="26">
        <f t="shared" si="479"/>
        <v>0.12400849067143337</v>
      </c>
      <c r="P249" s="41"/>
      <c r="Q249" s="41"/>
      <c r="R249" s="41"/>
    </row>
    <row r="250" spans="2:18" ht="24.95" customHeight="1">
      <c r="B250" s="236">
        <v>42</v>
      </c>
      <c r="C250" s="289" t="s">
        <v>13</v>
      </c>
      <c r="D250" s="282">
        <f t="shared" ref="D250" si="486">VLOOKUP(C250,$Q$4:$R$77,2,FALSE)</f>
        <v>73347</v>
      </c>
      <c r="E250" s="105">
        <v>1</v>
      </c>
      <c r="F250" s="108" t="s">
        <v>216</v>
      </c>
      <c r="G250" s="111" t="s">
        <v>217</v>
      </c>
      <c r="H250" s="174">
        <v>401555791</v>
      </c>
      <c r="I250" s="24">
        <f t="shared" ref="I250" si="487">IFERROR(H250/H255,"-")</f>
        <v>0.19162938414196298</v>
      </c>
      <c r="J250" s="112">
        <v>5893</v>
      </c>
      <c r="K250" s="24">
        <f t="shared" ref="K250" si="488">IFERROR(J250/J255,"-")</f>
        <v>0.74491214764252311</v>
      </c>
      <c r="L250" s="112">
        <f t="shared" si="392"/>
        <v>68141.148990327507</v>
      </c>
      <c r="M250" s="24">
        <f>IFERROR(J250/$R$45,0)</f>
        <v>8.0344117687158309E-2</v>
      </c>
      <c r="P250" s="41"/>
      <c r="Q250" s="41"/>
      <c r="R250" s="41"/>
    </row>
    <row r="251" spans="2:18" ht="24.95" customHeight="1">
      <c r="B251" s="237"/>
      <c r="C251" s="290"/>
      <c r="D251" s="283"/>
      <c r="E251" s="106">
        <v>2</v>
      </c>
      <c r="F251" s="109" t="s">
        <v>218</v>
      </c>
      <c r="G251" s="28" t="s">
        <v>219</v>
      </c>
      <c r="H251" s="175">
        <v>178654544</v>
      </c>
      <c r="I251" s="25">
        <f t="shared" ref="I251" si="489">IFERROR(H251/H255,"-")</f>
        <v>8.5257045243018872E-2</v>
      </c>
      <c r="J251" s="113">
        <v>4711</v>
      </c>
      <c r="K251" s="25">
        <f t="shared" ref="K251" si="490">IFERROR(J251/J255,"-")</f>
        <v>0.59549993679686508</v>
      </c>
      <c r="L251" s="113">
        <f t="shared" si="392"/>
        <v>37922.849501167482</v>
      </c>
      <c r="M251" s="25">
        <f t="shared" ref="M251:M255" si="491">IFERROR(J251/$R$45,0)</f>
        <v>6.4228939152248893E-2</v>
      </c>
      <c r="P251" s="41"/>
      <c r="Q251" s="41"/>
      <c r="R251" s="41"/>
    </row>
    <row r="252" spans="2:18" ht="24.95" customHeight="1">
      <c r="B252" s="237"/>
      <c r="C252" s="290"/>
      <c r="D252" s="283"/>
      <c r="E252" s="106">
        <v>3</v>
      </c>
      <c r="F252" s="109" t="s">
        <v>214</v>
      </c>
      <c r="G252" s="29" t="s">
        <v>215</v>
      </c>
      <c r="H252" s="175">
        <v>342207955</v>
      </c>
      <c r="I252" s="25">
        <f t="shared" ref="I252" si="492">IFERROR(H252/H255,"-")</f>
        <v>0.16330756805131116</v>
      </c>
      <c r="J252" s="113">
        <v>4226</v>
      </c>
      <c r="K252" s="25">
        <f t="shared" ref="K252" si="493">IFERROR(J252/J255,"-")</f>
        <v>0.53419289596763997</v>
      </c>
      <c r="L252" s="113">
        <f t="shared" si="392"/>
        <v>80976.799574065313</v>
      </c>
      <c r="M252" s="25">
        <f t="shared" si="491"/>
        <v>5.7616535100276769E-2</v>
      </c>
      <c r="P252" s="41"/>
      <c r="Q252" s="41"/>
      <c r="R252" s="41"/>
    </row>
    <row r="253" spans="2:18" ht="24.95" customHeight="1">
      <c r="B253" s="237"/>
      <c r="C253" s="290"/>
      <c r="D253" s="283"/>
      <c r="E253" s="106">
        <v>4</v>
      </c>
      <c r="F253" s="109" t="s">
        <v>234</v>
      </c>
      <c r="G253" s="29" t="s">
        <v>235</v>
      </c>
      <c r="H253" s="175">
        <v>117442477</v>
      </c>
      <c r="I253" s="25">
        <f t="shared" ref="I253" si="494">IFERROR(H253/H255,"-")</f>
        <v>5.6045585804082337E-2</v>
      </c>
      <c r="J253" s="113">
        <v>3442</v>
      </c>
      <c r="K253" s="25">
        <f t="shared" ref="K253" si="495">IFERROR(J253/J255,"-")</f>
        <v>0.43509038048287196</v>
      </c>
      <c r="L253" s="113">
        <f t="shared" si="392"/>
        <v>34120.417489831496</v>
      </c>
      <c r="M253" s="25">
        <f t="shared" si="491"/>
        <v>4.6927618034820782E-2</v>
      </c>
      <c r="P253" s="41"/>
      <c r="Q253" s="41"/>
      <c r="R253" s="41"/>
    </row>
    <row r="254" spans="2:18" ht="24.95" customHeight="1">
      <c r="B254" s="237"/>
      <c r="C254" s="290"/>
      <c r="D254" s="283"/>
      <c r="E254" s="107">
        <v>5</v>
      </c>
      <c r="F254" s="110" t="s">
        <v>222</v>
      </c>
      <c r="G254" s="30" t="s">
        <v>223</v>
      </c>
      <c r="H254" s="176">
        <v>150013387</v>
      </c>
      <c r="I254" s="40">
        <f t="shared" ref="I254" si="496">IFERROR(H254/H255,"-")</f>
        <v>7.1588988649051652E-2</v>
      </c>
      <c r="J254" s="114">
        <v>3401</v>
      </c>
      <c r="K254" s="40">
        <f t="shared" ref="K254" si="497">IFERROR(J254/J255,"-")</f>
        <v>0.42990772342308181</v>
      </c>
      <c r="L254" s="114">
        <f t="shared" si="392"/>
        <v>44108.611290796827</v>
      </c>
      <c r="M254" s="40">
        <f t="shared" si="491"/>
        <v>4.6368631300530358E-2</v>
      </c>
      <c r="P254" s="41"/>
      <c r="Q254" s="41"/>
      <c r="R254" s="41"/>
    </row>
    <row r="255" spans="2:18" ht="24.95" customHeight="1">
      <c r="B255" s="238"/>
      <c r="C255" s="291"/>
      <c r="D255" s="284"/>
      <c r="E255" s="125" t="s">
        <v>106</v>
      </c>
      <c r="F255" s="31"/>
      <c r="G255" s="32"/>
      <c r="H255" s="177">
        <v>2095481300</v>
      </c>
      <c r="I255" s="26" t="s">
        <v>193</v>
      </c>
      <c r="J255" s="142">
        <v>7911</v>
      </c>
      <c r="K255" s="26" t="s">
        <v>104</v>
      </c>
      <c r="L255" s="142">
        <f t="shared" si="392"/>
        <v>264881.97446593351</v>
      </c>
      <c r="M255" s="26">
        <f t="shared" si="491"/>
        <v>0.1078571720724774</v>
      </c>
      <c r="P255" s="41"/>
      <c r="Q255" s="41"/>
      <c r="R255" s="41"/>
    </row>
    <row r="256" spans="2:18" ht="24.95" customHeight="1">
      <c r="B256" s="236">
        <v>43</v>
      </c>
      <c r="C256" s="289" t="s">
        <v>9</v>
      </c>
      <c r="D256" s="282">
        <f t="shared" ref="D256" si="498">VLOOKUP(C256,$Q$4:$R$77,2,FALSE)</f>
        <v>45204</v>
      </c>
      <c r="E256" s="105">
        <v>1</v>
      </c>
      <c r="F256" s="108" t="s">
        <v>216</v>
      </c>
      <c r="G256" s="111" t="s">
        <v>217</v>
      </c>
      <c r="H256" s="174">
        <v>247540328</v>
      </c>
      <c r="I256" s="24">
        <f t="shared" ref="I256" si="499">IFERROR(H256/H261,"-")</f>
        <v>0.16828677061065594</v>
      </c>
      <c r="J256" s="112">
        <v>3867</v>
      </c>
      <c r="K256" s="24">
        <f t="shared" ref="K256" si="500">IFERROR(J256/J261,"-")</f>
        <v>0.73155505107832008</v>
      </c>
      <c r="L256" s="112">
        <f t="shared" si="392"/>
        <v>64013.531936901993</v>
      </c>
      <c r="M256" s="24">
        <f>IFERROR(J256/$R$46,0)</f>
        <v>8.5545526944518183E-2</v>
      </c>
      <c r="P256" s="41"/>
      <c r="Q256" s="41"/>
      <c r="R256" s="41"/>
    </row>
    <row r="257" spans="2:18" ht="24.95" customHeight="1">
      <c r="B257" s="237"/>
      <c r="C257" s="290"/>
      <c r="D257" s="283"/>
      <c r="E257" s="106">
        <v>2</v>
      </c>
      <c r="F257" s="109" t="s">
        <v>218</v>
      </c>
      <c r="G257" s="28" t="s">
        <v>219</v>
      </c>
      <c r="H257" s="175">
        <v>116295703</v>
      </c>
      <c r="I257" s="25">
        <f t="shared" ref="I257" si="501">IFERROR(H257/H261,"-")</f>
        <v>7.9061979322278236E-2</v>
      </c>
      <c r="J257" s="113">
        <v>3171</v>
      </c>
      <c r="K257" s="25">
        <f t="shared" ref="K257" si="502">IFERROR(J257/J261,"-")</f>
        <v>0.59988649262202043</v>
      </c>
      <c r="L257" s="113">
        <f t="shared" si="392"/>
        <v>36674.772311573637</v>
      </c>
      <c r="M257" s="25">
        <f t="shared" ref="M257:M261" si="503">IFERROR(J257/$R$46,0)</f>
        <v>7.0148659410671624E-2</v>
      </c>
      <c r="P257" s="41"/>
      <c r="Q257" s="41"/>
      <c r="R257" s="41"/>
    </row>
    <row r="258" spans="2:18" ht="24.95" customHeight="1">
      <c r="B258" s="237"/>
      <c r="C258" s="290"/>
      <c r="D258" s="283"/>
      <c r="E258" s="106">
        <v>3</v>
      </c>
      <c r="F258" s="109" t="s">
        <v>214</v>
      </c>
      <c r="G258" s="29" t="s">
        <v>215</v>
      </c>
      <c r="H258" s="175">
        <v>274568037</v>
      </c>
      <c r="I258" s="25">
        <f t="shared" ref="I258" si="504">IFERROR(H258/H261,"-")</f>
        <v>0.1866611740921548</v>
      </c>
      <c r="J258" s="113">
        <v>2935</v>
      </c>
      <c r="K258" s="25">
        <f t="shared" ref="K258" si="505">IFERROR(J258/J261,"-")</f>
        <v>0.5552402572833901</v>
      </c>
      <c r="L258" s="113">
        <f t="shared" si="392"/>
        <v>93549.586712095406</v>
      </c>
      <c r="M258" s="25">
        <f t="shared" si="503"/>
        <v>6.4927882488275371E-2</v>
      </c>
      <c r="P258" s="41"/>
      <c r="Q258" s="41"/>
      <c r="R258" s="41"/>
    </row>
    <row r="259" spans="2:18" ht="24.95" customHeight="1">
      <c r="B259" s="237"/>
      <c r="C259" s="290"/>
      <c r="D259" s="283"/>
      <c r="E259" s="106">
        <v>4</v>
      </c>
      <c r="F259" s="109" t="s">
        <v>222</v>
      </c>
      <c r="G259" s="29" t="s">
        <v>223</v>
      </c>
      <c r="H259" s="175">
        <v>115264585</v>
      </c>
      <c r="I259" s="25">
        <f t="shared" ref="I259" si="506">IFERROR(H259/H261,"-")</f>
        <v>7.8360988418127386E-2</v>
      </c>
      <c r="J259" s="113">
        <v>2463</v>
      </c>
      <c r="K259" s="25">
        <f t="shared" ref="K259" si="507">IFERROR(J259/J261,"-")</f>
        <v>0.4659477866061294</v>
      </c>
      <c r="L259" s="113">
        <f t="shared" si="392"/>
        <v>46798.451075923673</v>
      </c>
      <c r="M259" s="25">
        <f t="shared" si="503"/>
        <v>5.4486328643482879E-2</v>
      </c>
      <c r="P259" s="41"/>
      <c r="Q259" s="41"/>
      <c r="R259" s="41"/>
    </row>
    <row r="260" spans="2:18" ht="24.95" customHeight="1">
      <c r="B260" s="237"/>
      <c r="C260" s="290"/>
      <c r="D260" s="283"/>
      <c r="E260" s="107">
        <v>5</v>
      </c>
      <c r="F260" s="110" t="s">
        <v>234</v>
      </c>
      <c r="G260" s="30" t="s">
        <v>235</v>
      </c>
      <c r="H260" s="176">
        <v>85005795</v>
      </c>
      <c r="I260" s="40">
        <f t="shared" ref="I260" si="508">IFERROR(H260/H261,"-")</f>
        <v>5.7789980482458779E-2</v>
      </c>
      <c r="J260" s="114">
        <v>2349</v>
      </c>
      <c r="K260" s="40">
        <f t="shared" ref="K260" si="509">IFERROR(J260/J261,"-")</f>
        <v>0.44438138479001132</v>
      </c>
      <c r="L260" s="114">
        <f t="shared" si="392"/>
        <v>36188.0779054917</v>
      </c>
      <c r="M260" s="40">
        <f t="shared" si="503"/>
        <v>5.196442792673215E-2</v>
      </c>
      <c r="P260" s="41"/>
      <c r="Q260" s="41"/>
      <c r="R260" s="41"/>
    </row>
    <row r="261" spans="2:18" ht="24.95" customHeight="1">
      <c r="B261" s="238"/>
      <c r="C261" s="291"/>
      <c r="D261" s="284"/>
      <c r="E261" s="125" t="s">
        <v>106</v>
      </c>
      <c r="F261" s="31"/>
      <c r="G261" s="32"/>
      <c r="H261" s="177">
        <v>1470943480</v>
      </c>
      <c r="I261" s="26" t="s">
        <v>193</v>
      </c>
      <c r="J261" s="142">
        <v>5286</v>
      </c>
      <c r="K261" s="26" t="s">
        <v>104</v>
      </c>
      <c r="L261" s="142">
        <f t="shared" si="392"/>
        <v>278271.56261823687</v>
      </c>
      <c r="M261" s="26">
        <f t="shared" si="503"/>
        <v>0.11693655428723122</v>
      </c>
      <c r="P261" s="41"/>
      <c r="Q261" s="41"/>
      <c r="R261" s="41"/>
    </row>
    <row r="262" spans="2:18" ht="24.95" customHeight="1">
      <c r="B262" s="236">
        <v>44</v>
      </c>
      <c r="C262" s="289" t="s">
        <v>19</v>
      </c>
      <c r="D262" s="282">
        <f t="shared" ref="D262" si="510">VLOOKUP(C262,$Q$4:$R$77,2,FALSE)</f>
        <v>47986</v>
      </c>
      <c r="E262" s="105">
        <v>1</v>
      </c>
      <c r="F262" s="108" t="s">
        <v>216</v>
      </c>
      <c r="G262" s="111" t="s">
        <v>217</v>
      </c>
      <c r="H262" s="174">
        <v>329198061</v>
      </c>
      <c r="I262" s="24">
        <f t="shared" ref="I262" si="511">IFERROR(H262/H267,"-")</f>
        <v>0.14220451611978246</v>
      </c>
      <c r="J262" s="112">
        <v>4572</v>
      </c>
      <c r="K262" s="24">
        <f t="shared" ref="K262" si="512">IFERROR(J262/J267,"-")</f>
        <v>0.71683913452492942</v>
      </c>
      <c r="L262" s="112">
        <f t="shared" si="392"/>
        <v>72003.075459317581</v>
      </c>
      <c r="M262" s="24">
        <f>IFERROR(J262/$R$47,0)</f>
        <v>9.5277789355228612E-2</v>
      </c>
      <c r="P262" s="41"/>
      <c r="Q262" s="41"/>
      <c r="R262" s="41"/>
    </row>
    <row r="263" spans="2:18" ht="24.95" customHeight="1">
      <c r="B263" s="237"/>
      <c r="C263" s="290"/>
      <c r="D263" s="283"/>
      <c r="E263" s="106">
        <v>2</v>
      </c>
      <c r="F263" s="109" t="s">
        <v>218</v>
      </c>
      <c r="G263" s="28" t="s">
        <v>219</v>
      </c>
      <c r="H263" s="175">
        <v>169041705</v>
      </c>
      <c r="I263" s="25">
        <f t="shared" ref="I263" si="513">IFERROR(H263/H267,"-")</f>
        <v>7.3021371360957113E-2</v>
      </c>
      <c r="J263" s="113">
        <v>3719</v>
      </c>
      <c r="K263" s="25">
        <f t="shared" ref="K263" si="514">IFERROR(J263/J267,"-")</f>
        <v>0.58309814989024777</v>
      </c>
      <c r="L263" s="113">
        <f t="shared" si="392"/>
        <v>45453.537241193866</v>
      </c>
      <c r="M263" s="25">
        <f t="shared" ref="M263:M267" si="515">IFERROR(J263/$R$47,0)</f>
        <v>7.7501771349977072E-2</v>
      </c>
      <c r="P263" s="41"/>
      <c r="Q263" s="41"/>
      <c r="R263" s="41"/>
    </row>
    <row r="264" spans="2:18" ht="24.95" customHeight="1">
      <c r="B264" s="237"/>
      <c r="C264" s="290"/>
      <c r="D264" s="283"/>
      <c r="E264" s="106">
        <v>3</v>
      </c>
      <c r="F264" s="109" t="s">
        <v>214</v>
      </c>
      <c r="G264" s="29" t="s">
        <v>215</v>
      </c>
      <c r="H264" s="175">
        <v>317746825</v>
      </c>
      <c r="I264" s="25">
        <f t="shared" ref="I264" si="516">IFERROR(H264/H267,"-")</f>
        <v>0.13725789684320833</v>
      </c>
      <c r="J264" s="113">
        <v>3115</v>
      </c>
      <c r="K264" s="25">
        <f t="shared" ref="K264" si="517">IFERROR(J264/J267,"-")</f>
        <v>0.48839761680777671</v>
      </c>
      <c r="L264" s="113">
        <f t="shared" si="392"/>
        <v>102005.40128410915</v>
      </c>
      <c r="M264" s="25">
        <f t="shared" si="515"/>
        <v>6.4914766806985366E-2</v>
      </c>
      <c r="P264" s="41"/>
      <c r="Q264" s="41"/>
      <c r="R264" s="41"/>
    </row>
    <row r="265" spans="2:18" ht="24.95" customHeight="1">
      <c r="B265" s="237"/>
      <c r="C265" s="290"/>
      <c r="D265" s="283"/>
      <c r="E265" s="106">
        <v>4</v>
      </c>
      <c r="F265" s="109" t="s">
        <v>234</v>
      </c>
      <c r="G265" s="29" t="s">
        <v>235</v>
      </c>
      <c r="H265" s="175">
        <v>131453537</v>
      </c>
      <c r="I265" s="25">
        <f t="shared" ref="I265" si="518">IFERROR(H265/H267,"-")</f>
        <v>5.6784315692913277E-2</v>
      </c>
      <c r="J265" s="113">
        <v>2912</v>
      </c>
      <c r="K265" s="25">
        <f t="shared" ref="K265" si="519">IFERROR(J265/J267,"-")</f>
        <v>0.45656945751019129</v>
      </c>
      <c r="L265" s="113">
        <f t="shared" si="392"/>
        <v>45142.011332417584</v>
      </c>
      <c r="M265" s="25">
        <f t="shared" si="515"/>
        <v>6.0684366273496437E-2</v>
      </c>
      <c r="P265" s="41"/>
      <c r="Q265" s="41"/>
      <c r="R265" s="41"/>
    </row>
    <row r="266" spans="2:18" ht="24.95" customHeight="1">
      <c r="B266" s="237"/>
      <c r="C266" s="290"/>
      <c r="D266" s="283"/>
      <c r="E266" s="107">
        <v>5</v>
      </c>
      <c r="F266" s="110" t="s">
        <v>222</v>
      </c>
      <c r="G266" s="30" t="s">
        <v>223</v>
      </c>
      <c r="H266" s="176">
        <v>164047929</v>
      </c>
      <c r="I266" s="40">
        <f t="shared" ref="I266" si="520">IFERROR(H266/H267,"-")</f>
        <v>7.0864197355941988E-2</v>
      </c>
      <c r="J266" s="114">
        <v>2738</v>
      </c>
      <c r="K266" s="40">
        <f t="shared" ref="K266" si="521">IFERROR(J266/J267,"-")</f>
        <v>0.42928817811226089</v>
      </c>
      <c r="L266" s="114">
        <f t="shared" ref="L266:L329" si="522">IFERROR(H266/J266,"-")</f>
        <v>59915.240686632576</v>
      </c>
      <c r="M266" s="40">
        <f t="shared" si="515"/>
        <v>5.7058308673363062E-2</v>
      </c>
      <c r="P266" s="41"/>
      <c r="Q266" s="41"/>
      <c r="R266" s="41"/>
    </row>
    <row r="267" spans="2:18" ht="24.95" customHeight="1">
      <c r="B267" s="238"/>
      <c r="C267" s="291"/>
      <c r="D267" s="284"/>
      <c r="E267" s="125" t="s">
        <v>106</v>
      </c>
      <c r="F267" s="31"/>
      <c r="G267" s="32"/>
      <c r="H267" s="177">
        <v>2314962070</v>
      </c>
      <c r="I267" s="26" t="s">
        <v>193</v>
      </c>
      <c r="J267" s="142">
        <v>6378</v>
      </c>
      <c r="K267" s="26" t="s">
        <v>104</v>
      </c>
      <c r="L267" s="142">
        <f t="shared" si="522"/>
        <v>362960.50015678897</v>
      </c>
      <c r="M267" s="26">
        <f t="shared" si="515"/>
        <v>0.13291376651523362</v>
      </c>
      <c r="P267" s="41"/>
      <c r="Q267" s="41"/>
      <c r="R267" s="41"/>
    </row>
    <row r="268" spans="2:18" ht="24.95" customHeight="1">
      <c r="B268" s="236">
        <v>45</v>
      </c>
      <c r="C268" s="289" t="s">
        <v>42</v>
      </c>
      <c r="D268" s="282">
        <f t="shared" ref="D268" si="523">VLOOKUP(C268,$Q$4:$R$77,2,FALSE)</f>
        <v>16826</v>
      </c>
      <c r="E268" s="105">
        <v>1</v>
      </c>
      <c r="F268" s="108" t="s">
        <v>216</v>
      </c>
      <c r="G268" s="111" t="s">
        <v>217</v>
      </c>
      <c r="H268" s="174">
        <v>77789123</v>
      </c>
      <c r="I268" s="24">
        <f t="shared" ref="I268" si="524">IFERROR(H268/H273,"-")</f>
        <v>0.12707079293493453</v>
      </c>
      <c r="J268" s="112">
        <v>1517</v>
      </c>
      <c r="K268" s="24">
        <f t="shared" ref="K268" si="525">IFERROR(J268/J273,"-")</f>
        <v>0.74326310632043113</v>
      </c>
      <c r="L268" s="112">
        <f t="shared" si="522"/>
        <v>51278.261700725117</v>
      </c>
      <c r="M268" s="24">
        <f>IFERROR(J268/$R$48,0)</f>
        <v>9.0158088672292885E-2</v>
      </c>
      <c r="P268" s="41"/>
      <c r="Q268" s="41"/>
      <c r="R268" s="41"/>
    </row>
    <row r="269" spans="2:18" ht="24.95" customHeight="1">
      <c r="B269" s="237"/>
      <c r="C269" s="290"/>
      <c r="D269" s="283"/>
      <c r="E269" s="106">
        <v>2</v>
      </c>
      <c r="F269" s="109" t="s">
        <v>218</v>
      </c>
      <c r="G269" s="28" t="s">
        <v>219</v>
      </c>
      <c r="H269" s="175">
        <v>44899565</v>
      </c>
      <c r="I269" s="25">
        <f t="shared" ref="I269" si="526">IFERROR(H269/H273,"-")</f>
        <v>7.3344744187225697E-2</v>
      </c>
      <c r="J269" s="113">
        <v>1302</v>
      </c>
      <c r="K269" s="25">
        <f t="shared" ref="K269" si="527">IFERROR(J269/J273,"-")</f>
        <v>0.63792258696717297</v>
      </c>
      <c r="L269" s="113">
        <f t="shared" si="522"/>
        <v>34485.072964669736</v>
      </c>
      <c r="M269" s="25">
        <f t="shared" ref="M269:M273" si="528">IFERROR(J269/$R$48,0)</f>
        <v>7.738024485914656E-2</v>
      </c>
      <c r="P269" s="41"/>
      <c r="Q269" s="41"/>
      <c r="R269" s="41"/>
    </row>
    <row r="270" spans="2:18" ht="24.95" customHeight="1">
      <c r="B270" s="237"/>
      <c r="C270" s="290"/>
      <c r="D270" s="283"/>
      <c r="E270" s="106">
        <v>3</v>
      </c>
      <c r="F270" s="109" t="s">
        <v>214</v>
      </c>
      <c r="G270" s="29" t="s">
        <v>215</v>
      </c>
      <c r="H270" s="175">
        <v>122048013</v>
      </c>
      <c r="I270" s="25">
        <f t="shared" ref="I270" si="529">IFERROR(H270/H273,"-")</f>
        <v>0.19936897589195343</v>
      </c>
      <c r="J270" s="113">
        <v>1196</v>
      </c>
      <c r="K270" s="25">
        <f t="shared" ref="K270" si="530">IFERROR(J270/J273,"-")</f>
        <v>0.5859872611464968</v>
      </c>
      <c r="L270" s="113">
        <f t="shared" si="522"/>
        <v>102046.83361204014</v>
      </c>
      <c r="M270" s="25">
        <f t="shared" si="528"/>
        <v>7.1080470700106979E-2</v>
      </c>
      <c r="P270" s="41"/>
      <c r="Q270" s="41"/>
      <c r="R270" s="41"/>
    </row>
    <row r="271" spans="2:18" ht="24.95" customHeight="1">
      <c r="B271" s="237"/>
      <c r="C271" s="290"/>
      <c r="D271" s="283"/>
      <c r="E271" s="106">
        <v>4</v>
      </c>
      <c r="F271" s="109" t="s">
        <v>222</v>
      </c>
      <c r="G271" s="29" t="s">
        <v>223</v>
      </c>
      <c r="H271" s="175">
        <v>42672699</v>
      </c>
      <c r="I271" s="25">
        <f t="shared" ref="I271" si="531">IFERROR(H271/H273,"-")</f>
        <v>6.9707093864572661E-2</v>
      </c>
      <c r="J271" s="113">
        <v>1034</v>
      </c>
      <c r="K271" s="25">
        <f t="shared" ref="K271" si="532">IFERROR(J271/J273,"-")</f>
        <v>0.50661440470357666</v>
      </c>
      <c r="L271" s="113">
        <f t="shared" si="522"/>
        <v>41269.534816247586</v>
      </c>
      <c r="M271" s="25">
        <f t="shared" si="528"/>
        <v>6.1452513966480445E-2</v>
      </c>
      <c r="P271" s="41"/>
      <c r="Q271" s="41"/>
      <c r="R271" s="41"/>
    </row>
    <row r="272" spans="2:18" ht="24.95" customHeight="1">
      <c r="B272" s="237"/>
      <c r="C272" s="290"/>
      <c r="D272" s="283"/>
      <c r="E272" s="107">
        <v>5</v>
      </c>
      <c r="F272" s="110" t="s">
        <v>234</v>
      </c>
      <c r="G272" s="30" t="s">
        <v>235</v>
      </c>
      <c r="H272" s="176">
        <v>37170257</v>
      </c>
      <c r="I272" s="40">
        <f t="shared" ref="I272" si="533">IFERROR(H272/H273,"-")</f>
        <v>6.0718694959259294E-2</v>
      </c>
      <c r="J272" s="114">
        <v>944</v>
      </c>
      <c r="K272" s="40">
        <f t="shared" ref="K272" si="534">IFERROR(J272/J273,"-")</f>
        <v>0.46251837334639884</v>
      </c>
      <c r="L272" s="114">
        <f t="shared" si="522"/>
        <v>39375.27224576271</v>
      </c>
      <c r="M272" s="40">
        <f t="shared" si="528"/>
        <v>5.6103649114465706E-2</v>
      </c>
      <c r="P272" s="41"/>
      <c r="Q272" s="41"/>
      <c r="R272" s="41"/>
    </row>
    <row r="273" spans="2:18" ht="24.95" customHeight="1">
      <c r="B273" s="238"/>
      <c r="C273" s="291"/>
      <c r="D273" s="284"/>
      <c r="E273" s="125" t="s">
        <v>106</v>
      </c>
      <c r="F273" s="31"/>
      <c r="G273" s="32"/>
      <c r="H273" s="177">
        <v>612171540</v>
      </c>
      <c r="I273" s="26" t="s">
        <v>193</v>
      </c>
      <c r="J273" s="142">
        <v>2041</v>
      </c>
      <c r="K273" s="26" t="s">
        <v>104</v>
      </c>
      <c r="L273" s="142">
        <f t="shared" si="522"/>
        <v>299937.06026457617</v>
      </c>
      <c r="M273" s="26">
        <f t="shared" si="528"/>
        <v>0.12130036847735647</v>
      </c>
      <c r="P273" s="41"/>
      <c r="Q273" s="41"/>
      <c r="R273" s="41"/>
    </row>
    <row r="274" spans="2:18" ht="24.95" customHeight="1">
      <c r="B274" s="236">
        <v>46</v>
      </c>
      <c r="C274" s="289" t="s">
        <v>22</v>
      </c>
      <c r="D274" s="282">
        <f t="shared" ref="D274" si="535">VLOOKUP(C274,$Q$4:$R$77,2,FALSE)</f>
        <v>21932</v>
      </c>
      <c r="E274" s="105">
        <v>1</v>
      </c>
      <c r="F274" s="108" t="s">
        <v>216</v>
      </c>
      <c r="G274" s="111" t="s">
        <v>217</v>
      </c>
      <c r="H274" s="174">
        <v>90426139</v>
      </c>
      <c r="I274" s="24">
        <f t="shared" ref="I274" si="536">IFERROR(H274/H279,"-")</f>
        <v>0.14455344737445569</v>
      </c>
      <c r="J274" s="112">
        <v>1771</v>
      </c>
      <c r="K274" s="24">
        <f t="shared" ref="K274" si="537">IFERROR(J274/J279,"-")</f>
        <v>0.68643410852713183</v>
      </c>
      <c r="L274" s="112">
        <f t="shared" si="522"/>
        <v>51059.367024280065</v>
      </c>
      <c r="M274" s="24">
        <f>IFERROR(J274/$R$49,0)</f>
        <v>8.0749589640707636E-2</v>
      </c>
      <c r="P274" s="41"/>
      <c r="Q274" s="41"/>
      <c r="R274" s="41"/>
    </row>
    <row r="275" spans="2:18" ht="24.95" customHeight="1">
      <c r="B275" s="237"/>
      <c r="C275" s="290"/>
      <c r="D275" s="283"/>
      <c r="E275" s="106">
        <v>2</v>
      </c>
      <c r="F275" s="109" t="s">
        <v>218</v>
      </c>
      <c r="G275" s="28" t="s">
        <v>219</v>
      </c>
      <c r="H275" s="175">
        <v>53217880</v>
      </c>
      <c r="I275" s="25">
        <f t="shared" ref="I275" si="538">IFERROR(H275/H279,"-")</f>
        <v>8.5073056320143212E-2</v>
      </c>
      <c r="J275" s="113">
        <v>1565</v>
      </c>
      <c r="K275" s="25">
        <f t="shared" ref="K275" si="539">IFERROR(J275/J279,"-")</f>
        <v>0.60658914728682167</v>
      </c>
      <c r="L275" s="113">
        <f t="shared" si="522"/>
        <v>34005.035143769965</v>
      </c>
      <c r="M275" s="25">
        <f t="shared" ref="M275:M279" si="540">IFERROR(J275/$R$49,0)</f>
        <v>7.1356921393397776E-2</v>
      </c>
      <c r="P275" s="41"/>
      <c r="Q275" s="41"/>
      <c r="R275" s="41"/>
    </row>
    <row r="276" spans="2:18" ht="24.95" customHeight="1">
      <c r="B276" s="237"/>
      <c r="C276" s="290"/>
      <c r="D276" s="283"/>
      <c r="E276" s="106">
        <v>3</v>
      </c>
      <c r="F276" s="109" t="s">
        <v>214</v>
      </c>
      <c r="G276" s="29" t="s">
        <v>215</v>
      </c>
      <c r="H276" s="175">
        <v>90862605</v>
      </c>
      <c r="I276" s="25">
        <f t="shared" ref="I276" si="541">IFERROR(H276/H279,"-")</f>
        <v>0.14525117333798201</v>
      </c>
      <c r="J276" s="113">
        <v>1242</v>
      </c>
      <c r="K276" s="25">
        <f t="shared" ref="K276" si="542">IFERROR(J276/J279,"-")</f>
        <v>0.4813953488372093</v>
      </c>
      <c r="L276" s="113">
        <f t="shared" si="522"/>
        <v>73158.29710144928</v>
      </c>
      <c r="M276" s="25">
        <f t="shared" si="540"/>
        <v>5.6629582345431334E-2</v>
      </c>
      <c r="P276" s="41"/>
      <c r="Q276" s="41"/>
      <c r="R276" s="41"/>
    </row>
    <row r="277" spans="2:18" ht="24.95" customHeight="1">
      <c r="B277" s="237"/>
      <c r="C277" s="290"/>
      <c r="D277" s="283"/>
      <c r="E277" s="106">
        <v>4</v>
      </c>
      <c r="F277" s="109" t="s">
        <v>234</v>
      </c>
      <c r="G277" s="29" t="s">
        <v>235</v>
      </c>
      <c r="H277" s="175">
        <v>32219745</v>
      </c>
      <c r="I277" s="25">
        <f t="shared" ref="I277" si="543">IFERROR(H277/H279,"-")</f>
        <v>5.1505850684124443E-2</v>
      </c>
      <c r="J277" s="113">
        <v>1052</v>
      </c>
      <c r="K277" s="25">
        <f t="shared" ref="K277" si="544">IFERROR(J277/J279,"-")</f>
        <v>0.4077519379844961</v>
      </c>
      <c r="L277" s="113">
        <f t="shared" si="522"/>
        <v>30627.134030418252</v>
      </c>
      <c r="M277" s="25">
        <f t="shared" si="540"/>
        <v>4.7966441728980486E-2</v>
      </c>
      <c r="P277" s="41"/>
      <c r="Q277" s="41"/>
      <c r="R277" s="41"/>
    </row>
    <row r="278" spans="2:18" ht="24.95" customHeight="1">
      <c r="B278" s="237"/>
      <c r="C278" s="290"/>
      <c r="D278" s="283"/>
      <c r="E278" s="107">
        <v>5</v>
      </c>
      <c r="F278" s="110" t="s">
        <v>222</v>
      </c>
      <c r="G278" s="30" t="s">
        <v>223</v>
      </c>
      <c r="H278" s="176">
        <v>53373213</v>
      </c>
      <c r="I278" s="40">
        <f t="shared" ref="I278" si="545">IFERROR(H278/H279,"-")</f>
        <v>8.5321368598974628E-2</v>
      </c>
      <c r="J278" s="114">
        <v>998</v>
      </c>
      <c r="K278" s="40">
        <f t="shared" ref="K278" si="546">IFERROR(J278/J279,"-")</f>
        <v>0.38682170542635658</v>
      </c>
      <c r="L278" s="114">
        <f t="shared" si="522"/>
        <v>53480.173346693387</v>
      </c>
      <c r="M278" s="40">
        <f t="shared" si="540"/>
        <v>4.5504285974831298E-2</v>
      </c>
      <c r="P278" s="41"/>
      <c r="Q278" s="41"/>
      <c r="R278" s="41"/>
    </row>
    <row r="279" spans="2:18" ht="24.95" customHeight="1">
      <c r="B279" s="238"/>
      <c r="C279" s="291"/>
      <c r="D279" s="284"/>
      <c r="E279" s="125" t="s">
        <v>106</v>
      </c>
      <c r="F279" s="31"/>
      <c r="G279" s="32"/>
      <c r="H279" s="177">
        <v>625555050</v>
      </c>
      <c r="I279" s="26" t="s">
        <v>193</v>
      </c>
      <c r="J279" s="142">
        <v>2580</v>
      </c>
      <c r="K279" s="26" t="s">
        <v>104</v>
      </c>
      <c r="L279" s="142">
        <f t="shared" si="522"/>
        <v>242463.1976744186</v>
      </c>
      <c r="M279" s="26">
        <f t="shared" si="540"/>
        <v>0.11763633047601678</v>
      </c>
      <c r="P279" s="41"/>
      <c r="Q279" s="41"/>
      <c r="R279" s="41"/>
    </row>
    <row r="280" spans="2:18" ht="24.95" customHeight="1">
      <c r="B280" s="236">
        <v>47</v>
      </c>
      <c r="C280" s="289" t="s">
        <v>14</v>
      </c>
      <c r="D280" s="282">
        <f t="shared" ref="D280" si="547">VLOOKUP(C280,$Q$4:$R$77,2,FALSE)</f>
        <v>44410</v>
      </c>
      <c r="E280" s="105">
        <v>1</v>
      </c>
      <c r="F280" s="108" t="s">
        <v>216</v>
      </c>
      <c r="G280" s="111" t="s">
        <v>217</v>
      </c>
      <c r="H280" s="174">
        <v>232091260</v>
      </c>
      <c r="I280" s="24">
        <f t="shared" ref="I280" si="548">IFERROR(H280/H285,"-")</f>
        <v>0.17712662428884246</v>
      </c>
      <c r="J280" s="112">
        <v>3500</v>
      </c>
      <c r="K280" s="24">
        <f t="shared" ref="K280" si="549">IFERROR(J280/J285,"-")</f>
        <v>0.72179830892967622</v>
      </c>
      <c r="L280" s="112">
        <f t="shared" si="522"/>
        <v>66311.788571428566</v>
      </c>
      <c r="M280" s="24">
        <f>IFERROR(J280/$R$50,0)</f>
        <v>7.8811078585904082E-2</v>
      </c>
      <c r="P280" s="41"/>
      <c r="Q280" s="41"/>
      <c r="R280" s="41"/>
    </row>
    <row r="281" spans="2:18" ht="24.95" customHeight="1">
      <c r="B281" s="237"/>
      <c r="C281" s="290"/>
      <c r="D281" s="283"/>
      <c r="E281" s="106">
        <v>2</v>
      </c>
      <c r="F281" s="109" t="s">
        <v>218</v>
      </c>
      <c r="G281" s="28" t="s">
        <v>219</v>
      </c>
      <c r="H281" s="175">
        <v>108117698</v>
      </c>
      <c r="I281" s="25">
        <f t="shared" ref="I281" si="550">IFERROR(H281/H285,"-")</f>
        <v>8.2512899764603506E-2</v>
      </c>
      <c r="J281" s="113">
        <v>2918</v>
      </c>
      <c r="K281" s="25">
        <f t="shared" ref="K281" si="551">IFERROR(J281/J285,"-")</f>
        <v>0.60177356155908435</v>
      </c>
      <c r="L281" s="113">
        <f t="shared" si="522"/>
        <v>37051.98697738177</v>
      </c>
      <c r="M281" s="25">
        <f t="shared" ref="M281:M285" si="552">IFERROR(J281/$R$50,0)</f>
        <v>6.5705922089619451E-2</v>
      </c>
      <c r="P281" s="41"/>
      <c r="Q281" s="41"/>
      <c r="R281" s="41"/>
    </row>
    <row r="282" spans="2:18" ht="24.95" customHeight="1">
      <c r="B282" s="237"/>
      <c r="C282" s="290"/>
      <c r="D282" s="283"/>
      <c r="E282" s="106">
        <v>3</v>
      </c>
      <c r="F282" s="109" t="s">
        <v>214</v>
      </c>
      <c r="G282" s="29" t="s">
        <v>215</v>
      </c>
      <c r="H282" s="175">
        <v>193860482</v>
      </c>
      <c r="I282" s="25">
        <f t="shared" ref="I282" si="553">IFERROR(H282/H285,"-")</f>
        <v>0.14794978819826263</v>
      </c>
      <c r="J282" s="113">
        <v>2503</v>
      </c>
      <c r="K282" s="25">
        <f t="shared" ref="K282" si="554">IFERROR(J282/J285,"-")</f>
        <v>0.51618890492885128</v>
      </c>
      <c r="L282" s="113">
        <f t="shared" si="522"/>
        <v>77451.251298441872</v>
      </c>
      <c r="M282" s="25">
        <f t="shared" si="552"/>
        <v>5.6361179914433686E-2</v>
      </c>
      <c r="P282" s="41"/>
      <c r="Q282" s="41"/>
      <c r="R282" s="41"/>
    </row>
    <row r="283" spans="2:18" ht="24.95" customHeight="1">
      <c r="B283" s="237"/>
      <c r="C283" s="290"/>
      <c r="D283" s="283"/>
      <c r="E283" s="106">
        <v>4</v>
      </c>
      <c r="F283" s="109" t="s">
        <v>222</v>
      </c>
      <c r="G283" s="29" t="s">
        <v>223</v>
      </c>
      <c r="H283" s="175">
        <v>103604010</v>
      </c>
      <c r="I283" s="25">
        <f t="shared" ref="I283" si="555">IFERROR(H283/H285,"-")</f>
        <v>7.9068158594543692E-2</v>
      </c>
      <c r="J283" s="113">
        <v>2284</v>
      </c>
      <c r="K283" s="25">
        <f t="shared" ref="K283" si="556">IFERROR(J283/J285,"-")</f>
        <v>0.47102495359868013</v>
      </c>
      <c r="L283" s="113">
        <f t="shared" si="522"/>
        <v>45360.774956217159</v>
      </c>
      <c r="M283" s="25">
        <f t="shared" si="552"/>
        <v>5.1429858140058543E-2</v>
      </c>
      <c r="P283" s="41"/>
      <c r="Q283" s="41"/>
      <c r="R283" s="41"/>
    </row>
    <row r="284" spans="2:18" ht="24.95" customHeight="1">
      <c r="B284" s="237"/>
      <c r="C284" s="290"/>
      <c r="D284" s="283"/>
      <c r="E284" s="107">
        <v>5</v>
      </c>
      <c r="F284" s="110" t="s">
        <v>242</v>
      </c>
      <c r="G284" s="30" t="s">
        <v>243</v>
      </c>
      <c r="H284" s="176">
        <v>37215624</v>
      </c>
      <c r="I284" s="40">
        <f t="shared" ref="I284" si="557">IFERROR(H284/H285,"-")</f>
        <v>2.8402094287922897E-2</v>
      </c>
      <c r="J284" s="114">
        <v>2032</v>
      </c>
      <c r="K284" s="40">
        <f t="shared" ref="K284" si="558">IFERROR(J284/J285,"-")</f>
        <v>0.41905547535574345</v>
      </c>
      <c r="L284" s="114">
        <f t="shared" si="522"/>
        <v>18314.77559055118</v>
      </c>
      <c r="M284" s="40">
        <f t="shared" si="552"/>
        <v>4.5755460481873449E-2</v>
      </c>
      <c r="P284" s="41"/>
      <c r="Q284" s="41"/>
      <c r="R284" s="41"/>
    </row>
    <row r="285" spans="2:18" ht="24.95" customHeight="1">
      <c r="B285" s="238"/>
      <c r="C285" s="291"/>
      <c r="D285" s="284"/>
      <c r="E285" s="125" t="s">
        <v>106</v>
      </c>
      <c r="F285" s="31"/>
      <c r="G285" s="32"/>
      <c r="H285" s="177">
        <v>1310312670</v>
      </c>
      <c r="I285" s="26" t="s">
        <v>193</v>
      </c>
      <c r="J285" s="142">
        <v>4849</v>
      </c>
      <c r="K285" s="26" t="s">
        <v>104</v>
      </c>
      <c r="L285" s="142">
        <f t="shared" si="522"/>
        <v>270223.27696432255</v>
      </c>
      <c r="M285" s="26">
        <f t="shared" si="552"/>
        <v>0.10918712001801396</v>
      </c>
      <c r="P285" s="41"/>
      <c r="Q285" s="41"/>
      <c r="R285" s="41"/>
    </row>
    <row r="286" spans="2:18" ht="24.95" customHeight="1">
      <c r="B286" s="236">
        <v>48</v>
      </c>
      <c r="C286" s="289" t="s">
        <v>23</v>
      </c>
      <c r="D286" s="282">
        <f t="shared" ref="D286" si="559">VLOOKUP(C286,$Q$4:$R$77,2,FALSE)</f>
        <v>23886</v>
      </c>
      <c r="E286" s="105">
        <v>1</v>
      </c>
      <c r="F286" s="108" t="s">
        <v>216</v>
      </c>
      <c r="G286" s="111" t="s">
        <v>217</v>
      </c>
      <c r="H286" s="174">
        <v>74831822</v>
      </c>
      <c r="I286" s="24">
        <f t="shared" ref="I286" si="560">IFERROR(H286/H291,"-")</f>
        <v>0.1451363591067483</v>
      </c>
      <c r="J286" s="112">
        <v>1505</v>
      </c>
      <c r="K286" s="24">
        <f t="shared" ref="K286" si="561">IFERROR(J286/J291,"-")</f>
        <v>0.67488789237668156</v>
      </c>
      <c r="L286" s="112">
        <f t="shared" si="522"/>
        <v>49722.140863787376</v>
      </c>
      <c r="M286" s="24">
        <f>IFERROR(J286/$R$51,0)</f>
        <v>6.300761952608222E-2</v>
      </c>
      <c r="P286" s="41"/>
      <c r="Q286" s="41"/>
      <c r="R286" s="41"/>
    </row>
    <row r="287" spans="2:18" ht="24.95" customHeight="1">
      <c r="B287" s="237"/>
      <c r="C287" s="290"/>
      <c r="D287" s="283"/>
      <c r="E287" s="106">
        <v>2</v>
      </c>
      <c r="F287" s="109" t="s">
        <v>218</v>
      </c>
      <c r="G287" s="28" t="s">
        <v>219</v>
      </c>
      <c r="H287" s="175">
        <v>43818262</v>
      </c>
      <c r="I287" s="25">
        <f t="shared" ref="I287" si="562">IFERROR(H287/H291,"-")</f>
        <v>8.4985542769031905E-2</v>
      </c>
      <c r="J287" s="113">
        <v>1297</v>
      </c>
      <c r="K287" s="25">
        <f t="shared" ref="K287" si="563">IFERROR(J287/J291,"-")</f>
        <v>0.58161434977578474</v>
      </c>
      <c r="L287" s="113">
        <f t="shared" si="522"/>
        <v>33784.319198149577</v>
      </c>
      <c r="M287" s="25">
        <f t="shared" ref="M287:M291" si="564">IFERROR(J287/$R$51,0)</f>
        <v>5.4299589717826342E-2</v>
      </c>
      <c r="P287" s="41"/>
      <c r="Q287" s="41"/>
      <c r="R287" s="41"/>
    </row>
    <row r="288" spans="2:18" ht="24.95" customHeight="1">
      <c r="B288" s="237"/>
      <c r="C288" s="290"/>
      <c r="D288" s="283"/>
      <c r="E288" s="106">
        <v>3</v>
      </c>
      <c r="F288" s="109" t="s">
        <v>214</v>
      </c>
      <c r="G288" s="29" t="s">
        <v>215</v>
      </c>
      <c r="H288" s="175">
        <v>69752222</v>
      </c>
      <c r="I288" s="25">
        <f t="shared" ref="I288" si="565">IFERROR(H288/H291,"-")</f>
        <v>0.13528447216861336</v>
      </c>
      <c r="J288" s="113">
        <v>1095</v>
      </c>
      <c r="K288" s="25">
        <f t="shared" ref="K288" si="566">IFERROR(J288/J291,"-")</f>
        <v>0.49103139013452912</v>
      </c>
      <c r="L288" s="113">
        <f t="shared" si="522"/>
        <v>63700.659360730591</v>
      </c>
      <c r="M288" s="25">
        <f t="shared" si="564"/>
        <v>4.5842753077116299E-2</v>
      </c>
      <c r="P288" s="41"/>
      <c r="Q288" s="41"/>
      <c r="R288" s="41"/>
    </row>
    <row r="289" spans="2:18" ht="24.95" customHeight="1">
      <c r="B289" s="237"/>
      <c r="C289" s="290"/>
      <c r="D289" s="283"/>
      <c r="E289" s="106">
        <v>4</v>
      </c>
      <c r="F289" s="109" t="s">
        <v>222</v>
      </c>
      <c r="G289" s="29" t="s">
        <v>223</v>
      </c>
      <c r="H289" s="175">
        <v>39564633</v>
      </c>
      <c r="I289" s="25">
        <f t="shared" ref="I289" si="567">IFERROR(H289/H291,"-")</f>
        <v>7.6735627030632816E-2</v>
      </c>
      <c r="J289" s="113">
        <v>919</v>
      </c>
      <c r="K289" s="25">
        <f t="shared" ref="K289" si="568">IFERROR(J289/J291,"-")</f>
        <v>0.41210762331838563</v>
      </c>
      <c r="L289" s="113">
        <f t="shared" si="522"/>
        <v>43051.831338411313</v>
      </c>
      <c r="M289" s="25">
        <f t="shared" si="564"/>
        <v>3.8474420162438246E-2</v>
      </c>
      <c r="P289" s="41"/>
      <c r="Q289" s="41"/>
      <c r="R289" s="41"/>
    </row>
    <row r="290" spans="2:18" ht="24.95" customHeight="1">
      <c r="B290" s="237"/>
      <c r="C290" s="290"/>
      <c r="D290" s="283"/>
      <c r="E290" s="107">
        <v>5</v>
      </c>
      <c r="F290" s="110" t="s">
        <v>234</v>
      </c>
      <c r="G290" s="30" t="s">
        <v>235</v>
      </c>
      <c r="H290" s="176">
        <v>26761247</v>
      </c>
      <c r="I290" s="40">
        <f t="shared" ref="I290" si="569">IFERROR(H290/H291,"-")</f>
        <v>5.1903452982026685E-2</v>
      </c>
      <c r="J290" s="114">
        <v>899</v>
      </c>
      <c r="K290" s="40">
        <f t="shared" ref="K290" si="570">IFERROR(J290/J291,"-")</f>
        <v>0.40313901345291481</v>
      </c>
      <c r="L290" s="114">
        <f t="shared" si="522"/>
        <v>29767.794215795329</v>
      </c>
      <c r="M290" s="40">
        <f t="shared" si="564"/>
        <v>3.7637109603952106E-2</v>
      </c>
      <c r="P290" s="41"/>
      <c r="Q290" s="41"/>
      <c r="R290" s="41"/>
    </row>
    <row r="291" spans="2:18" ht="24.95" customHeight="1">
      <c r="B291" s="238"/>
      <c r="C291" s="291"/>
      <c r="D291" s="284"/>
      <c r="E291" s="125" t="s">
        <v>106</v>
      </c>
      <c r="F291" s="31"/>
      <c r="G291" s="32"/>
      <c r="H291" s="177">
        <v>515596660</v>
      </c>
      <c r="I291" s="26" t="s">
        <v>193</v>
      </c>
      <c r="J291" s="142">
        <v>2230</v>
      </c>
      <c r="K291" s="26" t="s">
        <v>104</v>
      </c>
      <c r="L291" s="142">
        <f t="shared" si="522"/>
        <v>231209.26457399104</v>
      </c>
      <c r="M291" s="26">
        <f t="shared" si="564"/>
        <v>9.3360127271204893E-2</v>
      </c>
      <c r="P291" s="41"/>
      <c r="Q291" s="41"/>
      <c r="R291" s="41"/>
    </row>
    <row r="292" spans="2:18" ht="24.95" customHeight="1">
      <c r="B292" s="236">
        <v>49</v>
      </c>
      <c r="C292" s="289" t="s">
        <v>24</v>
      </c>
      <c r="D292" s="282">
        <f t="shared" ref="D292" si="571">VLOOKUP(C292,$Q$4:$R$77,2,FALSE)</f>
        <v>23606</v>
      </c>
      <c r="E292" s="105">
        <v>1</v>
      </c>
      <c r="F292" s="108" t="s">
        <v>216</v>
      </c>
      <c r="G292" s="111" t="s">
        <v>217</v>
      </c>
      <c r="H292" s="174">
        <v>123219519</v>
      </c>
      <c r="I292" s="24">
        <f t="shared" ref="I292" si="572">IFERROR(H292/H297,"-")</f>
        <v>0.15084511359879885</v>
      </c>
      <c r="J292" s="112">
        <v>2120</v>
      </c>
      <c r="K292" s="24">
        <f t="shared" ref="K292" si="573">IFERROR(J292/J297,"-")</f>
        <v>0.7179139857771758</v>
      </c>
      <c r="L292" s="112">
        <f t="shared" si="522"/>
        <v>58122.414622641511</v>
      </c>
      <c r="M292" s="24">
        <f>IFERROR(J292/$R$52,0)</f>
        <v>8.9807676014572568E-2</v>
      </c>
      <c r="P292" s="41"/>
      <c r="Q292" s="41"/>
      <c r="R292" s="41"/>
    </row>
    <row r="293" spans="2:18" ht="24.95" customHeight="1">
      <c r="B293" s="237"/>
      <c r="C293" s="290"/>
      <c r="D293" s="283"/>
      <c r="E293" s="106">
        <v>2</v>
      </c>
      <c r="F293" s="109" t="s">
        <v>218</v>
      </c>
      <c r="G293" s="28" t="s">
        <v>219</v>
      </c>
      <c r="H293" s="175">
        <v>60574405</v>
      </c>
      <c r="I293" s="25">
        <f t="shared" ref="I293" si="574">IFERROR(H293/H297,"-")</f>
        <v>7.4155077682170209E-2</v>
      </c>
      <c r="J293" s="113">
        <v>1727</v>
      </c>
      <c r="K293" s="25">
        <f t="shared" ref="K293" si="575">IFERROR(J293/J297,"-")</f>
        <v>0.58482898747036915</v>
      </c>
      <c r="L293" s="113">
        <f t="shared" si="522"/>
        <v>35074.930515344531</v>
      </c>
      <c r="M293" s="25">
        <f t="shared" ref="M293:M297" si="576">IFERROR(J293/$R$52,0)</f>
        <v>7.3159366262814537E-2</v>
      </c>
      <c r="P293" s="41"/>
      <c r="Q293" s="41"/>
      <c r="R293" s="41"/>
    </row>
    <row r="294" spans="2:18" ht="24.95" customHeight="1">
      <c r="B294" s="237"/>
      <c r="C294" s="290"/>
      <c r="D294" s="283"/>
      <c r="E294" s="106">
        <v>3</v>
      </c>
      <c r="F294" s="109" t="s">
        <v>214</v>
      </c>
      <c r="G294" s="29" t="s">
        <v>215</v>
      </c>
      <c r="H294" s="175">
        <v>116105020</v>
      </c>
      <c r="I294" s="25">
        <f t="shared" ref="I294" si="577">IFERROR(H294/H297,"-")</f>
        <v>0.14213555671557856</v>
      </c>
      <c r="J294" s="113">
        <v>1456</v>
      </c>
      <c r="K294" s="25">
        <f t="shared" ref="K294" si="578">IFERROR(J294/J297,"-")</f>
        <v>0.49305790721300374</v>
      </c>
      <c r="L294" s="113">
        <f t="shared" si="522"/>
        <v>79742.458791208788</v>
      </c>
      <c r="M294" s="25">
        <f t="shared" si="576"/>
        <v>6.1679234093027197E-2</v>
      </c>
      <c r="P294" s="41"/>
      <c r="Q294" s="41"/>
      <c r="R294" s="41"/>
    </row>
    <row r="295" spans="2:18" ht="24.95" customHeight="1">
      <c r="B295" s="237"/>
      <c r="C295" s="290"/>
      <c r="D295" s="283"/>
      <c r="E295" s="106">
        <v>4</v>
      </c>
      <c r="F295" s="109" t="s">
        <v>222</v>
      </c>
      <c r="G295" s="29" t="s">
        <v>223</v>
      </c>
      <c r="H295" s="175">
        <v>64417124</v>
      </c>
      <c r="I295" s="25">
        <f t="shared" ref="I295" si="579">IFERROR(H295/H297,"-")</f>
        <v>7.8859327372377677E-2</v>
      </c>
      <c r="J295" s="113">
        <v>1295</v>
      </c>
      <c r="K295" s="25">
        <f t="shared" ref="K295" si="580">IFERROR(J295/J297,"-")</f>
        <v>0.43853708093464272</v>
      </c>
      <c r="L295" s="113">
        <f t="shared" si="522"/>
        <v>49742.952895752896</v>
      </c>
      <c r="M295" s="25">
        <f t="shared" si="576"/>
        <v>5.4858934169278999E-2</v>
      </c>
      <c r="P295" s="41"/>
      <c r="Q295" s="41"/>
      <c r="R295" s="41"/>
    </row>
    <row r="296" spans="2:18" ht="24.95" customHeight="1">
      <c r="B296" s="237"/>
      <c r="C296" s="290"/>
      <c r="D296" s="283"/>
      <c r="E296" s="107">
        <v>5</v>
      </c>
      <c r="F296" s="110" t="s">
        <v>234</v>
      </c>
      <c r="G296" s="30" t="s">
        <v>235</v>
      </c>
      <c r="H296" s="176">
        <v>49270829</v>
      </c>
      <c r="I296" s="40">
        <f t="shared" ref="I296" si="581">IFERROR(H296/H297,"-")</f>
        <v>6.0317260267928753E-2</v>
      </c>
      <c r="J296" s="114">
        <v>1262</v>
      </c>
      <c r="K296" s="40">
        <f t="shared" ref="K296" si="582">IFERROR(J296/J297,"-")</f>
        <v>0.42736200474094144</v>
      </c>
      <c r="L296" s="114">
        <f t="shared" si="522"/>
        <v>39041.861331220287</v>
      </c>
      <c r="M296" s="40">
        <f t="shared" si="576"/>
        <v>5.3460984495467254E-2</v>
      </c>
      <c r="P296" s="41"/>
      <c r="Q296" s="41"/>
      <c r="R296" s="41"/>
    </row>
    <row r="297" spans="2:18" ht="24.95" customHeight="1">
      <c r="B297" s="238"/>
      <c r="C297" s="291"/>
      <c r="D297" s="284"/>
      <c r="E297" s="125" t="s">
        <v>106</v>
      </c>
      <c r="F297" s="31"/>
      <c r="G297" s="32"/>
      <c r="H297" s="177">
        <v>816861190</v>
      </c>
      <c r="I297" s="26" t="s">
        <v>193</v>
      </c>
      <c r="J297" s="142">
        <v>2953</v>
      </c>
      <c r="K297" s="26" t="s">
        <v>104</v>
      </c>
      <c r="L297" s="142">
        <f t="shared" si="522"/>
        <v>276620.78902810701</v>
      </c>
      <c r="M297" s="26">
        <f t="shared" si="576"/>
        <v>0.12509531475048716</v>
      </c>
      <c r="P297" s="41"/>
      <c r="Q297" s="41"/>
      <c r="R297" s="41"/>
    </row>
    <row r="298" spans="2:18" ht="24.95" customHeight="1">
      <c r="B298" s="236">
        <v>50</v>
      </c>
      <c r="C298" s="289" t="s">
        <v>15</v>
      </c>
      <c r="D298" s="282">
        <f t="shared" ref="D298" si="583">VLOOKUP(C298,$Q$4:$R$77,2,FALSE)</f>
        <v>21606</v>
      </c>
      <c r="E298" s="105">
        <v>1</v>
      </c>
      <c r="F298" s="108" t="s">
        <v>216</v>
      </c>
      <c r="G298" s="111" t="s">
        <v>217</v>
      </c>
      <c r="H298" s="174">
        <v>100212647</v>
      </c>
      <c r="I298" s="24">
        <f t="shared" ref="I298" si="584">IFERROR(H298/H303,"-")</f>
        <v>0.14354013270945276</v>
      </c>
      <c r="J298" s="112">
        <v>1751</v>
      </c>
      <c r="K298" s="24">
        <f t="shared" ref="K298" si="585">IFERROR(J298/J303,"-")</f>
        <v>0.6962226640159046</v>
      </c>
      <c r="L298" s="112">
        <f t="shared" si="522"/>
        <v>57231.665905197027</v>
      </c>
      <c r="M298" s="24">
        <f>IFERROR(J298/$R$53,0)</f>
        <v>8.1042303063963719E-2</v>
      </c>
      <c r="P298" s="41"/>
      <c r="Q298" s="41"/>
      <c r="R298" s="41"/>
    </row>
    <row r="299" spans="2:18" ht="24.95" customHeight="1">
      <c r="B299" s="237"/>
      <c r="C299" s="290"/>
      <c r="D299" s="283"/>
      <c r="E299" s="106">
        <v>2</v>
      </c>
      <c r="F299" s="109" t="s">
        <v>218</v>
      </c>
      <c r="G299" s="28" t="s">
        <v>219</v>
      </c>
      <c r="H299" s="175">
        <v>54366903</v>
      </c>
      <c r="I299" s="25">
        <f t="shared" ref="I299" si="586">IFERROR(H299/H303,"-")</f>
        <v>7.7872730690587838E-2</v>
      </c>
      <c r="J299" s="113">
        <v>1515</v>
      </c>
      <c r="K299" s="25">
        <f t="shared" ref="K299" si="587">IFERROR(J299/J303,"-")</f>
        <v>0.60238568588469188</v>
      </c>
      <c r="L299" s="113">
        <f t="shared" si="522"/>
        <v>35885.744554455443</v>
      </c>
      <c r="M299" s="25">
        <f t="shared" ref="M299:M303" si="588">IFERROR(J299/$R$53,0)</f>
        <v>7.0119411274645937E-2</v>
      </c>
      <c r="P299" s="41"/>
      <c r="Q299" s="41"/>
      <c r="R299" s="41"/>
    </row>
    <row r="300" spans="2:18" ht="24.95" customHeight="1">
      <c r="B300" s="237"/>
      <c r="C300" s="290"/>
      <c r="D300" s="283"/>
      <c r="E300" s="106">
        <v>3</v>
      </c>
      <c r="F300" s="109" t="s">
        <v>214</v>
      </c>
      <c r="G300" s="29" t="s">
        <v>215</v>
      </c>
      <c r="H300" s="175">
        <v>107130542</v>
      </c>
      <c r="I300" s="25">
        <f t="shared" ref="I300" si="589">IFERROR(H300/H303,"-")</f>
        <v>0.1534490174270679</v>
      </c>
      <c r="J300" s="113">
        <v>1198</v>
      </c>
      <c r="K300" s="25">
        <f t="shared" ref="K300" si="590">IFERROR(J300/J303,"-")</f>
        <v>0.47634194831013915</v>
      </c>
      <c r="L300" s="113">
        <f t="shared" si="522"/>
        <v>89424.492487479132</v>
      </c>
      <c r="M300" s="25">
        <f t="shared" si="588"/>
        <v>5.5447560862723316E-2</v>
      </c>
      <c r="P300" s="41"/>
      <c r="Q300" s="41"/>
      <c r="R300" s="41"/>
    </row>
    <row r="301" spans="2:18" ht="24.95" customHeight="1">
      <c r="B301" s="237"/>
      <c r="C301" s="290"/>
      <c r="D301" s="283"/>
      <c r="E301" s="106">
        <v>4</v>
      </c>
      <c r="F301" s="109" t="s">
        <v>242</v>
      </c>
      <c r="G301" s="29" t="s">
        <v>243</v>
      </c>
      <c r="H301" s="175">
        <v>18012269</v>
      </c>
      <c r="I301" s="25">
        <f t="shared" ref="I301" si="591">IFERROR(H301/H303,"-")</f>
        <v>2.5799971960209396E-2</v>
      </c>
      <c r="J301" s="113">
        <v>1058</v>
      </c>
      <c r="K301" s="25">
        <f t="shared" ref="K301" si="592">IFERROR(J301/J303,"-")</f>
        <v>0.42067594433399602</v>
      </c>
      <c r="L301" s="113">
        <f t="shared" si="522"/>
        <v>17024.828922495275</v>
      </c>
      <c r="M301" s="25">
        <f t="shared" si="588"/>
        <v>4.8967879292789042E-2</v>
      </c>
      <c r="P301" s="41"/>
      <c r="Q301" s="41"/>
      <c r="R301" s="41"/>
    </row>
    <row r="302" spans="2:18" ht="24.95" customHeight="1">
      <c r="B302" s="237"/>
      <c r="C302" s="290"/>
      <c r="D302" s="283"/>
      <c r="E302" s="107">
        <v>5</v>
      </c>
      <c r="F302" s="110" t="s">
        <v>234</v>
      </c>
      <c r="G302" s="30" t="s">
        <v>235</v>
      </c>
      <c r="H302" s="176">
        <v>35127680</v>
      </c>
      <c r="I302" s="40">
        <f t="shared" ref="I302" si="593">IFERROR(H302/H303,"-")</f>
        <v>5.0315324461743735E-2</v>
      </c>
      <c r="J302" s="114">
        <v>1011</v>
      </c>
      <c r="K302" s="40">
        <f t="shared" ref="K302" si="594">IFERROR(J302/J303,"-")</f>
        <v>0.40198807157057653</v>
      </c>
      <c r="L302" s="114">
        <f t="shared" si="522"/>
        <v>34745.47972304649</v>
      </c>
      <c r="M302" s="40">
        <f t="shared" si="588"/>
        <v>4.6792557622882536E-2</v>
      </c>
      <c r="P302" s="41"/>
      <c r="Q302" s="41"/>
      <c r="R302" s="41"/>
    </row>
    <row r="303" spans="2:18" ht="24.95" customHeight="1">
      <c r="B303" s="238"/>
      <c r="C303" s="291"/>
      <c r="D303" s="284"/>
      <c r="E303" s="125" t="s">
        <v>106</v>
      </c>
      <c r="F303" s="31"/>
      <c r="G303" s="32"/>
      <c r="H303" s="177">
        <v>698150720</v>
      </c>
      <c r="I303" s="26" t="s">
        <v>193</v>
      </c>
      <c r="J303" s="142">
        <v>2515</v>
      </c>
      <c r="K303" s="26" t="s">
        <v>104</v>
      </c>
      <c r="L303" s="142">
        <f t="shared" si="522"/>
        <v>277594.71968190855</v>
      </c>
      <c r="M303" s="26">
        <f t="shared" si="588"/>
        <v>0.11640285105989077</v>
      </c>
      <c r="P303" s="41"/>
      <c r="Q303" s="41"/>
      <c r="R303" s="41"/>
    </row>
    <row r="304" spans="2:18" ht="24.95" customHeight="1">
      <c r="B304" s="236">
        <v>51</v>
      </c>
      <c r="C304" s="289" t="s">
        <v>43</v>
      </c>
      <c r="D304" s="282">
        <f t="shared" ref="D304" si="595">VLOOKUP(C304,$Q$4:$R$77,2,FALSE)</f>
        <v>29940</v>
      </c>
      <c r="E304" s="105">
        <v>1</v>
      </c>
      <c r="F304" s="108" t="s">
        <v>216</v>
      </c>
      <c r="G304" s="111" t="s">
        <v>217</v>
      </c>
      <c r="H304" s="174">
        <v>144730593</v>
      </c>
      <c r="I304" s="24">
        <f t="shared" ref="I304" si="596">IFERROR(H304/H309,"-")</f>
        <v>0.15739550750496073</v>
      </c>
      <c r="J304" s="112">
        <v>2318</v>
      </c>
      <c r="K304" s="24">
        <f t="shared" ref="K304" si="597">IFERROR(J304/J309,"-")</f>
        <v>0.74725983236621529</v>
      </c>
      <c r="L304" s="112">
        <f t="shared" si="522"/>
        <v>62437.70189818809</v>
      </c>
      <c r="M304" s="24">
        <f>IFERROR(J304/$R$54,0)</f>
        <v>7.7421509686038739E-2</v>
      </c>
      <c r="P304" s="41"/>
      <c r="Q304" s="41"/>
      <c r="R304" s="41"/>
    </row>
    <row r="305" spans="2:18" ht="24.95" customHeight="1">
      <c r="B305" s="237"/>
      <c r="C305" s="290"/>
      <c r="D305" s="283"/>
      <c r="E305" s="106">
        <v>2</v>
      </c>
      <c r="F305" s="109" t="s">
        <v>218</v>
      </c>
      <c r="G305" s="28" t="s">
        <v>219</v>
      </c>
      <c r="H305" s="175">
        <v>77079764</v>
      </c>
      <c r="I305" s="25">
        <f t="shared" ref="I305" si="598">IFERROR(H305/H309,"-")</f>
        <v>8.3824769329471346E-2</v>
      </c>
      <c r="J305" s="113">
        <v>1904</v>
      </c>
      <c r="K305" s="25">
        <f t="shared" ref="K305" si="599">IFERROR(J305/J309,"-")</f>
        <v>0.6137975499677627</v>
      </c>
      <c r="L305" s="113">
        <f t="shared" si="522"/>
        <v>40483.069327731093</v>
      </c>
      <c r="M305" s="25">
        <f t="shared" ref="M305:M309" si="600">IFERROR(J305/$R$54,0)</f>
        <v>6.3593854375417508E-2</v>
      </c>
      <c r="P305" s="41"/>
      <c r="Q305" s="41"/>
      <c r="R305" s="41"/>
    </row>
    <row r="306" spans="2:18" ht="24.95" customHeight="1">
      <c r="B306" s="237"/>
      <c r="C306" s="290"/>
      <c r="D306" s="283"/>
      <c r="E306" s="106">
        <v>3</v>
      </c>
      <c r="F306" s="109" t="s">
        <v>214</v>
      </c>
      <c r="G306" s="29" t="s">
        <v>215</v>
      </c>
      <c r="H306" s="175">
        <v>157302086</v>
      </c>
      <c r="I306" s="25">
        <f t="shared" ref="I306" si="601">IFERROR(H306/H309,"-")</f>
        <v>0.17106709192823508</v>
      </c>
      <c r="J306" s="113">
        <v>1747</v>
      </c>
      <c r="K306" s="25">
        <f t="shared" ref="K306" si="602">IFERROR(J306/J309,"-")</f>
        <v>0.5631850419084462</v>
      </c>
      <c r="L306" s="113">
        <f t="shared" si="522"/>
        <v>90041.262736119068</v>
      </c>
      <c r="M306" s="25">
        <f t="shared" si="600"/>
        <v>5.8350033400133602E-2</v>
      </c>
      <c r="P306" s="41"/>
      <c r="Q306" s="41"/>
      <c r="R306" s="41"/>
    </row>
    <row r="307" spans="2:18" ht="24.95" customHeight="1">
      <c r="B307" s="237"/>
      <c r="C307" s="290"/>
      <c r="D307" s="283"/>
      <c r="E307" s="106">
        <v>4</v>
      </c>
      <c r="F307" s="109" t="s">
        <v>222</v>
      </c>
      <c r="G307" s="29" t="s">
        <v>223</v>
      </c>
      <c r="H307" s="175">
        <v>68923051</v>
      </c>
      <c r="I307" s="25">
        <f t="shared" ref="I307" si="603">IFERROR(H307/H309,"-")</f>
        <v>7.4954288281920398E-2</v>
      </c>
      <c r="J307" s="113">
        <v>1495</v>
      </c>
      <c r="K307" s="25">
        <f t="shared" ref="K307" si="604">IFERROR(J307/J309,"-")</f>
        <v>0.4819471308833011</v>
      </c>
      <c r="L307" s="113">
        <f t="shared" si="522"/>
        <v>46102.375250836121</v>
      </c>
      <c r="M307" s="25">
        <f t="shared" si="600"/>
        <v>4.993319973279893E-2</v>
      </c>
      <c r="P307" s="41"/>
      <c r="Q307" s="41"/>
      <c r="R307" s="41"/>
    </row>
    <row r="308" spans="2:18" ht="24.95" customHeight="1">
      <c r="B308" s="237"/>
      <c r="C308" s="290"/>
      <c r="D308" s="283"/>
      <c r="E308" s="107">
        <v>5</v>
      </c>
      <c r="F308" s="110" t="s">
        <v>220</v>
      </c>
      <c r="G308" s="30" t="s">
        <v>221</v>
      </c>
      <c r="H308" s="176">
        <v>77961773</v>
      </c>
      <c r="I308" s="40">
        <f t="shared" ref="I308" si="605">IFERROR(H308/H309,"-")</f>
        <v>8.4783960135653855E-2</v>
      </c>
      <c r="J308" s="114">
        <v>1316</v>
      </c>
      <c r="K308" s="40">
        <f t="shared" ref="K308" si="606">IFERROR(J308/J309,"-")</f>
        <v>0.42424242424242425</v>
      </c>
      <c r="L308" s="114">
        <f t="shared" si="522"/>
        <v>59241.468844984804</v>
      </c>
      <c r="M308" s="40">
        <f t="shared" si="600"/>
        <v>4.3954575818303275E-2</v>
      </c>
      <c r="P308" s="41"/>
      <c r="Q308" s="41"/>
      <c r="R308" s="41"/>
    </row>
    <row r="309" spans="2:18" ht="24.95" customHeight="1">
      <c r="B309" s="238"/>
      <c r="C309" s="291"/>
      <c r="D309" s="284"/>
      <c r="E309" s="125" t="s">
        <v>106</v>
      </c>
      <c r="F309" s="31"/>
      <c r="G309" s="32"/>
      <c r="H309" s="177">
        <v>919534460</v>
      </c>
      <c r="I309" s="26" t="s">
        <v>193</v>
      </c>
      <c r="J309" s="142">
        <v>3102</v>
      </c>
      <c r="K309" s="26" t="s">
        <v>104</v>
      </c>
      <c r="L309" s="142">
        <f t="shared" si="522"/>
        <v>296432.77240490005</v>
      </c>
      <c r="M309" s="26">
        <f t="shared" si="600"/>
        <v>0.10360721442885772</v>
      </c>
      <c r="P309" s="41"/>
      <c r="Q309" s="41"/>
      <c r="R309" s="41"/>
    </row>
    <row r="310" spans="2:18" ht="24.95" customHeight="1">
      <c r="B310" s="236">
        <v>52</v>
      </c>
      <c r="C310" s="289" t="s">
        <v>5</v>
      </c>
      <c r="D310" s="282">
        <f t="shared" ref="D310" si="607">VLOOKUP(C310,$Q$4:$R$77,2,FALSE)</f>
        <v>23896</v>
      </c>
      <c r="E310" s="105">
        <v>1</v>
      </c>
      <c r="F310" s="108" t="s">
        <v>216</v>
      </c>
      <c r="G310" s="111" t="s">
        <v>217</v>
      </c>
      <c r="H310" s="174">
        <v>159758418</v>
      </c>
      <c r="I310" s="24">
        <f t="shared" ref="I310" si="608">IFERROR(H310/H315,"-")</f>
        <v>0.15685567665048469</v>
      </c>
      <c r="J310" s="112">
        <v>2467</v>
      </c>
      <c r="K310" s="24">
        <f t="shared" ref="K310" si="609">IFERROR(J310/J315,"-")</f>
        <v>0.73707798028084848</v>
      </c>
      <c r="L310" s="112">
        <f t="shared" si="522"/>
        <v>64758.175111471421</v>
      </c>
      <c r="M310" s="24">
        <f>IFERROR(J310/$R$55,0)</f>
        <v>0.10323903582189488</v>
      </c>
      <c r="P310" s="41"/>
      <c r="Q310" s="41"/>
      <c r="R310" s="41"/>
    </row>
    <row r="311" spans="2:18" ht="24.95" customHeight="1">
      <c r="B311" s="237"/>
      <c r="C311" s="290"/>
      <c r="D311" s="283"/>
      <c r="E311" s="106">
        <v>2</v>
      </c>
      <c r="F311" s="109" t="s">
        <v>218</v>
      </c>
      <c r="G311" s="28" t="s">
        <v>219</v>
      </c>
      <c r="H311" s="175">
        <v>81409801</v>
      </c>
      <c r="I311" s="25">
        <f t="shared" ref="I311" si="610">IFERROR(H311/H315,"-")</f>
        <v>7.9930620130679475E-2</v>
      </c>
      <c r="J311" s="113">
        <v>2003</v>
      </c>
      <c r="K311" s="25">
        <f t="shared" ref="K311" si="611">IFERROR(J311/J315,"-")</f>
        <v>0.59844636988347777</v>
      </c>
      <c r="L311" s="113">
        <f t="shared" si="522"/>
        <v>40643.934598102845</v>
      </c>
      <c r="M311" s="25">
        <f t="shared" ref="M311:M315" si="612">IFERROR(J311/$R$55,0)</f>
        <v>8.3821560093739533E-2</v>
      </c>
      <c r="P311" s="41"/>
      <c r="Q311" s="41"/>
      <c r="R311" s="41"/>
    </row>
    <row r="312" spans="2:18" ht="24.95" customHeight="1">
      <c r="B312" s="237"/>
      <c r="C312" s="290"/>
      <c r="D312" s="283"/>
      <c r="E312" s="106">
        <v>3</v>
      </c>
      <c r="F312" s="109" t="s">
        <v>214</v>
      </c>
      <c r="G312" s="29" t="s">
        <v>215</v>
      </c>
      <c r="H312" s="175">
        <v>180368770</v>
      </c>
      <c r="I312" s="25">
        <f t="shared" ref="I312" si="613">IFERROR(H312/H315,"-")</f>
        <v>0.17709154746991576</v>
      </c>
      <c r="J312" s="113">
        <v>1784</v>
      </c>
      <c r="K312" s="25">
        <f t="shared" ref="K312" si="614">IFERROR(J312/J315,"-")</f>
        <v>0.53301463997609799</v>
      </c>
      <c r="L312" s="113">
        <f t="shared" si="522"/>
        <v>101103.57062780269</v>
      </c>
      <c r="M312" s="25">
        <f t="shared" si="612"/>
        <v>7.4656846334114499E-2</v>
      </c>
      <c r="P312" s="41"/>
      <c r="Q312" s="41"/>
      <c r="R312" s="41"/>
    </row>
    <row r="313" spans="2:18" ht="24.95" customHeight="1">
      <c r="B313" s="237"/>
      <c r="C313" s="290"/>
      <c r="D313" s="283"/>
      <c r="E313" s="106">
        <v>4</v>
      </c>
      <c r="F313" s="109" t="s">
        <v>234</v>
      </c>
      <c r="G313" s="29" t="s">
        <v>235</v>
      </c>
      <c r="H313" s="175">
        <v>54718923</v>
      </c>
      <c r="I313" s="25">
        <f t="shared" ref="I313" si="615">IFERROR(H313/H315,"-")</f>
        <v>5.3724703838459203E-2</v>
      </c>
      <c r="J313" s="113">
        <v>1462</v>
      </c>
      <c r="K313" s="25">
        <f t="shared" ref="K313" si="616">IFERROR(J313/J315,"-")</f>
        <v>0.4368090827606812</v>
      </c>
      <c r="L313" s="113">
        <f t="shared" si="522"/>
        <v>37427.443912448703</v>
      </c>
      <c r="M313" s="25">
        <f t="shared" si="612"/>
        <v>6.1181787746903249E-2</v>
      </c>
      <c r="P313" s="41"/>
      <c r="Q313" s="41"/>
      <c r="R313" s="41"/>
    </row>
    <row r="314" spans="2:18" ht="24.95" customHeight="1">
      <c r="B314" s="237"/>
      <c r="C314" s="290"/>
      <c r="D314" s="283"/>
      <c r="E314" s="107">
        <v>5</v>
      </c>
      <c r="F314" s="110" t="s">
        <v>222</v>
      </c>
      <c r="G314" s="30" t="s">
        <v>223</v>
      </c>
      <c r="H314" s="176">
        <v>72717023</v>
      </c>
      <c r="I314" s="40">
        <f t="shared" ref="I314" si="617">IFERROR(H314/H315,"-")</f>
        <v>7.1395786146767296E-2</v>
      </c>
      <c r="J314" s="114">
        <v>1412</v>
      </c>
      <c r="K314" s="40">
        <f t="shared" ref="K314" si="618">IFERROR(J314/J315,"-")</f>
        <v>0.42187033164027488</v>
      </c>
      <c r="L314" s="114">
        <f t="shared" si="522"/>
        <v>51499.308073654393</v>
      </c>
      <c r="M314" s="40">
        <f t="shared" si="612"/>
        <v>5.9089387345162371E-2</v>
      </c>
      <c r="P314" s="41"/>
      <c r="Q314" s="41"/>
      <c r="R314" s="41"/>
    </row>
    <row r="315" spans="2:18" ht="24.95" customHeight="1">
      <c r="B315" s="238"/>
      <c r="C315" s="291"/>
      <c r="D315" s="284"/>
      <c r="E315" s="125" t="s">
        <v>106</v>
      </c>
      <c r="F315" s="31"/>
      <c r="G315" s="32"/>
      <c r="H315" s="177">
        <v>1018505810</v>
      </c>
      <c r="I315" s="26" t="s">
        <v>193</v>
      </c>
      <c r="J315" s="142">
        <v>3347</v>
      </c>
      <c r="K315" s="26" t="s">
        <v>104</v>
      </c>
      <c r="L315" s="142">
        <f t="shared" si="522"/>
        <v>304304.09620555723</v>
      </c>
      <c r="M315" s="26">
        <f t="shared" si="612"/>
        <v>0.14006528289253431</v>
      </c>
      <c r="P315" s="41"/>
      <c r="Q315" s="41"/>
      <c r="R315" s="41"/>
    </row>
    <row r="316" spans="2:18" ht="24.95" customHeight="1">
      <c r="B316" s="236">
        <v>53</v>
      </c>
      <c r="C316" s="289" t="s">
        <v>20</v>
      </c>
      <c r="D316" s="282">
        <f t="shared" ref="D316" si="619">VLOOKUP(C316,$Q$4:$R$77,2,FALSE)</f>
        <v>13289</v>
      </c>
      <c r="E316" s="105">
        <v>1</v>
      </c>
      <c r="F316" s="108" t="s">
        <v>216</v>
      </c>
      <c r="G316" s="111" t="s">
        <v>217</v>
      </c>
      <c r="H316" s="174">
        <v>63765082</v>
      </c>
      <c r="I316" s="24">
        <f t="shared" ref="I316" si="620">IFERROR(H316/H321,"-")</f>
        <v>0.1538802744227277</v>
      </c>
      <c r="J316" s="112">
        <v>1050</v>
      </c>
      <c r="K316" s="24">
        <f t="shared" ref="K316" si="621">IFERROR(J316/J321,"-")</f>
        <v>0.71186440677966101</v>
      </c>
      <c r="L316" s="112">
        <f t="shared" si="522"/>
        <v>60728.649523809523</v>
      </c>
      <c r="M316" s="24">
        <f>IFERROR(J316/$R$56,0)</f>
        <v>7.9012717284972528E-2</v>
      </c>
      <c r="P316" s="41"/>
      <c r="Q316" s="41"/>
      <c r="R316" s="41"/>
    </row>
    <row r="317" spans="2:18" ht="24.95" customHeight="1">
      <c r="B317" s="237"/>
      <c r="C317" s="290"/>
      <c r="D317" s="283"/>
      <c r="E317" s="106">
        <v>2</v>
      </c>
      <c r="F317" s="109" t="s">
        <v>218</v>
      </c>
      <c r="G317" s="28" t="s">
        <v>219</v>
      </c>
      <c r="H317" s="175">
        <v>36874116</v>
      </c>
      <c r="I317" s="25">
        <f t="shared" ref="I317" si="622">IFERROR(H317/H321,"-")</f>
        <v>8.8985992195156183E-2</v>
      </c>
      <c r="J317" s="113">
        <v>930</v>
      </c>
      <c r="K317" s="25">
        <f t="shared" ref="K317" si="623">IFERROR(J317/J321,"-")</f>
        <v>0.63050847457627124</v>
      </c>
      <c r="L317" s="113">
        <f t="shared" si="522"/>
        <v>39649.587096774194</v>
      </c>
      <c r="M317" s="25">
        <f t="shared" ref="M317:M321" si="624">IFERROR(J317/$R$56,0)</f>
        <v>6.9982692452404238E-2</v>
      </c>
      <c r="P317" s="41"/>
      <c r="Q317" s="41"/>
      <c r="R317" s="41"/>
    </row>
    <row r="318" spans="2:18" ht="24.95" customHeight="1">
      <c r="B318" s="237"/>
      <c r="C318" s="290"/>
      <c r="D318" s="283"/>
      <c r="E318" s="106">
        <v>3</v>
      </c>
      <c r="F318" s="109" t="s">
        <v>214</v>
      </c>
      <c r="G318" s="29" t="s">
        <v>215</v>
      </c>
      <c r="H318" s="175">
        <v>62185364</v>
      </c>
      <c r="I318" s="25">
        <f t="shared" ref="I318" si="625">IFERROR(H318/H321,"-")</f>
        <v>0.15006804001910029</v>
      </c>
      <c r="J318" s="113">
        <v>733</v>
      </c>
      <c r="K318" s="25">
        <f t="shared" ref="K318" si="626">IFERROR(J318/J321,"-")</f>
        <v>0.49694915254237287</v>
      </c>
      <c r="L318" s="113">
        <f t="shared" si="522"/>
        <v>84836.78581173261</v>
      </c>
      <c r="M318" s="25">
        <f t="shared" si="624"/>
        <v>5.5158401685604638E-2</v>
      </c>
      <c r="P318" s="41"/>
      <c r="Q318" s="41"/>
      <c r="R318" s="41"/>
    </row>
    <row r="319" spans="2:18" ht="24.95" customHeight="1">
      <c r="B319" s="237"/>
      <c r="C319" s="290"/>
      <c r="D319" s="283"/>
      <c r="E319" s="106">
        <v>4</v>
      </c>
      <c r="F319" s="109" t="s">
        <v>234</v>
      </c>
      <c r="G319" s="29" t="s">
        <v>235</v>
      </c>
      <c r="H319" s="175">
        <v>24823675</v>
      </c>
      <c r="I319" s="25">
        <f t="shared" ref="I319" si="627">IFERROR(H319/H321,"-")</f>
        <v>5.9905418473085392E-2</v>
      </c>
      <c r="J319" s="113">
        <v>695</v>
      </c>
      <c r="K319" s="25">
        <f t="shared" ref="K319" si="628">IFERROR(J319/J321,"-")</f>
        <v>0.47118644067796611</v>
      </c>
      <c r="L319" s="113">
        <f t="shared" si="522"/>
        <v>35717.517985611514</v>
      </c>
      <c r="M319" s="25">
        <f t="shared" si="624"/>
        <v>5.2298893821958008E-2</v>
      </c>
      <c r="P319" s="41"/>
      <c r="Q319" s="41"/>
      <c r="R319" s="41"/>
    </row>
    <row r="320" spans="2:18" ht="24.95" customHeight="1">
      <c r="B320" s="237"/>
      <c r="C320" s="290"/>
      <c r="D320" s="283"/>
      <c r="E320" s="107">
        <v>5</v>
      </c>
      <c r="F320" s="110" t="s">
        <v>222</v>
      </c>
      <c r="G320" s="30" t="s">
        <v>223</v>
      </c>
      <c r="H320" s="176">
        <v>29582190</v>
      </c>
      <c r="I320" s="40">
        <f t="shared" ref="I320" si="629">IFERROR(H320/H321,"-")</f>
        <v>7.1388844371364113E-2</v>
      </c>
      <c r="J320" s="114">
        <v>667</v>
      </c>
      <c r="K320" s="40">
        <f t="shared" ref="K320" si="630">IFERROR(J320/J321,"-")</f>
        <v>0.45220338983050845</v>
      </c>
      <c r="L320" s="114">
        <f t="shared" si="522"/>
        <v>44351.109445277361</v>
      </c>
      <c r="M320" s="40">
        <f t="shared" si="624"/>
        <v>5.0191888027692075E-2</v>
      </c>
      <c r="P320" s="41"/>
      <c r="Q320" s="41"/>
      <c r="R320" s="41"/>
    </row>
    <row r="321" spans="2:18" ht="24.95" customHeight="1">
      <c r="B321" s="238"/>
      <c r="C321" s="291"/>
      <c r="D321" s="284"/>
      <c r="E321" s="125" t="s">
        <v>106</v>
      </c>
      <c r="F321" s="31"/>
      <c r="G321" s="32"/>
      <c r="H321" s="177">
        <v>414381130</v>
      </c>
      <c r="I321" s="26" t="s">
        <v>193</v>
      </c>
      <c r="J321" s="142">
        <v>1475</v>
      </c>
      <c r="K321" s="26" t="s">
        <v>104</v>
      </c>
      <c r="L321" s="142">
        <f t="shared" si="522"/>
        <v>280936.35932203388</v>
      </c>
      <c r="M321" s="26">
        <f t="shared" si="624"/>
        <v>0.1109940552336519</v>
      </c>
      <c r="P321" s="41"/>
      <c r="Q321" s="41"/>
      <c r="R321" s="41"/>
    </row>
    <row r="322" spans="2:18" ht="24.95" customHeight="1">
      <c r="B322" s="236">
        <v>54</v>
      </c>
      <c r="C322" s="289" t="s">
        <v>25</v>
      </c>
      <c r="D322" s="282">
        <f t="shared" ref="D322" si="631">VLOOKUP(C322,$Q$4:$R$77,2,FALSE)</f>
        <v>21893</v>
      </c>
      <c r="E322" s="105">
        <v>1</v>
      </c>
      <c r="F322" s="108" t="s">
        <v>216</v>
      </c>
      <c r="G322" s="111" t="s">
        <v>217</v>
      </c>
      <c r="H322" s="174">
        <v>121620464</v>
      </c>
      <c r="I322" s="24">
        <f t="shared" ref="I322" si="632">IFERROR(H322/H327,"-")</f>
        <v>0.15498901649203262</v>
      </c>
      <c r="J322" s="112">
        <v>2011</v>
      </c>
      <c r="K322" s="24">
        <f t="shared" ref="K322" si="633">IFERROR(J322/J327,"-")</f>
        <v>0.74343807763401104</v>
      </c>
      <c r="L322" s="112">
        <f t="shared" si="522"/>
        <v>60477.605171556439</v>
      </c>
      <c r="M322" s="24">
        <f>IFERROR(J322/$R$57,0)</f>
        <v>9.1855844333805323E-2</v>
      </c>
      <c r="P322" s="41"/>
      <c r="Q322" s="41"/>
      <c r="R322" s="41"/>
    </row>
    <row r="323" spans="2:18" ht="24.95" customHeight="1">
      <c r="B323" s="237"/>
      <c r="C323" s="290"/>
      <c r="D323" s="283"/>
      <c r="E323" s="106">
        <v>2</v>
      </c>
      <c r="F323" s="109" t="s">
        <v>218</v>
      </c>
      <c r="G323" s="28" t="s">
        <v>219</v>
      </c>
      <c r="H323" s="175">
        <v>64420977</v>
      </c>
      <c r="I323" s="25">
        <f t="shared" ref="I323" si="634">IFERROR(H323/H327,"-")</f>
        <v>8.2095919866625844E-2</v>
      </c>
      <c r="J323" s="113">
        <v>1669</v>
      </c>
      <c r="K323" s="25">
        <f t="shared" ref="K323" si="635">IFERROR(J323/J327,"-")</f>
        <v>0.61700554528650642</v>
      </c>
      <c r="L323" s="113">
        <f t="shared" si="522"/>
        <v>38598.548232474539</v>
      </c>
      <c r="M323" s="25">
        <f t="shared" ref="M323:M327" si="636">IFERROR(J323/$R$57,0)</f>
        <v>7.623441282601745E-2</v>
      </c>
      <c r="P323" s="41"/>
      <c r="Q323" s="41"/>
      <c r="R323" s="41"/>
    </row>
    <row r="324" spans="2:18" ht="24.95" customHeight="1">
      <c r="B324" s="237"/>
      <c r="C324" s="290"/>
      <c r="D324" s="283"/>
      <c r="E324" s="106">
        <v>3</v>
      </c>
      <c r="F324" s="109" t="s">
        <v>214</v>
      </c>
      <c r="G324" s="29" t="s">
        <v>215</v>
      </c>
      <c r="H324" s="175">
        <v>136729845</v>
      </c>
      <c r="I324" s="25">
        <f t="shared" ref="I324" si="637">IFERROR(H324/H327,"-")</f>
        <v>0.1742439019280346</v>
      </c>
      <c r="J324" s="113">
        <v>1422</v>
      </c>
      <c r="K324" s="25">
        <f t="shared" ref="K324" si="638">IFERROR(J324/J327,"-")</f>
        <v>0.52569316081330864</v>
      </c>
      <c r="L324" s="113">
        <f t="shared" si="522"/>
        <v>96153.196202531646</v>
      </c>
      <c r="M324" s="25">
        <f t="shared" si="636"/>
        <v>6.4952267848170653E-2</v>
      </c>
      <c r="P324" s="41"/>
      <c r="Q324" s="41"/>
      <c r="R324" s="41"/>
    </row>
    <row r="325" spans="2:18" ht="24.95" customHeight="1">
      <c r="B325" s="237"/>
      <c r="C325" s="290"/>
      <c r="D325" s="283"/>
      <c r="E325" s="106">
        <v>4</v>
      </c>
      <c r="F325" s="109" t="s">
        <v>234</v>
      </c>
      <c r="G325" s="29" t="s">
        <v>235</v>
      </c>
      <c r="H325" s="175">
        <v>49738947</v>
      </c>
      <c r="I325" s="25">
        <f t="shared" ref="I325" si="639">IFERROR(H325/H327,"-")</f>
        <v>6.3385636128467135E-2</v>
      </c>
      <c r="J325" s="113">
        <v>1282</v>
      </c>
      <c r="K325" s="25">
        <f t="shared" ref="K325" si="640">IFERROR(J325/J327,"-")</f>
        <v>0.47393715341959336</v>
      </c>
      <c r="L325" s="113">
        <f t="shared" si="522"/>
        <v>38797.930577223087</v>
      </c>
      <c r="M325" s="25">
        <f t="shared" si="636"/>
        <v>5.8557529804046958E-2</v>
      </c>
      <c r="P325" s="41"/>
      <c r="Q325" s="41"/>
      <c r="R325" s="41"/>
    </row>
    <row r="326" spans="2:18" ht="24.95" customHeight="1">
      <c r="B326" s="237"/>
      <c r="C326" s="290"/>
      <c r="D326" s="283"/>
      <c r="E326" s="107">
        <v>5</v>
      </c>
      <c r="F326" s="110" t="s">
        <v>222</v>
      </c>
      <c r="G326" s="30" t="s">
        <v>223</v>
      </c>
      <c r="H326" s="176">
        <v>59775974</v>
      </c>
      <c r="I326" s="40">
        <f t="shared" ref="I326" si="641">IFERROR(H326/H327,"-")</f>
        <v>7.6176484741197106E-2</v>
      </c>
      <c r="J326" s="114">
        <v>1278</v>
      </c>
      <c r="K326" s="40">
        <f t="shared" ref="K326" si="642">IFERROR(J326/J327,"-")</f>
        <v>0.47245841035120145</v>
      </c>
      <c r="L326" s="114">
        <f t="shared" si="522"/>
        <v>46773.062597809076</v>
      </c>
      <c r="M326" s="40">
        <f t="shared" si="636"/>
        <v>5.8374823002786277E-2</v>
      </c>
      <c r="P326" s="41"/>
      <c r="Q326" s="41"/>
      <c r="R326" s="41"/>
    </row>
    <row r="327" spans="2:18" ht="24.95" customHeight="1">
      <c r="B327" s="238"/>
      <c r="C327" s="291"/>
      <c r="D327" s="284"/>
      <c r="E327" s="125" t="s">
        <v>106</v>
      </c>
      <c r="F327" s="31"/>
      <c r="G327" s="32"/>
      <c r="H327" s="177">
        <v>784703760</v>
      </c>
      <c r="I327" s="26" t="s">
        <v>193</v>
      </c>
      <c r="J327" s="142">
        <v>2705</v>
      </c>
      <c r="K327" s="26" t="s">
        <v>104</v>
      </c>
      <c r="L327" s="142">
        <f t="shared" si="522"/>
        <v>290093.81146025879</v>
      </c>
      <c r="M327" s="26">
        <f t="shared" si="636"/>
        <v>0.12355547435253278</v>
      </c>
      <c r="P327" s="41"/>
      <c r="Q327" s="41"/>
      <c r="R327" s="41"/>
    </row>
    <row r="328" spans="2:18" ht="24.95" customHeight="1">
      <c r="B328" s="236">
        <v>55</v>
      </c>
      <c r="C328" s="289" t="s">
        <v>16</v>
      </c>
      <c r="D328" s="282">
        <f t="shared" ref="D328" si="643">VLOOKUP(C328,$Q$4:$R$77,2,FALSE)</f>
        <v>22636</v>
      </c>
      <c r="E328" s="105">
        <v>1</v>
      </c>
      <c r="F328" s="108" t="s">
        <v>216</v>
      </c>
      <c r="G328" s="111" t="s">
        <v>217</v>
      </c>
      <c r="H328" s="174">
        <v>96166653</v>
      </c>
      <c r="I328" s="24">
        <f t="shared" ref="I328" si="644">IFERROR(H328/H333,"-")</f>
        <v>0.14987865437979467</v>
      </c>
      <c r="J328" s="112">
        <v>1620</v>
      </c>
      <c r="K328" s="24">
        <f t="shared" ref="K328" si="645">IFERROR(J328/J333,"-")</f>
        <v>0.72841726618705038</v>
      </c>
      <c r="L328" s="112">
        <f t="shared" si="522"/>
        <v>59362.131481481483</v>
      </c>
      <c r="M328" s="24">
        <f>IFERROR(J328/$R$58,0)</f>
        <v>7.1567414737586141E-2</v>
      </c>
      <c r="P328" s="41"/>
      <c r="Q328" s="41"/>
      <c r="R328" s="41"/>
    </row>
    <row r="329" spans="2:18" ht="24.95" customHeight="1">
      <c r="B329" s="237"/>
      <c r="C329" s="290"/>
      <c r="D329" s="283"/>
      <c r="E329" s="106">
        <v>2</v>
      </c>
      <c r="F329" s="109" t="s">
        <v>218</v>
      </c>
      <c r="G329" s="28" t="s">
        <v>219</v>
      </c>
      <c r="H329" s="175">
        <v>51534112</v>
      </c>
      <c r="I329" s="25">
        <f t="shared" ref="I329" si="646">IFERROR(H329/H333,"-")</f>
        <v>8.0317481374938035E-2</v>
      </c>
      <c r="J329" s="113">
        <v>1426</v>
      </c>
      <c r="K329" s="25">
        <f t="shared" ref="K329" si="647">IFERROR(J329/J333,"-")</f>
        <v>0.64118705035971224</v>
      </c>
      <c r="L329" s="113">
        <f t="shared" si="522"/>
        <v>36138.928471248248</v>
      </c>
      <c r="M329" s="25">
        <f t="shared" ref="M329:M333" si="648">IFERROR(J329/$R$58,0)</f>
        <v>6.2996995935677688E-2</v>
      </c>
      <c r="P329" s="41"/>
      <c r="Q329" s="41"/>
      <c r="R329" s="41"/>
    </row>
    <row r="330" spans="2:18" ht="24.95" customHeight="1">
      <c r="B330" s="237"/>
      <c r="C330" s="290"/>
      <c r="D330" s="283"/>
      <c r="E330" s="106">
        <v>3</v>
      </c>
      <c r="F330" s="109" t="s">
        <v>214</v>
      </c>
      <c r="G330" s="29" t="s">
        <v>215</v>
      </c>
      <c r="H330" s="175">
        <v>112143265</v>
      </c>
      <c r="I330" s="25">
        <f t="shared" ref="I330" si="649">IFERROR(H330/H333,"-")</f>
        <v>0.17477869023846263</v>
      </c>
      <c r="J330" s="113">
        <v>1217</v>
      </c>
      <c r="K330" s="25">
        <f t="shared" ref="K330" si="650">IFERROR(J330/J333,"-")</f>
        <v>0.54721223021582732</v>
      </c>
      <c r="L330" s="113">
        <f t="shared" ref="L330:L393" si="651">IFERROR(H330/J330,"-")</f>
        <v>92147.300739523416</v>
      </c>
      <c r="M330" s="25">
        <f t="shared" si="648"/>
        <v>5.3763915886198978E-2</v>
      </c>
      <c r="P330" s="41"/>
      <c r="Q330" s="41"/>
      <c r="R330" s="41"/>
    </row>
    <row r="331" spans="2:18" ht="24.95" customHeight="1">
      <c r="B331" s="237"/>
      <c r="C331" s="290"/>
      <c r="D331" s="283"/>
      <c r="E331" s="106">
        <v>4</v>
      </c>
      <c r="F331" s="109" t="s">
        <v>222</v>
      </c>
      <c r="G331" s="29" t="s">
        <v>223</v>
      </c>
      <c r="H331" s="175">
        <v>49680145</v>
      </c>
      <c r="I331" s="25">
        <f t="shared" ref="I331" si="652">IFERROR(H331/H333,"-")</f>
        <v>7.7428017402176655E-2</v>
      </c>
      <c r="J331" s="113">
        <v>1024</v>
      </c>
      <c r="K331" s="25">
        <f t="shared" ref="K331" si="653">IFERROR(J331/J333,"-")</f>
        <v>0.46043165467625902</v>
      </c>
      <c r="L331" s="113">
        <f t="shared" si="651"/>
        <v>48515.7666015625</v>
      </c>
      <c r="M331" s="25">
        <f t="shared" si="648"/>
        <v>4.5237674500795196E-2</v>
      </c>
      <c r="P331" s="41"/>
      <c r="Q331" s="41"/>
      <c r="R331" s="41"/>
    </row>
    <row r="332" spans="2:18" ht="24.95" customHeight="1">
      <c r="B332" s="237"/>
      <c r="C332" s="290"/>
      <c r="D332" s="283"/>
      <c r="E332" s="107">
        <v>5</v>
      </c>
      <c r="F332" s="110" t="s">
        <v>234</v>
      </c>
      <c r="G332" s="30" t="s">
        <v>235</v>
      </c>
      <c r="H332" s="176">
        <v>38727209</v>
      </c>
      <c r="I332" s="40">
        <f t="shared" ref="I332" si="654">IFERROR(H332/H333,"-")</f>
        <v>6.0357533424866862E-2</v>
      </c>
      <c r="J332" s="114">
        <v>1008</v>
      </c>
      <c r="K332" s="40">
        <f t="shared" ref="K332" si="655">IFERROR(J332/J333,"-")</f>
        <v>0.45323741007194246</v>
      </c>
      <c r="L332" s="114">
        <f t="shared" si="651"/>
        <v>38419.8501984127</v>
      </c>
      <c r="M332" s="40">
        <f t="shared" si="648"/>
        <v>4.4530835836720267E-2</v>
      </c>
      <c r="P332" s="41"/>
      <c r="Q332" s="41"/>
      <c r="R332" s="41"/>
    </row>
    <row r="333" spans="2:18" ht="24.95" customHeight="1">
      <c r="B333" s="238"/>
      <c r="C333" s="291"/>
      <c r="D333" s="284"/>
      <c r="E333" s="125" t="s">
        <v>106</v>
      </c>
      <c r="F333" s="31"/>
      <c r="G333" s="32"/>
      <c r="H333" s="177">
        <v>641630080</v>
      </c>
      <c r="I333" s="26" t="s">
        <v>193</v>
      </c>
      <c r="J333" s="142">
        <v>2224</v>
      </c>
      <c r="K333" s="26" t="s">
        <v>104</v>
      </c>
      <c r="L333" s="142">
        <f t="shared" si="651"/>
        <v>288502.73381294962</v>
      </c>
      <c r="M333" s="26">
        <f t="shared" si="648"/>
        <v>9.8250574306414568E-2</v>
      </c>
      <c r="P333" s="41"/>
      <c r="Q333" s="41"/>
      <c r="R333" s="41"/>
    </row>
    <row r="334" spans="2:18" ht="24.95" customHeight="1">
      <c r="B334" s="236">
        <v>56</v>
      </c>
      <c r="C334" s="289" t="s">
        <v>10</v>
      </c>
      <c r="D334" s="282">
        <f t="shared" ref="D334" si="656">VLOOKUP(C334,$Q$4:$R$77,2,FALSE)</f>
        <v>14774</v>
      </c>
      <c r="E334" s="105">
        <v>1</v>
      </c>
      <c r="F334" s="108" t="s">
        <v>216</v>
      </c>
      <c r="G334" s="111" t="s">
        <v>217</v>
      </c>
      <c r="H334" s="174">
        <v>66976159</v>
      </c>
      <c r="I334" s="24">
        <f t="shared" ref="I334" si="657">IFERROR(H334/H339,"-")</f>
        <v>0.15548992035316112</v>
      </c>
      <c r="J334" s="112">
        <v>1094</v>
      </c>
      <c r="K334" s="24">
        <f t="shared" ref="K334" si="658">IFERROR(J334/J339,"-")</f>
        <v>0.69284357188093726</v>
      </c>
      <c r="L334" s="112">
        <f t="shared" si="651"/>
        <v>61221.351919561246</v>
      </c>
      <c r="M334" s="24">
        <f>IFERROR(J334/$R$59,0)</f>
        <v>7.404900500879924E-2</v>
      </c>
      <c r="P334" s="41"/>
      <c r="Q334" s="41"/>
      <c r="R334" s="41"/>
    </row>
    <row r="335" spans="2:18" ht="24.95" customHeight="1">
      <c r="B335" s="237"/>
      <c r="C335" s="290"/>
      <c r="D335" s="283"/>
      <c r="E335" s="106">
        <v>2</v>
      </c>
      <c r="F335" s="109" t="s">
        <v>218</v>
      </c>
      <c r="G335" s="28" t="s">
        <v>219</v>
      </c>
      <c r="H335" s="175">
        <v>32389271</v>
      </c>
      <c r="I335" s="25">
        <f t="shared" ref="I335" si="659">IFERROR(H335/H339,"-")</f>
        <v>7.5193998032747011E-2</v>
      </c>
      <c r="J335" s="113">
        <v>947</v>
      </c>
      <c r="K335" s="25">
        <f t="shared" ref="K335" si="660">IFERROR(J335/J339,"-")</f>
        <v>0.59974667511082969</v>
      </c>
      <c r="L335" s="113">
        <f t="shared" si="651"/>
        <v>34201.975712777188</v>
      </c>
      <c r="M335" s="25">
        <f t="shared" ref="M335:M339" si="661">IFERROR(J335/$R$59,0)</f>
        <v>6.4099093001218355E-2</v>
      </c>
      <c r="P335" s="41"/>
      <c r="Q335" s="41"/>
      <c r="R335" s="41"/>
    </row>
    <row r="336" spans="2:18" ht="24.95" customHeight="1">
      <c r="B336" s="237"/>
      <c r="C336" s="290"/>
      <c r="D336" s="283"/>
      <c r="E336" s="106">
        <v>3</v>
      </c>
      <c r="F336" s="109" t="s">
        <v>214</v>
      </c>
      <c r="G336" s="29" t="s">
        <v>215</v>
      </c>
      <c r="H336" s="175">
        <v>70184203</v>
      </c>
      <c r="I336" s="25">
        <f t="shared" ref="I336" si="662">IFERROR(H336/H339,"-")</f>
        <v>0.16293762284158594</v>
      </c>
      <c r="J336" s="113">
        <v>773</v>
      </c>
      <c r="K336" s="25">
        <f t="shared" ref="K336" si="663">IFERROR(J336/J339,"-")</f>
        <v>0.48955034832172262</v>
      </c>
      <c r="L336" s="113">
        <f t="shared" si="651"/>
        <v>90794.570504527816</v>
      </c>
      <c r="M336" s="25">
        <f t="shared" si="661"/>
        <v>5.2321646135102207E-2</v>
      </c>
      <c r="P336" s="41"/>
      <c r="Q336" s="41"/>
      <c r="R336" s="41"/>
    </row>
    <row r="337" spans="2:18" ht="24.95" customHeight="1">
      <c r="B337" s="237"/>
      <c r="C337" s="290"/>
      <c r="D337" s="283"/>
      <c r="E337" s="106">
        <v>4</v>
      </c>
      <c r="F337" s="109" t="s">
        <v>222</v>
      </c>
      <c r="G337" s="29" t="s">
        <v>223</v>
      </c>
      <c r="H337" s="175">
        <v>30833315</v>
      </c>
      <c r="I337" s="25">
        <f t="shared" ref="I337" si="664">IFERROR(H337/H339,"-")</f>
        <v>7.158173542878038E-2</v>
      </c>
      <c r="J337" s="113">
        <v>642</v>
      </c>
      <c r="K337" s="25">
        <f t="shared" ref="K337" si="665">IFERROR(J337/J339,"-")</f>
        <v>0.40658644711842939</v>
      </c>
      <c r="L337" s="113">
        <f t="shared" si="651"/>
        <v>48026.970404984422</v>
      </c>
      <c r="M337" s="25">
        <f t="shared" si="661"/>
        <v>4.3454717747394074E-2</v>
      </c>
      <c r="P337" s="41"/>
      <c r="Q337" s="41"/>
      <c r="R337" s="41"/>
    </row>
    <row r="338" spans="2:18" ht="24.95" customHeight="1">
      <c r="B338" s="237"/>
      <c r="C338" s="290"/>
      <c r="D338" s="283"/>
      <c r="E338" s="107">
        <v>5</v>
      </c>
      <c r="F338" s="110" t="s">
        <v>242</v>
      </c>
      <c r="G338" s="30" t="s">
        <v>243</v>
      </c>
      <c r="H338" s="176">
        <v>9245191</v>
      </c>
      <c r="I338" s="40">
        <f t="shared" ref="I338" si="666">IFERROR(H338/H339,"-")</f>
        <v>2.1463368961480191E-2</v>
      </c>
      <c r="J338" s="114">
        <v>587</v>
      </c>
      <c r="K338" s="40">
        <f t="shared" ref="K338" si="667">IFERROR(J338/J339,"-")</f>
        <v>0.37175427485750473</v>
      </c>
      <c r="L338" s="114">
        <f t="shared" si="651"/>
        <v>15749.899488926747</v>
      </c>
      <c r="M338" s="40">
        <f t="shared" si="661"/>
        <v>3.9731961554081492E-2</v>
      </c>
      <c r="P338" s="41"/>
      <c r="Q338" s="41"/>
      <c r="R338" s="41"/>
    </row>
    <row r="339" spans="2:18" ht="24.95" customHeight="1">
      <c r="B339" s="238"/>
      <c r="C339" s="291"/>
      <c r="D339" s="284"/>
      <c r="E339" s="125" t="s">
        <v>106</v>
      </c>
      <c r="F339" s="31"/>
      <c r="G339" s="32"/>
      <c r="H339" s="177">
        <v>430742770</v>
      </c>
      <c r="I339" s="26" t="s">
        <v>193</v>
      </c>
      <c r="J339" s="142">
        <v>1579</v>
      </c>
      <c r="K339" s="26" t="s">
        <v>104</v>
      </c>
      <c r="L339" s="142">
        <f t="shared" si="651"/>
        <v>272794.66117796075</v>
      </c>
      <c r="M339" s="26">
        <f t="shared" si="661"/>
        <v>0.10687694598619196</v>
      </c>
      <c r="P339" s="41"/>
      <c r="Q339" s="41"/>
      <c r="R339" s="41"/>
    </row>
    <row r="340" spans="2:18" ht="24.95" customHeight="1">
      <c r="B340" s="236">
        <v>57</v>
      </c>
      <c r="C340" s="289" t="s">
        <v>44</v>
      </c>
      <c r="D340" s="282">
        <f t="shared" ref="D340" si="668">VLOOKUP(C340,$Q$4:$R$77,2,FALSE)</f>
        <v>10376</v>
      </c>
      <c r="E340" s="105">
        <v>1</v>
      </c>
      <c r="F340" s="108" t="s">
        <v>216</v>
      </c>
      <c r="G340" s="111" t="s">
        <v>217</v>
      </c>
      <c r="H340" s="174">
        <v>60596809</v>
      </c>
      <c r="I340" s="24">
        <f t="shared" ref="I340" si="669">IFERROR(H340/H345,"-")</f>
        <v>0.15257689764416418</v>
      </c>
      <c r="J340" s="112">
        <v>881</v>
      </c>
      <c r="K340" s="24">
        <f t="shared" ref="K340" si="670">IFERROR(J340/J345,"-")</f>
        <v>0.79155435759209347</v>
      </c>
      <c r="L340" s="112">
        <f t="shared" si="651"/>
        <v>68781.84903518729</v>
      </c>
      <c r="M340" s="24">
        <f>IFERROR(J340/$R$60,0)</f>
        <v>8.4907478797224364E-2</v>
      </c>
      <c r="P340" s="41"/>
      <c r="Q340" s="41"/>
      <c r="R340" s="41"/>
    </row>
    <row r="341" spans="2:18" ht="24.95" customHeight="1">
      <c r="B341" s="237"/>
      <c r="C341" s="290"/>
      <c r="D341" s="283"/>
      <c r="E341" s="106">
        <v>2</v>
      </c>
      <c r="F341" s="109" t="s">
        <v>218</v>
      </c>
      <c r="G341" s="28" t="s">
        <v>219</v>
      </c>
      <c r="H341" s="175">
        <v>28796602</v>
      </c>
      <c r="I341" s="25">
        <f t="shared" ref="I341" si="671">IFERROR(H341/H345,"-")</f>
        <v>7.2507055542375728E-2</v>
      </c>
      <c r="J341" s="113">
        <v>743</v>
      </c>
      <c r="K341" s="25">
        <f t="shared" ref="K341" si="672">IFERROR(J341/J345,"-")</f>
        <v>0.66756513926325245</v>
      </c>
      <c r="L341" s="113">
        <f t="shared" si="651"/>
        <v>38757.20323014805</v>
      </c>
      <c r="M341" s="25">
        <f t="shared" ref="M341:M345" si="673">IFERROR(J341/$R$60,0)</f>
        <v>7.1607555898226677E-2</v>
      </c>
      <c r="P341" s="41"/>
      <c r="Q341" s="41"/>
      <c r="R341" s="41"/>
    </row>
    <row r="342" spans="2:18" ht="24.95" customHeight="1">
      <c r="B342" s="237"/>
      <c r="C342" s="290"/>
      <c r="D342" s="283"/>
      <c r="E342" s="106">
        <v>3</v>
      </c>
      <c r="F342" s="109" t="s">
        <v>214</v>
      </c>
      <c r="G342" s="29" t="s">
        <v>215</v>
      </c>
      <c r="H342" s="175">
        <v>64700953</v>
      </c>
      <c r="I342" s="25">
        <f t="shared" ref="I342" si="674">IFERROR(H342/H345,"-")</f>
        <v>0.16291073484349444</v>
      </c>
      <c r="J342" s="113">
        <v>653</v>
      </c>
      <c r="K342" s="25">
        <f t="shared" ref="K342" si="675">IFERROR(J342/J345,"-")</f>
        <v>0.58670260557053011</v>
      </c>
      <c r="L342" s="113">
        <f t="shared" si="651"/>
        <v>99082.62327718224</v>
      </c>
      <c r="M342" s="25">
        <f t="shared" si="673"/>
        <v>6.2933693138010796E-2</v>
      </c>
      <c r="P342" s="41"/>
      <c r="Q342" s="41"/>
      <c r="R342" s="41"/>
    </row>
    <row r="343" spans="2:18" ht="24.95" customHeight="1">
      <c r="B343" s="237"/>
      <c r="C343" s="290"/>
      <c r="D343" s="283"/>
      <c r="E343" s="106">
        <v>4</v>
      </c>
      <c r="F343" s="109" t="s">
        <v>240</v>
      </c>
      <c r="G343" s="29" t="s">
        <v>241</v>
      </c>
      <c r="H343" s="175">
        <v>9542569</v>
      </c>
      <c r="I343" s="25">
        <f t="shared" ref="I343" si="676">IFERROR(H343/H345,"-")</f>
        <v>2.402726476200049E-2</v>
      </c>
      <c r="J343" s="113">
        <v>516</v>
      </c>
      <c r="K343" s="25">
        <f t="shared" ref="K343" si="677">IFERROR(J343/J345,"-")</f>
        <v>0.46361185983827491</v>
      </c>
      <c r="L343" s="113">
        <f t="shared" si="651"/>
        <v>18493.350775193798</v>
      </c>
      <c r="M343" s="25">
        <f t="shared" si="673"/>
        <v>4.9730146491904395E-2</v>
      </c>
      <c r="P343" s="41"/>
      <c r="Q343" s="41"/>
      <c r="R343" s="41"/>
    </row>
    <row r="344" spans="2:18" ht="24.95" customHeight="1">
      <c r="B344" s="237"/>
      <c r="C344" s="290"/>
      <c r="D344" s="283"/>
      <c r="E344" s="107">
        <v>5</v>
      </c>
      <c r="F344" s="110" t="s">
        <v>242</v>
      </c>
      <c r="G344" s="30" t="s">
        <v>243</v>
      </c>
      <c r="H344" s="176">
        <v>9627631</v>
      </c>
      <c r="I344" s="40">
        <f t="shared" ref="I344" si="678">IFERROR(H344/H345,"-")</f>
        <v>2.424144264168732E-2</v>
      </c>
      <c r="J344" s="114">
        <v>509</v>
      </c>
      <c r="K344" s="40">
        <f t="shared" ref="K344" si="679">IFERROR(J344/J345,"-")</f>
        <v>0.45732255166217428</v>
      </c>
      <c r="L344" s="114">
        <f t="shared" si="651"/>
        <v>18914.795677799608</v>
      </c>
      <c r="M344" s="40">
        <f t="shared" si="673"/>
        <v>4.9055512721665383E-2</v>
      </c>
      <c r="P344" s="41"/>
      <c r="Q344" s="41"/>
      <c r="R344" s="41"/>
    </row>
    <row r="345" spans="2:18" ht="24.95" customHeight="1">
      <c r="B345" s="238"/>
      <c r="C345" s="291"/>
      <c r="D345" s="284"/>
      <c r="E345" s="125" t="s">
        <v>106</v>
      </c>
      <c r="F345" s="31"/>
      <c r="G345" s="32"/>
      <c r="H345" s="177">
        <v>397155860</v>
      </c>
      <c r="I345" s="26" t="s">
        <v>193</v>
      </c>
      <c r="J345" s="142">
        <v>1113</v>
      </c>
      <c r="K345" s="26" t="s">
        <v>104</v>
      </c>
      <c r="L345" s="142">
        <f t="shared" si="651"/>
        <v>356833.65678346809</v>
      </c>
      <c r="M345" s="26">
        <f t="shared" si="673"/>
        <v>0.10726676946800308</v>
      </c>
      <c r="P345" s="41"/>
      <c r="Q345" s="41"/>
      <c r="R345" s="41"/>
    </row>
    <row r="346" spans="2:18" ht="24.95" customHeight="1">
      <c r="B346" s="236">
        <v>58</v>
      </c>
      <c r="C346" s="289" t="s">
        <v>26</v>
      </c>
      <c r="D346" s="282">
        <f t="shared" ref="D346" si="680">VLOOKUP(C346,$Q$4:$R$77,2,FALSE)</f>
        <v>12086</v>
      </c>
      <c r="E346" s="105">
        <v>1</v>
      </c>
      <c r="F346" s="108" t="s">
        <v>216</v>
      </c>
      <c r="G346" s="111" t="s">
        <v>217</v>
      </c>
      <c r="H346" s="174">
        <v>69554211</v>
      </c>
      <c r="I346" s="24">
        <f t="shared" ref="I346" si="681">IFERROR(H346/H351,"-")</f>
        <v>0.15653881914174478</v>
      </c>
      <c r="J346" s="112">
        <v>1109</v>
      </c>
      <c r="K346" s="24">
        <f t="shared" ref="K346" si="682">IFERROR(J346/J351,"-")</f>
        <v>0.70817369093231164</v>
      </c>
      <c r="L346" s="112">
        <f t="shared" si="651"/>
        <v>62717.954012623988</v>
      </c>
      <c r="M346" s="24">
        <f>IFERROR(J346/$R$61,0)</f>
        <v>9.1759060069501908E-2</v>
      </c>
      <c r="P346" s="41"/>
      <c r="Q346" s="41"/>
      <c r="R346" s="41"/>
    </row>
    <row r="347" spans="2:18" ht="24.95" customHeight="1">
      <c r="B347" s="237"/>
      <c r="C347" s="290"/>
      <c r="D347" s="283"/>
      <c r="E347" s="106">
        <v>2</v>
      </c>
      <c r="F347" s="109" t="s">
        <v>218</v>
      </c>
      <c r="G347" s="28" t="s">
        <v>219</v>
      </c>
      <c r="H347" s="175">
        <v>40128431</v>
      </c>
      <c r="I347" s="25">
        <f t="shared" ref="I347" si="683">IFERROR(H347/H351,"-")</f>
        <v>9.0313111347794378E-2</v>
      </c>
      <c r="J347" s="113">
        <v>993</v>
      </c>
      <c r="K347" s="25">
        <f t="shared" ref="K347" si="684">IFERROR(J347/J351,"-")</f>
        <v>0.63409961685823757</v>
      </c>
      <c r="L347" s="113">
        <f t="shared" si="651"/>
        <v>40411.310171198391</v>
      </c>
      <c r="M347" s="25">
        <f t="shared" ref="M347:M351" si="685">IFERROR(J347/$R$61,0)</f>
        <v>8.2161178222737052E-2</v>
      </c>
      <c r="P347" s="41"/>
      <c r="Q347" s="41"/>
      <c r="R347" s="41"/>
    </row>
    <row r="348" spans="2:18" ht="24.95" customHeight="1">
      <c r="B348" s="237"/>
      <c r="C348" s="290"/>
      <c r="D348" s="283"/>
      <c r="E348" s="106">
        <v>3</v>
      </c>
      <c r="F348" s="109" t="s">
        <v>214</v>
      </c>
      <c r="G348" s="29" t="s">
        <v>215</v>
      </c>
      <c r="H348" s="175">
        <v>64518288</v>
      </c>
      <c r="I348" s="25">
        <f t="shared" ref="I348" si="686">IFERROR(H348/H351,"-")</f>
        <v>0.14520496273858965</v>
      </c>
      <c r="J348" s="113">
        <v>810</v>
      </c>
      <c r="K348" s="25">
        <f t="shared" ref="K348" si="687">IFERROR(J348/J351,"-")</f>
        <v>0.51724137931034486</v>
      </c>
      <c r="L348" s="113">
        <f t="shared" si="651"/>
        <v>79652.207407407404</v>
      </c>
      <c r="M348" s="25">
        <f t="shared" si="685"/>
        <v>6.7019692205858017E-2</v>
      </c>
      <c r="P348" s="41"/>
      <c r="Q348" s="41"/>
      <c r="R348" s="41"/>
    </row>
    <row r="349" spans="2:18" ht="24.95" customHeight="1">
      <c r="B349" s="237"/>
      <c r="C349" s="290"/>
      <c r="D349" s="283"/>
      <c r="E349" s="106">
        <v>4</v>
      </c>
      <c r="F349" s="109" t="s">
        <v>234</v>
      </c>
      <c r="G349" s="29" t="s">
        <v>235</v>
      </c>
      <c r="H349" s="175">
        <v>26023700</v>
      </c>
      <c r="I349" s="25">
        <f t="shared" ref="I349" si="688">IFERROR(H349/H351,"-")</f>
        <v>5.8568981074330978E-2</v>
      </c>
      <c r="J349" s="113">
        <v>705</v>
      </c>
      <c r="K349" s="25">
        <f t="shared" ref="K349" si="689">IFERROR(J349/J351,"-")</f>
        <v>0.45019157088122608</v>
      </c>
      <c r="L349" s="113">
        <f t="shared" si="651"/>
        <v>36913.049645390071</v>
      </c>
      <c r="M349" s="25">
        <f t="shared" si="685"/>
        <v>5.833195432732087E-2</v>
      </c>
      <c r="P349" s="41"/>
      <c r="Q349" s="41"/>
      <c r="R349" s="41"/>
    </row>
    <row r="350" spans="2:18" ht="24.95" customHeight="1">
      <c r="B350" s="237"/>
      <c r="C350" s="290"/>
      <c r="D350" s="283"/>
      <c r="E350" s="107">
        <v>5</v>
      </c>
      <c r="F350" s="110" t="s">
        <v>242</v>
      </c>
      <c r="G350" s="30" t="s">
        <v>243</v>
      </c>
      <c r="H350" s="176">
        <v>11174257</v>
      </c>
      <c r="I350" s="40">
        <f t="shared" ref="I350" si="690">IFERROR(H350/H351,"-")</f>
        <v>2.5148800775935416E-2</v>
      </c>
      <c r="J350" s="114">
        <v>661</v>
      </c>
      <c r="K350" s="40">
        <f t="shared" ref="K350" si="691">IFERROR(J350/J351,"-")</f>
        <v>0.42209450830140488</v>
      </c>
      <c r="L350" s="114">
        <f t="shared" si="651"/>
        <v>16905.078668683811</v>
      </c>
      <c r="M350" s="40">
        <f t="shared" si="685"/>
        <v>5.4691378454410064E-2</v>
      </c>
      <c r="P350" s="41"/>
      <c r="Q350" s="41"/>
      <c r="R350" s="41"/>
    </row>
    <row r="351" spans="2:18" ht="24.95" customHeight="1">
      <c r="B351" s="238"/>
      <c r="C351" s="291"/>
      <c r="D351" s="284"/>
      <c r="E351" s="125" t="s">
        <v>106</v>
      </c>
      <c r="F351" s="31"/>
      <c r="G351" s="32"/>
      <c r="H351" s="177">
        <v>444325640</v>
      </c>
      <c r="I351" s="26" t="s">
        <v>193</v>
      </c>
      <c r="J351" s="142">
        <v>1566</v>
      </c>
      <c r="K351" s="26" t="s">
        <v>104</v>
      </c>
      <c r="L351" s="142">
        <f t="shared" si="651"/>
        <v>283732.8480204342</v>
      </c>
      <c r="M351" s="26">
        <f t="shared" si="685"/>
        <v>0.12957140493132549</v>
      </c>
      <c r="P351" s="41"/>
      <c r="Q351" s="41"/>
      <c r="R351" s="41"/>
    </row>
    <row r="352" spans="2:18" ht="24.95" customHeight="1">
      <c r="B352" s="236">
        <v>59</v>
      </c>
      <c r="C352" s="289" t="s">
        <v>21</v>
      </c>
      <c r="D352" s="282">
        <f t="shared" ref="D352" si="692">VLOOKUP(C352,$Q$4:$R$77,2,FALSE)</f>
        <v>85998</v>
      </c>
      <c r="E352" s="105">
        <v>1</v>
      </c>
      <c r="F352" s="108" t="s">
        <v>216</v>
      </c>
      <c r="G352" s="111" t="s">
        <v>217</v>
      </c>
      <c r="H352" s="174">
        <v>497804022</v>
      </c>
      <c r="I352" s="24">
        <f t="shared" ref="I352" si="693">IFERROR(H352/H357,"-")</f>
        <v>0.15030378026593372</v>
      </c>
      <c r="J352" s="112">
        <v>7822</v>
      </c>
      <c r="K352" s="24">
        <f t="shared" ref="K352" si="694">IFERROR(J352/J357,"-")</f>
        <v>0.73205428170332243</v>
      </c>
      <c r="L352" s="112">
        <f t="shared" si="651"/>
        <v>63641.526719509078</v>
      </c>
      <c r="M352" s="24">
        <f>IFERROR(J352/$R$62,0)</f>
        <v>9.0955603618688805E-2</v>
      </c>
      <c r="P352" s="41"/>
      <c r="Q352" s="41"/>
      <c r="R352" s="41"/>
    </row>
    <row r="353" spans="2:18" ht="24.95" customHeight="1">
      <c r="B353" s="237"/>
      <c r="C353" s="290"/>
      <c r="D353" s="283"/>
      <c r="E353" s="106">
        <v>2</v>
      </c>
      <c r="F353" s="109" t="s">
        <v>218</v>
      </c>
      <c r="G353" s="28" t="s">
        <v>219</v>
      </c>
      <c r="H353" s="175">
        <v>270150848</v>
      </c>
      <c r="I353" s="25">
        <f t="shared" ref="I353" si="695">IFERROR(H353/H357,"-")</f>
        <v>8.1567628829739877E-2</v>
      </c>
      <c r="J353" s="113">
        <v>6681</v>
      </c>
      <c r="K353" s="25">
        <f t="shared" ref="K353" si="696">IFERROR(J353/J357,"-")</f>
        <v>0.62526906878802058</v>
      </c>
      <c r="L353" s="113">
        <f t="shared" si="651"/>
        <v>40435.690465499174</v>
      </c>
      <c r="M353" s="25">
        <f t="shared" ref="M353:M357" si="697">IFERROR(J353/$R$62,0)</f>
        <v>7.7687853205888516E-2</v>
      </c>
      <c r="P353" s="41"/>
      <c r="Q353" s="41"/>
      <c r="R353" s="41"/>
    </row>
    <row r="354" spans="2:18" ht="24.95" customHeight="1">
      <c r="B354" s="237"/>
      <c r="C354" s="290"/>
      <c r="D354" s="283"/>
      <c r="E354" s="106">
        <v>3</v>
      </c>
      <c r="F354" s="109" t="s">
        <v>214</v>
      </c>
      <c r="G354" s="29" t="s">
        <v>215</v>
      </c>
      <c r="H354" s="175">
        <v>512534906</v>
      </c>
      <c r="I354" s="25">
        <f t="shared" ref="I354" si="698">IFERROR(H354/H357,"-")</f>
        <v>0.15475152968941863</v>
      </c>
      <c r="J354" s="113">
        <v>5504</v>
      </c>
      <c r="K354" s="25">
        <f t="shared" ref="K354" si="699">IFERROR(J354/J357,"-")</f>
        <v>0.51511464670098273</v>
      </c>
      <c r="L354" s="113">
        <f t="shared" si="651"/>
        <v>93120.44077034884</v>
      </c>
      <c r="M354" s="25">
        <f t="shared" si="697"/>
        <v>6.4001488406707135E-2</v>
      </c>
      <c r="P354" s="41"/>
      <c r="Q354" s="41"/>
      <c r="R354" s="41"/>
    </row>
    <row r="355" spans="2:18" ht="24.95" customHeight="1">
      <c r="B355" s="237"/>
      <c r="C355" s="290"/>
      <c r="D355" s="283"/>
      <c r="E355" s="106">
        <v>4</v>
      </c>
      <c r="F355" s="109" t="s">
        <v>234</v>
      </c>
      <c r="G355" s="29" t="s">
        <v>235</v>
      </c>
      <c r="H355" s="175">
        <v>177337206</v>
      </c>
      <c r="I355" s="25">
        <f t="shared" ref="I355" si="700">IFERROR(H355/H357,"-")</f>
        <v>5.3544068078257963E-2</v>
      </c>
      <c r="J355" s="113">
        <v>4821</v>
      </c>
      <c r="K355" s="25">
        <f t="shared" ref="K355" si="701">IFERROR(J355/J357,"-")</f>
        <v>0.45119326158165651</v>
      </c>
      <c r="L355" s="113">
        <f t="shared" si="651"/>
        <v>36784.319850653388</v>
      </c>
      <c r="M355" s="25">
        <f t="shared" si="697"/>
        <v>5.6059443242866117E-2</v>
      </c>
      <c r="P355" s="41"/>
      <c r="Q355" s="41"/>
      <c r="R355" s="41"/>
    </row>
    <row r="356" spans="2:18" ht="24.95" customHeight="1">
      <c r="B356" s="237"/>
      <c r="C356" s="290"/>
      <c r="D356" s="283"/>
      <c r="E356" s="107">
        <v>5</v>
      </c>
      <c r="F356" s="110" t="s">
        <v>222</v>
      </c>
      <c r="G356" s="30" t="s">
        <v>223</v>
      </c>
      <c r="H356" s="176">
        <v>258416392</v>
      </c>
      <c r="I356" s="40">
        <f t="shared" ref="I356" si="702">IFERROR(H356/H357,"-")</f>
        <v>7.8024601818671921E-2</v>
      </c>
      <c r="J356" s="114">
        <v>4800</v>
      </c>
      <c r="K356" s="40">
        <f t="shared" ref="K356" si="703">IFERROR(J356/J357,"-")</f>
        <v>0.44922788956481047</v>
      </c>
      <c r="L356" s="114">
        <f t="shared" si="651"/>
        <v>53836.748333333337</v>
      </c>
      <c r="M356" s="40">
        <f t="shared" si="697"/>
        <v>5.5815251517477148E-2</v>
      </c>
      <c r="P356" s="41"/>
      <c r="Q356" s="41"/>
      <c r="R356" s="41"/>
    </row>
    <row r="357" spans="2:18" ht="24.95" customHeight="1">
      <c r="B357" s="238"/>
      <c r="C357" s="291"/>
      <c r="D357" s="284"/>
      <c r="E357" s="125" t="s">
        <v>106</v>
      </c>
      <c r="F357" s="31"/>
      <c r="G357" s="32"/>
      <c r="H357" s="177">
        <v>3311986040</v>
      </c>
      <c r="I357" s="26" t="s">
        <v>193</v>
      </c>
      <c r="J357" s="142">
        <v>10685</v>
      </c>
      <c r="K357" s="26" t="s">
        <v>104</v>
      </c>
      <c r="L357" s="142">
        <f t="shared" si="651"/>
        <v>309965.93729527376</v>
      </c>
      <c r="M357" s="26">
        <f t="shared" si="697"/>
        <v>0.12424707551338403</v>
      </c>
      <c r="P357" s="41"/>
      <c r="Q357" s="41"/>
      <c r="R357" s="41"/>
    </row>
    <row r="358" spans="2:18" ht="24.95" customHeight="1">
      <c r="B358" s="236">
        <v>60</v>
      </c>
      <c r="C358" s="289" t="s">
        <v>45</v>
      </c>
      <c r="D358" s="282">
        <f t="shared" ref="D358" si="704">VLOOKUP(C358,$Q$4:$R$77,2,FALSE)</f>
        <v>11563</v>
      </c>
      <c r="E358" s="105">
        <v>1</v>
      </c>
      <c r="F358" s="108" t="s">
        <v>216</v>
      </c>
      <c r="G358" s="111" t="s">
        <v>217</v>
      </c>
      <c r="H358" s="174">
        <v>38071632</v>
      </c>
      <c r="I358" s="24">
        <f t="shared" ref="I358" si="705">IFERROR(H358/H363,"-")</f>
        <v>0.14041087395217761</v>
      </c>
      <c r="J358" s="112">
        <v>719</v>
      </c>
      <c r="K358" s="24">
        <f t="shared" ref="K358" si="706">IFERROR(J358/J363,"-")</f>
        <v>0.6776625824693685</v>
      </c>
      <c r="L358" s="112">
        <f t="shared" si="651"/>
        <v>52950.80945757997</v>
      </c>
      <c r="M358" s="24">
        <f>IFERROR(J358/$R$63,0)</f>
        <v>6.2181094871573118E-2</v>
      </c>
      <c r="P358" s="41"/>
      <c r="Q358" s="41"/>
      <c r="R358" s="41"/>
    </row>
    <row r="359" spans="2:18" ht="24.95" customHeight="1">
      <c r="B359" s="237"/>
      <c r="C359" s="290"/>
      <c r="D359" s="283"/>
      <c r="E359" s="106">
        <v>2</v>
      </c>
      <c r="F359" s="109" t="s">
        <v>218</v>
      </c>
      <c r="G359" s="28" t="s">
        <v>219</v>
      </c>
      <c r="H359" s="175">
        <v>26225564</v>
      </c>
      <c r="I359" s="25">
        <f t="shared" ref="I359" si="707">IFERROR(H359/H363,"-")</f>
        <v>9.6721736570913652E-2</v>
      </c>
      <c r="J359" s="113">
        <v>648</v>
      </c>
      <c r="K359" s="25">
        <f t="shared" ref="K359" si="708">IFERROR(J359/J363,"-")</f>
        <v>0.61074458058435444</v>
      </c>
      <c r="L359" s="113">
        <f t="shared" si="651"/>
        <v>40471.549382716046</v>
      </c>
      <c r="M359" s="25">
        <f t="shared" ref="M359:M363" si="709">IFERROR(J359/$R$63,0)</f>
        <v>5.6040819856438641E-2</v>
      </c>
      <c r="P359" s="41"/>
      <c r="Q359" s="41"/>
      <c r="R359" s="41"/>
    </row>
    <row r="360" spans="2:18" ht="24.95" customHeight="1">
      <c r="B360" s="237"/>
      <c r="C360" s="290"/>
      <c r="D360" s="283"/>
      <c r="E360" s="106">
        <v>3</v>
      </c>
      <c r="F360" s="109" t="s">
        <v>214</v>
      </c>
      <c r="G360" s="29" t="s">
        <v>215</v>
      </c>
      <c r="H360" s="175">
        <v>49922768</v>
      </c>
      <c r="I360" s="25">
        <f t="shared" ref="I360" si="710">IFERROR(H360/H363,"-")</f>
        <v>0.18411870247621129</v>
      </c>
      <c r="J360" s="113">
        <v>573</v>
      </c>
      <c r="K360" s="25">
        <f t="shared" ref="K360" si="711">IFERROR(J360/J363,"-")</f>
        <v>0.54005655042412815</v>
      </c>
      <c r="L360" s="113">
        <f t="shared" si="651"/>
        <v>87125.249563699821</v>
      </c>
      <c r="M360" s="25">
        <f t="shared" si="709"/>
        <v>4.9554613854536023E-2</v>
      </c>
      <c r="P360" s="41"/>
      <c r="Q360" s="41"/>
      <c r="R360" s="41"/>
    </row>
    <row r="361" spans="2:18" ht="24.95" customHeight="1">
      <c r="B361" s="237"/>
      <c r="C361" s="290"/>
      <c r="D361" s="283"/>
      <c r="E361" s="106">
        <v>4</v>
      </c>
      <c r="F361" s="109" t="s">
        <v>222</v>
      </c>
      <c r="G361" s="29" t="s">
        <v>223</v>
      </c>
      <c r="H361" s="175">
        <v>19588890</v>
      </c>
      <c r="I361" s="25">
        <f t="shared" ref="I361" si="712">IFERROR(H361/H363,"-")</f>
        <v>7.2245213040856043E-2</v>
      </c>
      <c r="J361" s="113">
        <v>420</v>
      </c>
      <c r="K361" s="25">
        <f t="shared" ref="K361" si="713">IFERROR(J361/J363,"-")</f>
        <v>0.39585296889726673</v>
      </c>
      <c r="L361" s="113">
        <f t="shared" si="651"/>
        <v>46640.214285714283</v>
      </c>
      <c r="M361" s="25">
        <f t="shared" si="709"/>
        <v>3.6322753610654672E-2</v>
      </c>
      <c r="P361" s="41"/>
      <c r="Q361" s="41"/>
      <c r="R361" s="41"/>
    </row>
    <row r="362" spans="2:18" ht="24.95" customHeight="1">
      <c r="B362" s="237"/>
      <c r="C362" s="290"/>
      <c r="D362" s="283"/>
      <c r="E362" s="107">
        <v>5</v>
      </c>
      <c r="F362" s="110" t="s">
        <v>234</v>
      </c>
      <c r="G362" s="30" t="s">
        <v>235</v>
      </c>
      <c r="H362" s="176">
        <v>10514493</v>
      </c>
      <c r="I362" s="40">
        <f t="shared" ref="I362" si="714">IFERROR(H362/H363,"-")</f>
        <v>3.8778194517483613E-2</v>
      </c>
      <c r="J362" s="114">
        <v>385</v>
      </c>
      <c r="K362" s="40">
        <f t="shared" ref="K362" si="715">IFERROR(J362/J363,"-")</f>
        <v>0.36286522148916117</v>
      </c>
      <c r="L362" s="114">
        <f t="shared" si="651"/>
        <v>27310.371428571427</v>
      </c>
      <c r="M362" s="40">
        <f t="shared" si="709"/>
        <v>3.3295857476433453E-2</v>
      </c>
      <c r="P362" s="41"/>
      <c r="Q362" s="41"/>
      <c r="R362" s="41"/>
    </row>
    <row r="363" spans="2:18" ht="24.95" customHeight="1">
      <c r="B363" s="238"/>
      <c r="C363" s="291"/>
      <c r="D363" s="284"/>
      <c r="E363" s="125" t="s">
        <v>106</v>
      </c>
      <c r="F363" s="31"/>
      <c r="G363" s="32"/>
      <c r="H363" s="177">
        <v>271144470</v>
      </c>
      <c r="I363" s="26" t="s">
        <v>193</v>
      </c>
      <c r="J363" s="142">
        <v>1061</v>
      </c>
      <c r="K363" s="26" t="s">
        <v>104</v>
      </c>
      <c r="L363" s="142">
        <f t="shared" si="651"/>
        <v>255555.57964184732</v>
      </c>
      <c r="M363" s="26">
        <f t="shared" si="709"/>
        <v>9.1758194240249072E-2</v>
      </c>
      <c r="P363" s="41"/>
      <c r="Q363" s="41"/>
      <c r="R363" s="41"/>
    </row>
    <row r="364" spans="2:18" ht="24.95" customHeight="1">
      <c r="B364" s="236">
        <v>61</v>
      </c>
      <c r="C364" s="289" t="s">
        <v>17</v>
      </c>
      <c r="D364" s="282">
        <f t="shared" ref="D364" si="716">VLOOKUP(C364,$Q$4:$R$77,2,FALSE)</f>
        <v>10060</v>
      </c>
      <c r="E364" s="105">
        <v>1</v>
      </c>
      <c r="F364" s="108" t="s">
        <v>216</v>
      </c>
      <c r="G364" s="111" t="s">
        <v>217</v>
      </c>
      <c r="H364" s="174">
        <v>43377800</v>
      </c>
      <c r="I364" s="24">
        <f t="shared" ref="I364" si="717">IFERROR(H364/H369,"-")</f>
        <v>0.14599285985337709</v>
      </c>
      <c r="J364" s="112">
        <v>750</v>
      </c>
      <c r="K364" s="24">
        <f t="shared" ref="K364" si="718">IFERROR(J364/J369,"-")</f>
        <v>0.67689530685920574</v>
      </c>
      <c r="L364" s="112">
        <f t="shared" si="651"/>
        <v>57837.066666666666</v>
      </c>
      <c r="M364" s="24">
        <f>IFERROR(J364/$R$64,0)</f>
        <v>7.4552683896620273E-2</v>
      </c>
      <c r="P364" s="41"/>
      <c r="Q364" s="41"/>
      <c r="R364" s="41"/>
    </row>
    <row r="365" spans="2:18" ht="24.95" customHeight="1">
      <c r="B365" s="237"/>
      <c r="C365" s="290"/>
      <c r="D365" s="283"/>
      <c r="E365" s="106">
        <v>2</v>
      </c>
      <c r="F365" s="109" t="s">
        <v>218</v>
      </c>
      <c r="G365" s="28" t="s">
        <v>219</v>
      </c>
      <c r="H365" s="175">
        <v>22724108</v>
      </c>
      <c r="I365" s="25">
        <f t="shared" ref="I365" si="719">IFERROR(H365/H369,"-")</f>
        <v>7.6480538767226672E-2</v>
      </c>
      <c r="J365" s="113">
        <v>626</v>
      </c>
      <c r="K365" s="25">
        <f t="shared" ref="K365" si="720">IFERROR(J365/J369,"-")</f>
        <v>0.56498194945848379</v>
      </c>
      <c r="L365" s="113">
        <f t="shared" si="651"/>
        <v>36300.492012779556</v>
      </c>
      <c r="M365" s="25">
        <f t="shared" ref="M365:M369" si="721">IFERROR(J365/$R$64,0)</f>
        <v>6.2226640159045728E-2</v>
      </c>
      <c r="P365" s="41"/>
      <c r="Q365" s="41"/>
      <c r="R365" s="41"/>
    </row>
    <row r="366" spans="2:18" ht="24.95" customHeight="1">
      <c r="B366" s="237"/>
      <c r="C366" s="290"/>
      <c r="D366" s="283"/>
      <c r="E366" s="106">
        <v>3</v>
      </c>
      <c r="F366" s="109" t="s">
        <v>222</v>
      </c>
      <c r="G366" s="29" t="s">
        <v>223</v>
      </c>
      <c r="H366" s="175">
        <v>25422513</v>
      </c>
      <c r="I366" s="25">
        <f t="shared" ref="I366" si="722">IFERROR(H366/H369,"-")</f>
        <v>8.5562323988991079E-2</v>
      </c>
      <c r="J366" s="113">
        <v>520</v>
      </c>
      <c r="K366" s="25">
        <f t="shared" ref="K366" si="723">IFERROR(J366/J369,"-")</f>
        <v>0.46931407942238268</v>
      </c>
      <c r="L366" s="113">
        <f t="shared" si="651"/>
        <v>48889.448076923079</v>
      </c>
      <c r="M366" s="25">
        <f t="shared" si="721"/>
        <v>5.168986083499006E-2</v>
      </c>
      <c r="P366" s="41"/>
      <c r="Q366" s="41"/>
      <c r="R366" s="41"/>
    </row>
    <row r="367" spans="2:18" ht="24.95" customHeight="1">
      <c r="B367" s="237"/>
      <c r="C367" s="290"/>
      <c r="D367" s="283"/>
      <c r="E367" s="106">
        <v>4</v>
      </c>
      <c r="F367" s="109" t="s">
        <v>214</v>
      </c>
      <c r="G367" s="29" t="s">
        <v>215</v>
      </c>
      <c r="H367" s="175">
        <v>44471486</v>
      </c>
      <c r="I367" s="25">
        <f t="shared" ref="I367" si="724">IFERROR(H367/H369,"-")</f>
        <v>0.14967378297353534</v>
      </c>
      <c r="J367" s="113">
        <v>505</v>
      </c>
      <c r="K367" s="25">
        <f t="shared" ref="K367" si="725">IFERROR(J367/J369,"-")</f>
        <v>0.45577617328519854</v>
      </c>
      <c r="L367" s="113">
        <f t="shared" si="651"/>
        <v>88062.348514851488</v>
      </c>
      <c r="M367" s="25">
        <f t="shared" si="721"/>
        <v>5.0198807157057657E-2</v>
      </c>
      <c r="P367" s="41"/>
      <c r="Q367" s="41"/>
      <c r="R367" s="41"/>
    </row>
    <row r="368" spans="2:18" ht="24.95" customHeight="1">
      <c r="B368" s="237"/>
      <c r="C368" s="290"/>
      <c r="D368" s="283"/>
      <c r="E368" s="107">
        <v>5</v>
      </c>
      <c r="F368" s="110" t="s">
        <v>234</v>
      </c>
      <c r="G368" s="30" t="s">
        <v>235</v>
      </c>
      <c r="H368" s="176">
        <v>14700045</v>
      </c>
      <c r="I368" s="40">
        <f t="shared" ref="I368" si="726">IFERROR(H368/H369,"-")</f>
        <v>4.9474653152611167E-2</v>
      </c>
      <c r="J368" s="114">
        <v>451</v>
      </c>
      <c r="K368" s="40">
        <f t="shared" ref="K368" si="727">IFERROR(J368/J369,"-")</f>
        <v>0.40703971119133575</v>
      </c>
      <c r="L368" s="114">
        <f t="shared" si="651"/>
        <v>32594.334811529934</v>
      </c>
      <c r="M368" s="40">
        <f t="shared" si="721"/>
        <v>4.4831013916500996E-2</v>
      </c>
      <c r="P368" s="41"/>
      <c r="Q368" s="41"/>
      <c r="R368" s="41"/>
    </row>
    <row r="369" spans="2:18" ht="24.95" customHeight="1">
      <c r="B369" s="238"/>
      <c r="C369" s="291"/>
      <c r="D369" s="284"/>
      <c r="E369" s="125" t="s">
        <v>106</v>
      </c>
      <c r="F369" s="31"/>
      <c r="G369" s="32"/>
      <c r="H369" s="177">
        <v>297122750</v>
      </c>
      <c r="I369" s="26" t="s">
        <v>193</v>
      </c>
      <c r="J369" s="142">
        <v>1108</v>
      </c>
      <c r="K369" s="26" t="s">
        <v>104</v>
      </c>
      <c r="L369" s="142">
        <f t="shared" si="651"/>
        <v>268161.32671480143</v>
      </c>
      <c r="M369" s="26">
        <f t="shared" si="721"/>
        <v>0.11013916500994035</v>
      </c>
      <c r="P369" s="41"/>
      <c r="Q369" s="41"/>
      <c r="R369" s="41"/>
    </row>
    <row r="370" spans="2:18" ht="24.95" customHeight="1">
      <c r="B370" s="236">
        <v>62</v>
      </c>
      <c r="C370" s="289" t="s">
        <v>18</v>
      </c>
      <c r="D370" s="282">
        <f t="shared" ref="D370" si="728">VLOOKUP(C370,$Q$4:$R$77,2,FALSE)</f>
        <v>14913</v>
      </c>
      <c r="E370" s="105">
        <v>1</v>
      </c>
      <c r="F370" s="108" t="s">
        <v>216</v>
      </c>
      <c r="G370" s="111" t="s">
        <v>217</v>
      </c>
      <c r="H370" s="174">
        <v>66162227</v>
      </c>
      <c r="I370" s="24">
        <f t="shared" ref="I370" si="729">IFERROR(H370/H375,"-")</f>
        <v>0.1703324199727812</v>
      </c>
      <c r="J370" s="112">
        <v>1149</v>
      </c>
      <c r="K370" s="24">
        <f t="shared" ref="K370" si="730">IFERROR(J370/J375,"-")</f>
        <v>0.7332482450542438</v>
      </c>
      <c r="L370" s="112">
        <f t="shared" si="651"/>
        <v>57582.442993907745</v>
      </c>
      <c r="M370" s="24">
        <f>IFERROR(J370/$R$65,0)</f>
        <v>7.7046871856769256E-2</v>
      </c>
      <c r="P370" s="41"/>
      <c r="Q370" s="41"/>
      <c r="R370" s="41"/>
    </row>
    <row r="371" spans="2:18" ht="24.95" customHeight="1">
      <c r="B371" s="237"/>
      <c r="C371" s="290"/>
      <c r="D371" s="283"/>
      <c r="E371" s="106">
        <v>2</v>
      </c>
      <c r="F371" s="109" t="s">
        <v>218</v>
      </c>
      <c r="G371" s="28" t="s">
        <v>219</v>
      </c>
      <c r="H371" s="175">
        <v>26671285</v>
      </c>
      <c r="I371" s="25">
        <f t="shared" ref="I371" si="731">IFERROR(H371/H375,"-")</f>
        <v>6.8664322889762153E-2</v>
      </c>
      <c r="J371" s="113">
        <v>920</v>
      </c>
      <c r="K371" s="25">
        <f t="shared" ref="K371" si="732">IFERROR(J371/J375,"-")</f>
        <v>0.58710912571793239</v>
      </c>
      <c r="L371" s="113">
        <f t="shared" si="651"/>
        <v>28990.527173913044</v>
      </c>
      <c r="M371" s="25">
        <f t="shared" ref="M371:M375" si="733">IFERROR(J371/$R$65,0)</f>
        <v>6.1691141956682093E-2</v>
      </c>
      <c r="P371" s="41"/>
      <c r="Q371" s="41"/>
      <c r="R371" s="41"/>
    </row>
    <row r="372" spans="2:18" ht="24.95" customHeight="1">
      <c r="B372" s="237"/>
      <c r="C372" s="290"/>
      <c r="D372" s="283"/>
      <c r="E372" s="106">
        <v>3</v>
      </c>
      <c r="F372" s="109" t="s">
        <v>214</v>
      </c>
      <c r="G372" s="29" t="s">
        <v>215</v>
      </c>
      <c r="H372" s="175">
        <v>64687248</v>
      </c>
      <c r="I372" s="25">
        <f t="shared" ref="I372" si="734">IFERROR(H372/H375,"-")</f>
        <v>0.1665351363281567</v>
      </c>
      <c r="J372" s="113">
        <v>828</v>
      </c>
      <c r="K372" s="25">
        <f t="shared" ref="K372" si="735">IFERROR(J372/J375,"-")</f>
        <v>0.52839821314613911</v>
      </c>
      <c r="L372" s="113">
        <f t="shared" si="651"/>
        <v>78124.695652173919</v>
      </c>
      <c r="M372" s="25">
        <f t="shared" si="733"/>
        <v>5.5522027761013878E-2</v>
      </c>
      <c r="P372" s="41"/>
      <c r="Q372" s="41"/>
      <c r="R372" s="41"/>
    </row>
    <row r="373" spans="2:18" ht="24.95" customHeight="1">
      <c r="B373" s="237"/>
      <c r="C373" s="290"/>
      <c r="D373" s="283"/>
      <c r="E373" s="106">
        <v>4</v>
      </c>
      <c r="F373" s="109" t="s">
        <v>222</v>
      </c>
      <c r="G373" s="29" t="s">
        <v>223</v>
      </c>
      <c r="H373" s="175">
        <v>27733382</v>
      </c>
      <c r="I373" s="25">
        <f t="shared" ref="I373" si="736">IFERROR(H373/H375,"-")</f>
        <v>7.139865576304695E-2</v>
      </c>
      <c r="J373" s="113">
        <v>672</v>
      </c>
      <c r="K373" s="25">
        <f t="shared" ref="K373" si="737">IFERROR(J373/J375,"-")</f>
        <v>0.42884492661135931</v>
      </c>
      <c r="L373" s="113">
        <f t="shared" si="651"/>
        <v>41269.913690476191</v>
      </c>
      <c r="M373" s="25">
        <f t="shared" si="733"/>
        <v>4.5061355864011263E-2</v>
      </c>
      <c r="P373" s="41"/>
      <c r="Q373" s="41"/>
      <c r="R373" s="41"/>
    </row>
    <row r="374" spans="2:18" ht="24.95" customHeight="1">
      <c r="B374" s="237"/>
      <c r="C374" s="290"/>
      <c r="D374" s="283"/>
      <c r="E374" s="107">
        <v>5</v>
      </c>
      <c r="F374" s="110" t="s">
        <v>234</v>
      </c>
      <c r="G374" s="30" t="s">
        <v>235</v>
      </c>
      <c r="H374" s="176">
        <v>18263569</v>
      </c>
      <c r="I374" s="40">
        <f t="shared" ref="I374" si="738">IFERROR(H374/H375,"-")</f>
        <v>4.7018941867084788E-2</v>
      </c>
      <c r="J374" s="114">
        <v>665</v>
      </c>
      <c r="K374" s="40">
        <f t="shared" ref="K374" si="739">IFERROR(J374/J375,"-")</f>
        <v>0.42437779195915765</v>
      </c>
      <c r="L374" s="114">
        <f t="shared" si="651"/>
        <v>27464.013533834586</v>
      </c>
      <c r="M374" s="40">
        <f t="shared" si="733"/>
        <v>4.4591966740427813E-2</v>
      </c>
      <c r="P374" s="41"/>
      <c r="Q374" s="41"/>
      <c r="R374" s="41"/>
    </row>
    <row r="375" spans="2:18" ht="24.95" customHeight="1">
      <c r="B375" s="238"/>
      <c r="C375" s="291"/>
      <c r="D375" s="284"/>
      <c r="E375" s="125" t="s">
        <v>106</v>
      </c>
      <c r="F375" s="31"/>
      <c r="G375" s="32"/>
      <c r="H375" s="177">
        <v>388430030</v>
      </c>
      <c r="I375" s="26" t="s">
        <v>193</v>
      </c>
      <c r="J375" s="142">
        <v>1567</v>
      </c>
      <c r="K375" s="26" t="s">
        <v>104</v>
      </c>
      <c r="L375" s="142">
        <f t="shared" si="651"/>
        <v>247881.32099553288</v>
      </c>
      <c r="M375" s="26">
        <f t="shared" si="733"/>
        <v>0.10507610809360961</v>
      </c>
      <c r="P375" s="41"/>
      <c r="Q375" s="41"/>
      <c r="R375" s="41"/>
    </row>
    <row r="376" spans="2:18" ht="24.95" customHeight="1">
      <c r="B376" s="236">
        <v>63</v>
      </c>
      <c r="C376" s="289" t="s">
        <v>27</v>
      </c>
      <c r="D376" s="282">
        <f t="shared" ref="D376" si="740">VLOOKUP(C376,$Q$4:$R$77,2,FALSE)</f>
        <v>10994</v>
      </c>
      <c r="E376" s="105">
        <v>1</v>
      </c>
      <c r="F376" s="108" t="s">
        <v>216</v>
      </c>
      <c r="G376" s="111" t="s">
        <v>217</v>
      </c>
      <c r="H376" s="174">
        <v>61931474</v>
      </c>
      <c r="I376" s="24">
        <f t="shared" ref="I376" si="741">IFERROR(H376/H381,"-")</f>
        <v>0.15340149501593239</v>
      </c>
      <c r="J376" s="112">
        <v>957</v>
      </c>
      <c r="K376" s="24">
        <f t="shared" ref="K376" si="742">IFERROR(J376/J381,"-")</f>
        <v>0.69448476052249641</v>
      </c>
      <c r="L376" s="112">
        <f t="shared" si="651"/>
        <v>64714.183908045976</v>
      </c>
      <c r="M376" s="24">
        <f>IFERROR(J376/$R$66,0)</f>
        <v>8.7047480443878486E-2</v>
      </c>
      <c r="P376" s="41"/>
      <c r="Q376" s="41"/>
      <c r="R376" s="41"/>
    </row>
    <row r="377" spans="2:18" ht="24.95" customHeight="1">
      <c r="B377" s="237"/>
      <c r="C377" s="290"/>
      <c r="D377" s="283"/>
      <c r="E377" s="106">
        <v>2</v>
      </c>
      <c r="F377" s="109" t="s">
        <v>218</v>
      </c>
      <c r="G377" s="28" t="s">
        <v>219</v>
      </c>
      <c r="H377" s="175">
        <v>29428733</v>
      </c>
      <c r="I377" s="25">
        <f t="shared" ref="I377" si="743">IFERROR(H377/H381,"-")</f>
        <v>7.2893657248085289E-2</v>
      </c>
      <c r="J377" s="113">
        <v>793</v>
      </c>
      <c r="K377" s="25">
        <f t="shared" ref="K377" si="744">IFERROR(J377/J381,"-")</f>
        <v>0.57547169811320753</v>
      </c>
      <c r="L377" s="113">
        <f t="shared" si="651"/>
        <v>37110.634300126105</v>
      </c>
      <c r="M377" s="25">
        <f t="shared" ref="M377:M381" si="745">IFERROR(J377/$R$66,0)</f>
        <v>7.2130252865199196E-2</v>
      </c>
      <c r="P377" s="41"/>
      <c r="Q377" s="41"/>
      <c r="R377" s="41"/>
    </row>
    <row r="378" spans="2:18" ht="24.95" customHeight="1">
      <c r="B378" s="237"/>
      <c r="C378" s="290"/>
      <c r="D378" s="283"/>
      <c r="E378" s="106">
        <v>3</v>
      </c>
      <c r="F378" s="109" t="s">
        <v>214</v>
      </c>
      <c r="G378" s="29" t="s">
        <v>215</v>
      </c>
      <c r="H378" s="175">
        <v>66328653</v>
      </c>
      <c r="I378" s="25">
        <f t="shared" ref="I378" si="746">IFERROR(H378/H381,"-")</f>
        <v>0.16429311100512495</v>
      </c>
      <c r="J378" s="113">
        <v>729</v>
      </c>
      <c r="K378" s="25">
        <f t="shared" ref="K378" si="747">IFERROR(J378/J381,"-")</f>
        <v>0.52902757619738749</v>
      </c>
      <c r="L378" s="113">
        <f t="shared" si="651"/>
        <v>90985.806584362144</v>
      </c>
      <c r="M378" s="25">
        <f t="shared" si="745"/>
        <v>6.6308895761324357E-2</v>
      </c>
      <c r="P378" s="41"/>
      <c r="Q378" s="41"/>
      <c r="R378" s="41"/>
    </row>
    <row r="379" spans="2:18" ht="24.95" customHeight="1">
      <c r="B379" s="237"/>
      <c r="C379" s="290"/>
      <c r="D379" s="283"/>
      <c r="E379" s="106">
        <v>4</v>
      </c>
      <c r="F379" s="109" t="s">
        <v>222</v>
      </c>
      <c r="G379" s="29" t="s">
        <v>223</v>
      </c>
      <c r="H379" s="175">
        <v>24260922</v>
      </c>
      <c r="I379" s="25">
        <f t="shared" ref="I379" si="748">IFERROR(H379/H381,"-")</f>
        <v>6.0093220214085724E-2</v>
      </c>
      <c r="J379" s="113">
        <v>565</v>
      </c>
      <c r="K379" s="25">
        <f t="shared" ref="K379" si="749">IFERROR(J379/J381,"-")</f>
        <v>0.41001451378809867</v>
      </c>
      <c r="L379" s="113">
        <f t="shared" si="651"/>
        <v>42939.684955752215</v>
      </c>
      <c r="M379" s="25">
        <f t="shared" si="745"/>
        <v>5.1391668182645081E-2</v>
      </c>
      <c r="P379" s="41"/>
      <c r="Q379" s="41"/>
      <c r="R379" s="41"/>
    </row>
    <row r="380" spans="2:18" ht="24.95" customHeight="1">
      <c r="B380" s="237"/>
      <c r="C380" s="290"/>
      <c r="D380" s="283"/>
      <c r="E380" s="107">
        <v>5</v>
      </c>
      <c r="F380" s="110" t="s">
        <v>242</v>
      </c>
      <c r="G380" s="30" t="s">
        <v>243</v>
      </c>
      <c r="H380" s="176">
        <v>9087950</v>
      </c>
      <c r="I380" s="40">
        <f t="shared" ref="I380" si="750">IFERROR(H380/H381,"-")</f>
        <v>2.2510446249511883E-2</v>
      </c>
      <c r="J380" s="114">
        <v>565</v>
      </c>
      <c r="K380" s="40">
        <f t="shared" ref="K380" si="751">IFERROR(J380/J381,"-")</f>
        <v>0.41001451378809867</v>
      </c>
      <c r="L380" s="114">
        <f t="shared" si="651"/>
        <v>16084.867256637168</v>
      </c>
      <c r="M380" s="40">
        <f t="shared" si="745"/>
        <v>5.1391668182645081E-2</v>
      </c>
      <c r="P380" s="41"/>
      <c r="Q380" s="41"/>
      <c r="R380" s="41"/>
    </row>
    <row r="381" spans="2:18" ht="24.95" customHeight="1">
      <c r="B381" s="238"/>
      <c r="C381" s="291"/>
      <c r="D381" s="284"/>
      <c r="E381" s="125" t="s">
        <v>106</v>
      </c>
      <c r="F381" s="31"/>
      <c r="G381" s="32"/>
      <c r="H381" s="177">
        <v>403721450</v>
      </c>
      <c r="I381" s="26" t="s">
        <v>193</v>
      </c>
      <c r="J381" s="142">
        <v>1378</v>
      </c>
      <c r="K381" s="26" t="s">
        <v>104</v>
      </c>
      <c r="L381" s="142">
        <f t="shared" si="651"/>
        <v>292976.37880986935</v>
      </c>
      <c r="M381" s="26">
        <f t="shared" si="745"/>
        <v>0.12534109514280517</v>
      </c>
      <c r="P381" s="41"/>
      <c r="Q381" s="41"/>
      <c r="R381" s="41"/>
    </row>
    <row r="382" spans="2:18" ht="24.95" customHeight="1">
      <c r="B382" s="236">
        <v>64</v>
      </c>
      <c r="C382" s="289" t="s">
        <v>46</v>
      </c>
      <c r="D382" s="282">
        <f t="shared" ref="D382" si="752">VLOOKUP(C382,$Q$4:$R$77,2,FALSE)</f>
        <v>11433</v>
      </c>
      <c r="E382" s="105">
        <v>1</v>
      </c>
      <c r="F382" s="108" t="s">
        <v>216</v>
      </c>
      <c r="G382" s="111" t="s">
        <v>217</v>
      </c>
      <c r="H382" s="174">
        <v>46548751</v>
      </c>
      <c r="I382" s="24">
        <f t="shared" ref="I382" si="753">IFERROR(H382/H387,"-")</f>
        <v>0.14205683243643374</v>
      </c>
      <c r="J382" s="112">
        <v>771</v>
      </c>
      <c r="K382" s="24">
        <f t="shared" ref="K382" si="754">IFERROR(J382/J387,"-")</f>
        <v>0.70798898071625349</v>
      </c>
      <c r="L382" s="112">
        <f t="shared" si="651"/>
        <v>60374.514915693901</v>
      </c>
      <c r="M382" s="24">
        <f>IFERROR(J382/$R$67,0)</f>
        <v>6.7436368407242195E-2</v>
      </c>
      <c r="P382" s="41"/>
      <c r="Q382" s="41"/>
      <c r="R382" s="41"/>
    </row>
    <row r="383" spans="2:18" ht="24.95" customHeight="1">
      <c r="B383" s="237"/>
      <c r="C383" s="290"/>
      <c r="D383" s="283"/>
      <c r="E383" s="106">
        <v>2</v>
      </c>
      <c r="F383" s="109" t="s">
        <v>218</v>
      </c>
      <c r="G383" s="28" t="s">
        <v>219</v>
      </c>
      <c r="H383" s="175">
        <v>24368615</v>
      </c>
      <c r="I383" s="25">
        <f t="shared" ref="I383" si="755">IFERROR(H383/H387,"-")</f>
        <v>7.4367801141709808E-2</v>
      </c>
      <c r="J383" s="113">
        <v>662</v>
      </c>
      <c r="K383" s="25">
        <f t="shared" ref="K383" si="756">IFERROR(J383/J387,"-")</f>
        <v>0.6078971533516988</v>
      </c>
      <c r="L383" s="113">
        <f t="shared" si="651"/>
        <v>36810.596676737157</v>
      </c>
      <c r="M383" s="25">
        <f t="shared" ref="M383:M387" si="757">IFERROR(J383/$R$67,0)</f>
        <v>5.7902562756931689E-2</v>
      </c>
      <c r="P383" s="41"/>
      <c r="Q383" s="41"/>
      <c r="R383" s="41"/>
    </row>
    <row r="384" spans="2:18" ht="24.95" customHeight="1">
      <c r="B384" s="237"/>
      <c r="C384" s="290"/>
      <c r="D384" s="283"/>
      <c r="E384" s="106">
        <v>3</v>
      </c>
      <c r="F384" s="109" t="s">
        <v>214</v>
      </c>
      <c r="G384" s="29" t="s">
        <v>215</v>
      </c>
      <c r="H384" s="175">
        <v>42365912</v>
      </c>
      <c r="I384" s="25">
        <f t="shared" ref="I384" si="758">IFERROR(H384/H387,"-")</f>
        <v>0.1292917024132548</v>
      </c>
      <c r="J384" s="113">
        <v>550</v>
      </c>
      <c r="K384" s="25">
        <f t="shared" ref="K384" si="759">IFERROR(J384/J387,"-")</f>
        <v>0.50505050505050508</v>
      </c>
      <c r="L384" s="113">
        <f t="shared" si="651"/>
        <v>77028.930909090908</v>
      </c>
      <c r="M384" s="25">
        <f t="shared" si="757"/>
        <v>4.8106358785970436E-2</v>
      </c>
      <c r="P384" s="41"/>
      <c r="Q384" s="41"/>
      <c r="R384" s="41"/>
    </row>
    <row r="385" spans="2:18" ht="24.95" customHeight="1">
      <c r="B385" s="237"/>
      <c r="C385" s="290"/>
      <c r="D385" s="283"/>
      <c r="E385" s="106">
        <v>4</v>
      </c>
      <c r="F385" s="109" t="s">
        <v>234</v>
      </c>
      <c r="G385" s="29" t="s">
        <v>235</v>
      </c>
      <c r="H385" s="175">
        <v>14731837</v>
      </c>
      <c r="I385" s="25">
        <f t="shared" ref="I385" si="760">IFERROR(H385/H387,"-")</f>
        <v>4.495841575190395E-2</v>
      </c>
      <c r="J385" s="113">
        <v>444</v>
      </c>
      <c r="K385" s="25">
        <f t="shared" ref="K385" si="761">IFERROR(J385/J387,"-")</f>
        <v>0.40771349862258954</v>
      </c>
      <c r="L385" s="113">
        <f t="shared" si="651"/>
        <v>33179.813063063062</v>
      </c>
      <c r="M385" s="25">
        <f t="shared" si="757"/>
        <v>3.8834951456310676E-2</v>
      </c>
      <c r="P385" s="41"/>
      <c r="Q385" s="41"/>
      <c r="R385" s="41"/>
    </row>
    <row r="386" spans="2:18" ht="24.95" customHeight="1">
      <c r="B386" s="237"/>
      <c r="C386" s="290"/>
      <c r="D386" s="283"/>
      <c r="E386" s="107">
        <v>5</v>
      </c>
      <c r="F386" s="110" t="s">
        <v>220</v>
      </c>
      <c r="G386" s="30" t="s">
        <v>221</v>
      </c>
      <c r="H386" s="176">
        <v>24847079</v>
      </c>
      <c r="I386" s="40">
        <f t="shared" ref="I386" si="762">IFERROR(H386/H387,"-")</f>
        <v>7.5827970938206951E-2</v>
      </c>
      <c r="J386" s="114">
        <v>403</v>
      </c>
      <c r="K386" s="40">
        <f t="shared" ref="K386" si="763">IFERROR(J386/J387,"-")</f>
        <v>0.37006427915518825</v>
      </c>
      <c r="L386" s="114">
        <f t="shared" si="651"/>
        <v>61655.282878411912</v>
      </c>
      <c r="M386" s="40">
        <f t="shared" si="757"/>
        <v>3.5248841074083791E-2</v>
      </c>
      <c r="P386" s="41"/>
      <c r="Q386" s="41"/>
      <c r="R386" s="41"/>
    </row>
    <row r="387" spans="2:18" ht="24.95" customHeight="1">
      <c r="B387" s="238"/>
      <c r="C387" s="291"/>
      <c r="D387" s="284"/>
      <c r="E387" s="125" t="s">
        <v>106</v>
      </c>
      <c r="F387" s="31"/>
      <c r="G387" s="32"/>
      <c r="H387" s="177">
        <v>327676960</v>
      </c>
      <c r="I387" s="26" t="s">
        <v>193</v>
      </c>
      <c r="J387" s="142">
        <v>1089</v>
      </c>
      <c r="K387" s="26" t="s">
        <v>104</v>
      </c>
      <c r="L387" s="142">
        <f t="shared" si="651"/>
        <v>300897.11662075296</v>
      </c>
      <c r="M387" s="26">
        <f t="shared" si="757"/>
        <v>9.5250590396221468E-2</v>
      </c>
      <c r="P387" s="41"/>
      <c r="Q387" s="41"/>
      <c r="R387" s="41"/>
    </row>
    <row r="388" spans="2:18" ht="24.95" customHeight="1">
      <c r="B388" s="236">
        <v>65</v>
      </c>
      <c r="C388" s="289" t="s">
        <v>11</v>
      </c>
      <c r="D388" s="282">
        <f t="shared" ref="D388" si="764">VLOOKUP(C388,$Q$4:$R$77,2,FALSE)</f>
        <v>5802</v>
      </c>
      <c r="E388" s="105">
        <v>1</v>
      </c>
      <c r="F388" s="108" t="s">
        <v>216</v>
      </c>
      <c r="G388" s="111" t="s">
        <v>217</v>
      </c>
      <c r="H388" s="174">
        <v>30282414</v>
      </c>
      <c r="I388" s="24">
        <f t="shared" ref="I388" si="765">IFERROR(H388/H393,"-")</f>
        <v>0.21255869026553889</v>
      </c>
      <c r="J388" s="112">
        <v>401</v>
      </c>
      <c r="K388" s="24">
        <f t="shared" ref="K388" si="766">IFERROR(J388/J393,"-")</f>
        <v>0.74535315985130113</v>
      </c>
      <c r="L388" s="112">
        <f t="shared" si="651"/>
        <v>75517.241895261846</v>
      </c>
      <c r="M388" s="24">
        <f>IFERROR(J388/$R$68,0)</f>
        <v>6.9114098586694248E-2</v>
      </c>
      <c r="P388" s="41"/>
      <c r="Q388" s="41"/>
      <c r="R388" s="41"/>
    </row>
    <row r="389" spans="2:18" ht="24.95" customHeight="1">
      <c r="B389" s="237"/>
      <c r="C389" s="290"/>
      <c r="D389" s="283"/>
      <c r="E389" s="106">
        <v>2</v>
      </c>
      <c r="F389" s="109" t="s">
        <v>218</v>
      </c>
      <c r="G389" s="28" t="s">
        <v>219</v>
      </c>
      <c r="H389" s="175">
        <v>10175011</v>
      </c>
      <c r="I389" s="25">
        <f t="shared" ref="I389" si="767">IFERROR(H389/H393,"-")</f>
        <v>7.1420561504688868E-2</v>
      </c>
      <c r="J389" s="113">
        <v>308</v>
      </c>
      <c r="K389" s="25">
        <f t="shared" ref="K389" si="768">IFERROR(J389/J393,"-")</f>
        <v>0.57249070631970256</v>
      </c>
      <c r="L389" s="113">
        <f t="shared" si="651"/>
        <v>33035.75</v>
      </c>
      <c r="M389" s="25">
        <f t="shared" ref="M389:M393" si="769">IFERROR(J389/$R$68,0)</f>
        <v>5.3085143054119266E-2</v>
      </c>
      <c r="P389" s="41"/>
      <c r="Q389" s="41"/>
      <c r="R389" s="41"/>
    </row>
    <row r="390" spans="2:18" ht="24.95" customHeight="1">
      <c r="B390" s="237"/>
      <c r="C390" s="290"/>
      <c r="D390" s="283"/>
      <c r="E390" s="106">
        <v>3</v>
      </c>
      <c r="F390" s="109" t="s">
        <v>214</v>
      </c>
      <c r="G390" s="29" t="s">
        <v>215</v>
      </c>
      <c r="H390" s="175">
        <v>28017466</v>
      </c>
      <c r="I390" s="25">
        <f t="shared" ref="I390" si="770">IFERROR(H390/H393,"-")</f>
        <v>0.19666053959632371</v>
      </c>
      <c r="J390" s="113">
        <v>300</v>
      </c>
      <c r="K390" s="25">
        <f t="shared" ref="K390" si="771">IFERROR(J390/J393,"-")</f>
        <v>0.55762081784386619</v>
      </c>
      <c r="L390" s="113">
        <f t="shared" si="651"/>
        <v>93391.55333333333</v>
      </c>
      <c r="M390" s="25">
        <f t="shared" si="769"/>
        <v>5.170630816959669E-2</v>
      </c>
      <c r="P390" s="41"/>
      <c r="Q390" s="41"/>
      <c r="R390" s="41"/>
    </row>
    <row r="391" spans="2:18" ht="24.95" customHeight="1">
      <c r="B391" s="237"/>
      <c r="C391" s="290"/>
      <c r="D391" s="283"/>
      <c r="E391" s="106">
        <v>4</v>
      </c>
      <c r="F391" s="109" t="s">
        <v>222</v>
      </c>
      <c r="G391" s="29" t="s">
        <v>223</v>
      </c>
      <c r="H391" s="175">
        <v>8193023</v>
      </c>
      <c r="I391" s="25">
        <f t="shared" ref="I391" si="772">IFERROR(H391/H393,"-")</f>
        <v>5.7508567123989399E-2</v>
      </c>
      <c r="J391" s="113">
        <v>227</v>
      </c>
      <c r="K391" s="25">
        <f t="shared" ref="K391" si="773">IFERROR(J391/J393,"-")</f>
        <v>0.42193308550185876</v>
      </c>
      <c r="L391" s="113">
        <f t="shared" si="651"/>
        <v>36092.612334801765</v>
      </c>
      <c r="M391" s="25">
        <f t="shared" si="769"/>
        <v>3.9124439848328162E-2</v>
      </c>
      <c r="P391" s="41"/>
      <c r="Q391" s="41"/>
      <c r="R391" s="41"/>
    </row>
    <row r="392" spans="2:18" ht="24.95" customHeight="1">
      <c r="B392" s="237"/>
      <c r="C392" s="290"/>
      <c r="D392" s="283"/>
      <c r="E392" s="107">
        <v>5</v>
      </c>
      <c r="F392" s="110" t="s">
        <v>234</v>
      </c>
      <c r="G392" s="30" t="s">
        <v>235</v>
      </c>
      <c r="H392" s="176">
        <v>6918443</v>
      </c>
      <c r="I392" s="40">
        <f t="shared" ref="I392" si="774">IFERROR(H392/H393,"-")</f>
        <v>4.856201961827699E-2</v>
      </c>
      <c r="J392" s="114">
        <v>224</v>
      </c>
      <c r="K392" s="40">
        <f t="shared" ref="K392" si="775">IFERROR(J392/J393,"-")</f>
        <v>0.41635687732342008</v>
      </c>
      <c r="L392" s="114">
        <f t="shared" si="651"/>
        <v>30885.90625</v>
      </c>
      <c r="M392" s="40">
        <f t="shared" si="769"/>
        <v>3.8607376766632194E-2</v>
      </c>
      <c r="P392" s="41"/>
      <c r="Q392" s="41"/>
      <c r="R392" s="41"/>
    </row>
    <row r="393" spans="2:18" ht="24.95" customHeight="1">
      <c r="B393" s="238"/>
      <c r="C393" s="291"/>
      <c r="D393" s="284"/>
      <c r="E393" s="125" t="s">
        <v>106</v>
      </c>
      <c r="F393" s="31"/>
      <c r="G393" s="32"/>
      <c r="H393" s="177">
        <v>142466130</v>
      </c>
      <c r="I393" s="26" t="s">
        <v>193</v>
      </c>
      <c r="J393" s="142">
        <v>538</v>
      </c>
      <c r="K393" s="26" t="s">
        <v>104</v>
      </c>
      <c r="L393" s="142">
        <f t="shared" si="651"/>
        <v>264806.93308550183</v>
      </c>
      <c r="M393" s="26">
        <f t="shared" si="769"/>
        <v>9.2726645984143402E-2</v>
      </c>
      <c r="P393" s="41"/>
      <c r="Q393" s="41"/>
      <c r="R393" s="41"/>
    </row>
    <row r="394" spans="2:18" ht="24.95" customHeight="1">
      <c r="B394" s="236">
        <v>66</v>
      </c>
      <c r="C394" s="289" t="s">
        <v>6</v>
      </c>
      <c r="D394" s="282">
        <f t="shared" ref="D394" si="776">VLOOKUP(C394,$Q$4:$R$77,2,FALSE)</f>
        <v>5981</v>
      </c>
      <c r="E394" s="105">
        <v>1</v>
      </c>
      <c r="F394" s="108" t="s">
        <v>216</v>
      </c>
      <c r="G394" s="111" t="s">
        <v>217</v>
      </c>
      <c r="H394" s="174">
        <v>31376698</v>
      </c>
      <c r="I394" s="24">
        <f t="shared" ref="I394" si="777">IFERROR(H394/H399,"-")</f>
        <v>0.20446797152421956</v>
      </c>
      <c r="J394" s="112">
        <v>470</v>
      </c>
      <c r="K394" s="24">
        <f t="shared" ref="K394" si="778">IFERROR(J394/J399,"-")</f>
        <v>0.74840764331210186</v>
      </c>
      <c r="L394" s="112">
        <f t="shared" ref="L394:L447" si="779">IFERROR(H394/J394,"-")</f>
        <v>66758.931914893619</v>
      </c>
      <c r="M394" s="24">
        <f>IFERROR(J394/$R$69,0)</f>
        <v>7.8582176893496072E-2</v>
      </c>
      <c r="P394" s="41"/>
      <c r="Q394" s="41"/>
      <c r="R394" s="41"/>
    </row>
    <row r="395" spans="2:18" ht="24.95" customHeight="1">
      <c r="B395" s="237"/>
      <c r="C395" s="290"/>
      <c r="D395" s="283"/>
      <c r="E395" s="106">
        <v>2</v>
      </c>
      <c r="F395" s="109" t="s">
        <v>218</v>
      </c>
      <c r="G395" s="28" t="s">
        <v>219</v>
      </c>
      <c r="H395" s="175">
        <v>13256854</v>
      </c>
      <c r="I395" s="25">
        <f t="shared" ref="I395" si="780">IFERROR(H395/H399,"-")</f>
        <v>8.6389015382457898E-2</v>
      </c>
      <c r="J395" s="113">
        <v>400</v>
      </c>
      <c r="K395" s="25">
        <f t="shared" ref="K395" si="781">IFERROR(J395/J399,"-")</f>
        <v>0.63694267515923564</v>
      </c>
      <c r="L395" s="113">
        <f t="shared" si="779"/>
        <v>33142.135000000002</v>
      </c>
      <c r="M395" s="25">
        <f t="shared" ref="M395:M399" si="782">IFERROR(J395/$R$69,0)</f>
        <v>6.6878448419996656E-2</v>
      </c>
      <c r="P395" s="41"/>
      <c r="Q395" s="41"/>
      <c r="R395" s="41"/>
    </row>
    <row r="396" spans="2:18" ht="24.95" customHeight="1">
      <c r="B396" s="237"/>
      <c r="C396" s="290"/>
      <c r="D396" s="283"/>
      <c r="E396" s="106">
        <v>3</v>
      </c>
      <c r="F396" s="109" t="s">
        <v>214</v>
      </c>
      <c r="G396" s="29" t="s">
        <v>215</v>
      </c>
      <c r="H396" s="175">
        <v>25280733</v>
      </c>
      <c r="I396" s="25">
        <f t="shared" ref="I396" si="783">IFERROR(H396/H399,"-")</f>
        <v>0.16474328162751217</v>
      </c>
      <c r="J396" s="113">
        <v>314</v>
      </c>
      <c r="K396" s="25">
        <f t="shared" ref="K396" si="784">IFERROR(J396/J399,"-")</f>
        <v>0.5</v>
      </c>
      <c r="L396" s="113">
        <f t="shared" si="779"/>
        <v>80511.888535031845</v>
      </c>
      <c r="M396" s="25">
        <f t="shared" si="782"/>
        <v>5.2499582009697378E-2</v>
      </c>
      <c r="P396" s="41"/>
      <c r="Q396" s="41"/>
      <c r="R396" s="41"/>
    </row>
    <row r="397" spans="2:18" ht="24.95" customHeight="1">
      <c r="B397" s="237"/>
      <c r="C397" s="290"/>
      <c r="D397" s="283"/>
      <c r="E397" s="106">
        <v>4</v>
      </c>
      <c r="F397" s="109" t="s">
        <v>220</v>
      </c>
      <c r="G397" s="29" t="s">
        <v>221</v>
      </c>
      <c r="H397" s="175">
        <v>17393063</v>
      </c>
      <c r="I397" s="25">
        <f t="shared" ref="I397" si="785">IFERROR(H397/H399,"-")</f>
        <v>0.11334284793775803</v>
      </c>
      <c r="J397" s="113">
        <v>274</v>
      </c>
      <c r="K397" s="25">
        <f t="shared" ref="K397" si="786">IFERROR(J397/J399,"-")</f>
        <v>0.43630573248407645</v>
      </c>
      <c r="L397" s="113">
        <f t="shared" si="779"/>
        <v>63478.332116788319</v>
      </c>
      <c r="M397" s="25">
        <f t="shared" si="782"/>
        <v>4.5811737167697708E-2</v>
      </c>
      <c r="P397" s="41"/>
      <c r="Q397" s="41"/>
      <c r="R397" s="41"/>
    </row>
    <row r="398" spans="2:18" ht="24.95" customHeight="1">
      <c r="B398" s="237"/>
      <c r="C398" s="290"/>
      <c r="D398" s="283"/>
      <c r="E398" s="107">
        <v>5</v>
      </c>
      <c r="F398" s="110" t="s">
        <v>240</v>
      </c>
      <c r="G398" s="30" t="s">
        <v>241</v>
      </c>
      <c r="H398" s="176">
        <v>4295228</v>
      </c>
      <c r="I398" s="40">
        <f t="shared" ref="I398" si="787">IFERROR(H398/H399,"-")</f>
        <v>2.7990088580832517E-2</v>
      </c>
      <c r="J398" s="114">
        <v>267</v>
      </c>
      <c r="K398" s="40">
        <f t="shared" ref="K398" si="788">IFERROR(J398/J399,"-")</f>
        <v>0.42515923566878983</v>
      </c>
      <c r="L398" s="114">
        <f t="shared" si="779"/>
        <v>16086.996254681648</v>
      </c>
      <c r="M398" s="40">
        <f t="shared" si="782"/>
        <v>4.4641364320347765E-2</v>
      </c>
      <c r="P398" s="41"/>
      <c r="Q398" s="41"/>
      <c r="R398" s="41"/>
    </row>
    <row r="399" spans="2:18" ht="24.95" customHeight="1">
      <c r="B399" s="238"/>
      <c r="C399" s="291"/>
      <c r="D399" s="284"/>
      <c r="E399" s="125" t="s">
        <v>106</v>
      </c>
      <c r="F399" s="31"/>
      <c r="G399" s="32"/>
      <c r="H399" s="177">
        <v>153455320</v>
      </c>
      <c r="I399" s="26" t="s">
        <v>193</v>
      </c>
      <c r="J399" s="142">
        <v>628</v>
      </c>
      <c r="K399" s="26" t="s">
        <v>104</v>
      </c>
      <c r="L399" s="142">
        <f t="shared" si="779"/>
        <v>244355.6050955414</v>
      </c>
      <c r="M399" s="26">
        <f t="shared" si="782"/>
        <v>0.10499916401939476</v>
      </c>
      <c r="P399" s="41"/>
      <c r="Q399" s="41"/>
      <c r="R399" s="41"/>
    </row>
    <row r="400" spans="2:18" ht="24.95" customHeight="1">
      <c r="B400" s="236">
        <v>67</v>
      </c>
      <c r="C400" s="289" t="s">
        <v>7</v>
      </c>
      <c r="D400" s="282">
        <f t="shared" ref="D400" si="789">VLOOKUP(C400,$Q$4:$R$77,2,FALSE)</f>
        <v>2538</v>
      </c>
      <c r="E400" s="105">
        <v>1</v>
      </c>
      <c r="F400" s="108" t="s">
        <v>216</v>
      </c>
      <c r="G400" s="111" t="s">
        <v>217</v>
      </c>
      <c r="H400" s="174">
        <v>5769985</v>
      </c>
      <c r="I400" s="24">
        <f t="shared" ref="I400" si="790">IFERROR(H400/H405,"-")</f>
        <v>0.14038578698481688</v>
      </c>
      <c r="J400" s="112">
        <v>137</v>
      </c>
      <c r="K400" s="24">
        <f t="shared" ref="K400" si="791">IFERROR(J400/J405,"-")</f>
        <v>0.68844221105527637</v>
      </c>
      <c r="L400" s="112">
        <f t="shared" si="779"/>
        <v>42116.678832116791</v>
      </c>
      <c r="M400" s="24">
        <f>IFERROR(J400/$R$70,0)</f>
        <v>5.3979511426319939E-2</v>
      </c>
      <c r="P400" s="41"/>
      <c r="Q400" s="41"/>
      <c r="R400" s="41"/>
    </row>
    <row r="401" spans="2:18" ht="24.95" customHeight="1">
      <c r="B401" s="237"/>
      <c r="C401" s="290"/>
      <c r="D401" s="283"/>
      <c r="E401" s="106">
        <v>2</v>
      </c>
      <c r="F401" s="109" t="s">
        <v>218</v>
      </c>
      <c r="G401" s="28" t="s">
        <v>219</v>
      </c>
      <c r="H401" s="175">
        <v>3254246</v>
      </c>
      <c r="I401" s="25">
        <f t="shared" ref="I401" si="792">IFERROR(H401/H405,"-")</f>
        <v>7.9176962462154138E-2</v>
      </c>
      <c r="J401" s="113">
        <v>115</v>
      </c>
      <c r="K401" s="25">
        <f t="shared" ref="K401" si="793">IFERROR(J401/J405,"-")</f>
        <v>0.57788944723618085</v>
      </c>
      <c r="L401" s="113">
        <f t="shared" si="779"/>
        <v>28297.791304347826</v>
      </c>
      <c r="M401" s="25">
        <f t="shared" ref="M401:M405" si="794">IFERROR(J401/$R$70,0)</f>
        <v>4.5311268715524038E-2</v>
      </c>
      <c r="P401" s="41"/>
      <c r="Q401" s="41"/>
      <c r="R401" s="41"/>
    </row>
    <row r="402" spans="2:18" ht="24.95" customHeight="1">
      <c r="B402" s="237"/>
      <c r="C402" s="290"/>
      <c r="D402" s="283"/>
      <c r="E402" s="106">
        <v>3</v>
      </c>
      <c r="F402" s="109" t="s">
        <v>214</v>
      </c>
      <c r="G402" s="29" t="s">
        <v>215</v>
      </c>
      <c r="H402" s="175">
        <v>7280837</v>
      </c>
      <c r="I402" s="25">
        <f t="shared" ref="I402" si="795">IFERROR(H402/H405,"-")</f>
        <v>0.17714535343734397</v>
      </c>
      <c r="J402" s="113">
        <v>95</v>
      </c>
      <c r="K402" s="25">
        <f t="shared" ref="K402" si="796">IFERROR(J402/J405,"-")</f>
        <v>0.47738693467336685</v>
      </c>
      <c r="L402" s="113">
        <f t="shared" si="779"/>
        <v>76640.389473684205</v>
      </c>
      <c r="M402" s="25">
        <f t="shared" si="794"/>
        <v>3.743104806934594E-2</v>
      </c>
      <c r="P402" s="41"/>
      <c r="Q402" s="41"/>
      <c r="R402" s="41"/>
    </row>
    <row r="403" spans="2:18" ht="24.95" customHeight="1">
      <c r="B403" s="237"/>
      <c r="C403" s="290"/>
      <c r="D403" s="283"/>
      <c r="E403" s="106">
        <v>4</v>
      </c>
      <c r="F403" s="109" t="s">
        <v>220</v>
      </c>
      <c r="G403" s="29" t="s">
        <v>221</v>
      </c>
      <c r="H403" s="175">
        <v>2837515</v>
      </c>
      <c r="I403" s="25">
        <f t="shared" ref="I403" si="797">IFERROR(H403/H405,"-")</f>
        <v>6.9037749033354967E-2</v>
      </c>
      <c r="J403" s="113">
        <v>76</v>
      </c>
      <c r="K403" s="25">
        <f t="shared" ref="K403" si="798">IFERROR(J403/J405,"-")</f>
        <v>0.38190954773869346</v>
      </c>
      <c r="L403" s="113">
        <f t="shared" si="779"/>
        <v>37335.723684210527</v>
      </c>
      <c r="M403" s="25">
        <f t="shared" si="794"/>
        <v>2.9944838455476755E-2</v>
      </c>
      <c r="P403" s="41"/>
      <c r="Q403" s="41"/>
      <c r="R403" s="41"/>
    </row>
    <row r="404" spans="2:18" ht="24.95" customHeight="1">
      <c r="B404" s="237"/>
      <c r="C404" s="290"/>
      <c r="D404" s="283"/>
      <c r="E404" s="107">
        <v>5</v>
      </c>
      <c r="F404" s="110" t="s">
        <v>222</v>
      </c>
      <c r="G404" s="30" t="s">
        <v>223</v>
      </c>
      <c r="H404" s="176">
        <v>3560412</v>
      </c>
      <c r="I404" s="40">
        <f t="shared" ref="I404" si="799">IFERROR(H404/H405,"-")</f>
        <v>8.6626090121583649E-2</v>
      </c>
      <c r="J404" s="114">
        <v>72</v>
      </c>
      <c r="K404" s="40">
        <f t="shared" ref="K404" si="800">IFERROR(J404/J405,"-")</f>
        <v>0.36180904522613067</v>
      </c>
      <c r="L404" s="114">
        <f t="shared" si="779"/>
        <v>49450.166666666664</v>
      </c>
      <c r="M404" s="40">
        <f t="shared" si="794"/>
        <v>2.8368794326241134E-2</v>
      </c>
      <c r="P404" s="41"/>
      <c r="Q404" s="41"/>
      <c r="R404" s="41"/>
    </row>
    <row r="405" spans="2:18" ht="24.95" customHeight="1">
      <c r="B405" s="238"/>
      <c r="C405" s="291"/>
      <c r="D405" s="284"/>
      <c r="E405" s="125" t="s">
        <v>106</v>
      </c>
      <c r="F405" s="31"/>
      <c r="G405" s="32"/>
      <c r="H405" s="177">
        <v>41100920</v>
      </c>
      <c r="I405" s="26" t="s">
        <v>193</v>
      </c>
      <c r="J405" s="142">
        <v>199</v>
      </c>
      <c r="K405" s="26" t="s">
        <v>104</v>
      </c>
      <c r="L405" s="142">
        <f t="shared" si="779"/>
        <v>206537.28643216079</v>
      </c>
      <c r="M405" s="26">
        <f t="shared" si="794"/>
        <v>7.8408195429472027E-2</v>
      </c>
      <c r="P405" s="41"/>
      <c r="Q405" s="41"/>
      <c r="R405" s="41"/>
    </row>
    <row r="406" spans="2:18" ht="24.95" customHeight="1">
      <c r="B406" s="236">
        <v>68</v>
      </c>
      <c r="C406" s="289" t="s">
        <v>47</v>
      </c>
      <c r="D406" s="282">
        <f t="shared" ref="D406" si="801">VLOOKUP(C406,$Q$4:$R$77,2,FALSE)</f>
        <v>3267</v>
      </c>
      <c r="E406" s="105">
        <v>1</v>
      </c>
      <c r="F406" s="108" t="s">
        <v>216</v>
      </c>
      <c r="G406" s="111" t="s">
        <v>217</v>
      </c>
      <c r="H406" s="174">
        <v>18565333</v>
      </c>
      <c r="I406" s="24">
        <f t="shared" ref="I406" si="802">IFERROR(H406/H411,"-")</f>
        <v>0.16894016404146034</v>
      </c>
      <c r="J406" s="112">
        <v>290</v>
      </c>
      <c r="K406" s="24">
        <f t="shared" ref="K406" si="803">IFERROR(J406/J411,"-")</f>
        <v>0.74742268041237114</v>
      </c>
      <c r="L406" s="112">
        <f t="shared" si="779"/>
        <v>64018.389655172417</v>
      </c>
      <c r="M406" s="24">
        <f>IFERROR(J406/$R$71,0)</f>
        <v>8.876645240281604E-2</v>
      </c>
      <c r="P406" s="41"/>
      <c r="Q406" s="41"/>
      <c r="R406" s="41"/>
    </row>
    <row r="407" spans="2:18" ht="24.95" customHeight="1">
      <c r="B407" s="237"/>
      <c r="C407" s="290"/>
      <c r="D407" s="283"/>
      <c r="E407" s="106">
        <v>2</v>
      </c>
      <c r="F407" s="109" t="s">
        <v>218</v>
      </c>
      <c r="G407" s="28" t="s">
        <v>219</v>
      </c>
      <c r="H407" s="175">
        <v>9567921</v>
      </c>
      <c r="I407" s="25">
        <f t="shared" ref="I407" si="804">IFERROR(H407/H411,"-")</f>
        <v>8.7065830883600814E-2</v>
      </c>
      <c r="J407" s="113">
        <v>247</v>
      </c>
      <c r="K407" s="25">
        <f t="shared" ref="K407" si="805">IFERROR(J407/J411,"-")</f>
        <v>0.63659793814432986</v>
      </c>
      <c r="L407" s="113">
        <f t="shared" si="779"/>
        <v>38736.522267206477</v>
      </c>
      <c r="M407" s="25">
        <f t="shared" ref="M407:M411" si="806">IFERROR(J407/$R$71,0)</f>
        <v>7.5604530149984694E-2</v>
      </c>
      <c r="P407" s="41"/>
      <c r="Q407" s="41"/>
      <c r="R407" s="41"/>
    </row>
    <row r="408" spans="2:18" ht="24.95" customHeight="1">
      <c r="B408" s="237"/>
      <c r="C408" s="290"/>
      <c r="D408" s="283"/>
      <c r="E408" s="106">
        <v>3</v>
      </c>
      <c r="F408" s="109" t="s">
        <v>214</v>
      </c>
      <c r="G408" s="29" t="s">
        <v>215</v>
      </c>
      <c r="H408" s="175">
        <v>21740988</v>
      </c>
      <c r="I408" s="25">
        <f t="shared" ref="I408" si="807">IFERROR(H408/H411,"-")</f>
        <v>0.19783787768005137</v>
      </c>
      <c r="J408" s="113">
        <v>226</v>
      </c>
      <c r="K408" s="25">
        <f t="shared" ref="K408" si="808">IFERROR(J408/J411,"-")</f>
        <v>0.58247422680412375</v>
      </c>
      <c r="L408" s="113">
        <f t="shared" si="779"/>
        <v>96199.061946902657</v>
      </c>
      <c r="M408" s="25">
        <f t="shared" si="806"/>
        <v>6.917661463116008E-2</v>
      </c>
      <c r="P408" s="41"/>
      <c r="Q408" s="41"/>
      <c r="R408" s="41"/>
    </row>
    <row r="409" spans="2:18" ht="24.95" customHeight="1">
      <c r="B409" s="237"/>
      <c r="C409" s="290"/>
      <c r="D409" s="283"/>
      <c r="E409" s="106">
        <v>4</v>
      </c>
      <c r="F409" s="109" t="s">
        <v>222</v>
      </c>
      <c r="G409" s="29" t="s">
        <v>223</v>
      </c>
      <c r="H409" s="175">
        <v>7406105</v>
      </c>
      <c r="I409" s="25">
        <f t="shared" ref="I409" si="809">IFERROR(H409/H411,"-")</f>
        <v>6.7393813706884742E-2</v>
      </c>
      <c r="J409" s="113">
        <v>192</v>
      </c>
      <c r="K409" s="25">
        <f t="shared" ref="K409" si="810">IFERROR(J409/J411,"-")</f>
        <v>0.49484536082474229</v>
      </c>
      <c r="L409" s="113">
        <f t="shared" si="779"/>
        <v>38573.463541666664</v>
      </c>
      <c r="M409" s="25">
        <f t="shared" si="806"/>
        <v>5.876951331496786E-2</v>
      </c>
      <c r="P409" s="41"/>
      <c r="Q409" s="41"/>
      <c r="R409" s="41"/>
    </row>
    <row r="410" spans="2:18" ht="24.95" customHeight="1">
      <c r="B410" s="237"/>
      <c r="C410" s="290"/>
      <c r="D410" s="283"/>
      <c r="E410" s="107">
        <v>5</v>
      </c>
      <c r="F410" s="110" t="s">
        <v>220</v>
      </c>
      <c r="G410" s="30" t="s">
        <v>221</v>
      </c>
      <c r="H410" s="176">
        <v>9726542</v>
      </c>
      <c r="I410" s="40">
        <f t="shared" ref="I410" si="811">IFERROR(H410/H411,"-")</f>
        <v>8.8509244678571283E-2</v>
      </c>
      <c r="J410" s="114">
        <v>182</v>
      </c>
      <c r="K410" s="40">
        <f t="shared" ref="K410" si="812">IFERROR(J410/J411,"-")</f>
        <v>0.46907216494845361</v>
      </c>
      <c r="L410" s="114">
        <f t="shared" si="779"/>
        <v>53442.538461538461</v>
      </c>
      <c r="M410" s="40">
        <f t="shared" si="806"/>
        <v>5.5708601163146618E-2</v>
      </c>
      <c r="P410" s="41"/>
      <c r="Q410" s="41"/>
      <c r="R410" s="41"/>
    </row>
    <row r="411" spans="2:18" ht="24.95" customHeight="1">
      <c r="B411" s="238"/>
      <c r="C411" s="291"/>
      <c r="D411" s="284"/>
      <c r="E411" s="125" t="s">
        <v>106</v>
      </c>
      <c r="F411" s="31"/>
      <c r="G411" s="32"/>
      <c r="H411" s="177">
        <v>109892950</v>
      </c>
      <c r="I411" s="26" t="s">
        <v>193</v>
      </c>
      <c r="J411" s="142">
        <v>388</v>
      </c>
      <c r="K411" s="26" t="s">
        <v>104</v>
      </c>
      <c r="L411" s="142">
        <f t="shared" si="779"/>
        <v>283229.25257731957</v>
      </c>
      <c r="M411" s="26">
        <f t="shared" si="806"/>
        <v>0.11876339149066421</v>
      </c>
      <c r="P411" s="41"/>
      <c r="Q411" s="41"/>
      <c r="R411" s="41"/>
    </row>
    <row r="412" spans="2:18" ht="24.95" customHeight="1">
      <c r="B412" s="236">
        <v>69</v>
      </c>
      <c r="C412" s="289" t="s">
        <v>48</v>
      </c>
      <c r="D412" s="282">
        <f t="shared" ref="D412" si="813">VLOOKUP(C412,$Q$4:$R$77,2,FALSE)</f>
        <v>8285</v>
      </c>
      <c r="E412" s="105">
        <v>1</v>
      </c>
      <c r="F412" s="108" t="s">
        <v>216</v>
      </c>
      <c r="G412" s="111" t="s">
        <v>217</v>
      </c>
      <c r="H412" s="174">
        <v>37095601</v>
      </c>
      <c r="I412" s="24">
        <f t="shared" ref="I412" si="814">IFERROR(H412/H417,"-")</f>
        <v>0.14360688902384977</v>
      </c>
      <c r="J412" s="112">
        <v>654</v>
      </c>
      <c r="K412" s="24">
        <f t="shared" ref="K412" si="815">IFERROR(J412/J417,"-")</f>
        <v>0.73072625698324023</v>
      </c>
      <c r="L412" s="112">
        <f t="shared" si="779"/>
        <v>56721.102446483179</v>
      </c>
      <c r="M412" s="24">
        <f>IFERROR(J412/$R$72,0)</f>
        <v>7.8937839468919732E-2</v>
      </c>
      <c r="P412" s="41"/>
      <c r="Q412" s="41"/>
      <c r="R412" s="41"/>
    </row>
    <row r="413" spans="2:18" ht="24.95" customHeight="1">
      <c r="B413" s="237"/>
      <c r="C413" s="290"/>
      <c r="D413" s="283"/>
      <c r="E413" s="106">
        <v>2</v>
      </c>
      <c r="F413" s="109" t="s">
        <v>218</v>
      </c>
      <c r="G413" s="28" t="s">
        <v>219</v>
      </c>
      <c r="H413" s="175">
        <v>19840461</v>
      </c>
      <c r="I413" s="25">
        <f t="shared" ref="I413" si="816">IFERROR(H413/H417,"-")</f>
        <v>7.6807675417066831E-2</v>
      </c>
      <c r="J413" s="113">
        <v>575</v>
      </c>
      <c r="K413" s="25">
        <f t="shared" ref="K413" si="817">IFERROR(J413/J417,"-")</f>
        <v>0.64245810055865926</v>
      </c>
      <c r="L413" s="113">
        <f t="shared" si="779"/>
        <v>34505.149565217391</v>
      </c>
      <c r="M413" s="25">
        <f t="shared" ref="M413:M417" si="818">IFERROR(J413/$R$72,0)</f>
        <v>6.9402534701267352E-2</v>
      </c>
      <c r="P413" s="41"/>
      <c r="Q413" s="41"/>
      <c r="R413" s="41"/>
    </row>
    <row r="414" spans="2:18" ht="24.95" customHeight="1">
      <c r="B414" s="237"/>
      <c r="C414" s="290"/>
      <c r="D414" s="283"/>
      <c r="E414" s="106">
        <v>3</v>
      </c>
      <c r="F414" s="109" t="s">
        <v>214</v>
      </c>
      <c r="G414" s="29" t="s">
        <v>215</v>
      </c>
      <c r="H414" s="175">
        <v>41350481</v>
      </c>
      <c r="I414" s="25">
        <f t="shared" ref="I414" si="819">IFERROR(H414/H417,"-")</f>
        <v>0.16007865558101644</v>
      </c>
      <c r="J414" s="113">
        <v>536</v>
      </c>
      <c r="K414" s="25">
        <f t="shared" ref="K414" si="820">IFERROR(J414/J417,"-")</f>
        <v>0.59888268156424584</v>
      </c>
      <c r="L414" s="113">
        <f t="shared" si="779"/>
        <v>77146.419776119408</v>
      </c>
      <c r="M414" s="25">
        <f t="shared" si="818"/>
        <v>6.4695232347616177E-2</v>
      </c>
      <c r="P414" s="41"/>
      <c r="Q414" s="41"/>
      <c r="R414" s="41"/>
    </row>
    <row r="415" spans="2:18" ht="24.95" customHeight="1">
      <c r="B415" s="237"/>
      <c r="C415" s="290"/>
      <c r="D415" s="283"/>
      <c r="E415" s="106">
        <v>4</v>
      </c>
      <c r="F415" s="109" t="s">
        <v>222</v>
      </c>
      <c r="G415" s="29" t="s">
        <v>223</v>
      </c>
      <c r="H415" s="175">
        <v>22860843</v>
      </c>
      <c r="I415" s="25">
        <f t="shared" ref="I415" si="821">IFERROR(H415/H417,"-")</f>
        <v>8.8500373499613955E-2</v>
      </c>
      <c r="J415" s="113">
        <v>497</v>
      </c>
      <c r="K415" s="25">
        <f t="shared" ref="K415" si="822">IFERROR(J415/J417,"-")</f>
        <v>0.55530726256983243</v>
      </c>
      <c r="L415" s="113">
        <f t="shared" si="779"/>
        <v>45997.672032193157</v>
      </c>
      <c r="M415" s="25">
        <f t="shared" si="818"/>
        <v>5.9987929993964996E-2</v>
      </c>
      <c r="P415" s="41"/>
      <c r="Q415" s="41"/>
      <c r="R415" s="41"/>
    </row>
    <row r="416" spans="2:18" ht="24.95" customHeight="1">
      <c r="B416" s="237"/>
      <c r="C416" s="290"/>
      <c r="D416" s="283"/>
      <c r="E416" s="107">
        <v>5</v>
      </c>
      <c r="F416" s="110" t="s">
        <v>234</v>
      </c>
      <c r="G416" s="30" t="s">
        <v>235</v>
      </c>
      <c r="H416" s="176">
        <v>16395870</v>
      </c>
      <c r="I416" s="40">
        <f t="shared" ref="I416" si="823">IFERROR(H416/H417,"-")</f>
        <v>6.3472752026297347E-2</v>
      </c>
      <c r="J416" s="114">
        <v>416</v>
      </c>
      <c r="K416" s="40">
        <f t="shared" ref="K416" si="824">IFERROR(J416/J417,"-")</f>
        <v>0.46480446927374303</v>
      </c>
      <c r="L416" s="114">
        <f t="shared" si="779"/>
        <v>39413.149038461539</v>
      </c>
      <c r="M416" s="40">
        <f t="shared" si="818"/>
        <v>5.0211225105612552E-2</v>
      </c>
      <c r="P416" s="41"/>
      <c r="Q416" s="41"/>
      <c r="R416" s="41"/>
    </row>
    <row r="417" spans="2:18" ht="24.95" customHeight="1">
      <c r="B417" s="238"/>
      <c r="C417" s="291"/>
      <c r="D417" s="284"/>
      <c r="E417" s="125" t="s">
        <v>106</v>
      </c>
      <c r="F417" s="31"/>
      <c r="G417" s="32"/>
      <c r="H417" s="177">
        <v>258313520</v>
      </c>
      <c r="I417" s="26" t="s">
        <v>193</v>
      </c>
      <c r="J417" s="142">
        <v>895</v>
      </c>
      <c r="K417" s="26" t="s">
        <v>104</v>
      </c>
      <c r="L417" s="142">
        <f t="shared" si="779"/>
        <v>288618.45810055867</v>
      </c>
      <c r="M417" s="26">
        <f t="shared" si="818"/>
        <v>0.108026554013277</v>
      </c>
      <c r="P417" s="41"/>
      <c r="Q417" s="41"/>
      <c r="R417" s="41"/>
    </row>
    <row r="418" spans="2:18" ht="24.95" customHeight="1">
      <c r="B418" s="236">
        <v>70</v>
      </c>
      <c r="C418" s="289" t="s">
        <v>49</v>
      </c>
      <c r="D418" s="282">
        <f t="shared" ref="D418" si="825">VLOOKUP(C418,$Q$4:$R$77,2,FALSE)</f>
        <v>1345</v>
      </c>
      <c r="E418" s="105">
        <v>1</v>
      </c>
      <c r="F418" s="108" t="s">
        <v>216</v>
      </c>
      <c r="G418" s="111" t="s">
        <v>217</v>
      </c>
      <c r="H418" s="174">
        <v>7215467</v>
      </c>
      <c r="I418" s="24">
        <f t="shared" ref="I418" si="826">IFERROR(H418/H423,"-")</f>
        <v>0.14138856333631114</v>
      </c>
      <c r="J418" s="112">
        <v>134</v>
      </c>
      <c r="K418" s="24">
        <f t="shared" ref="K418" si="827">IFERROR(J418/J423,"-")</f>
        <v>0.72043010752688175</v>
      </c>
      <c r="L418" s="112">
        <f t="shared" si="779"/>
        <v>53846.76865671642</v>
      </c>
      <c r="M418" s="24">
        <f>IFERROR(J418/$R$73,0)</f>
        <v>9.9628252788104082E-2</v>
      </c>
      <c r="P418" s="41"/>
      <c r="Q418" s="41"/>
      <c r="R418" s="41"/>
    </row>
    <row r="419" spans="2:18" ht="24.95" customHeight="1">
      <c r="B419" s="237"/>
      <c r="C419" s="290"/>
      <c r="D419" s="283"/>
      <c r="E419" s="106">
        <v>2</v>
      </c>
      <c r="F419" s="109" t="s">
        <v>218</v>
      </c>
      <c r="G419" s="28" t="s">
        <v>219</v>
      </c>
      <c r="H419" s="175">
        <v>3313817</v>
      </c>
      <c r="I419" s="25">
        <f t="shared" ref="I419" si="828">IFERROR(H419/H423,"-")</f>
        <v>6.4934927259655495E-2</v>
      </c>
      <c r="J419" s="113">
        <v>109</v>
      </c>
      <c r="K419" s="25">
        <f t="shared" ref="K419" si="829">IFERROR(J419/J423,"-")</f>
        <v>0.58602150537634412</v>
      </c>
      <c r="L419" s="113">
        <f t="shared" si="779"/>
        <v>30401.990825688074</v>
      </c>
      <c r="M419" s="25">
        <f t="shared" ref="M419:M423" si="830">IFERROR(J419/$R$73,0)</f>
        <v>8.1040892193308553E-2</v>
      </c>
      <c r="P419" s="41"/>
      <c r="Q419" s="41"/>
      <c r="R419" s="41"/>
    </row>
    <row r="420" spans="2:18" ht="24.95" customHeight="1">
      <c r="B420" s="237"/>
      <c r="C420" s="290"/>
      <c r="D420" s="283"/>
      <c r="E420" s="106">
        <v>3</v>
      </c>
      <c r="F420" s="109" t="s">
        <v>214</v>
      </c>
      <c r="G420" s="29" t="s">
        <v>215</v>
      </c>
      <c r="H420" s="175">
        <v>7520276</v>
      </c>
      <c r="I420" s="25">
        <f t="shared" ref="I420" si="831">IFERROR(H420/H423,"-")</f>
        <v>0.14736135852780433</v>
      </c>
      <c r="J420" s="113">
        <v>94</v>
      </c>
      <c r="K420" s="25">
        <f t="shared" ref="K420" si="832">IFERROR(J420/J423,"-")</f>
        <v>0.5053763440860215</v>
      </c>
      <c r="L420" s="113">
        <f t="shared" si="779"/>
        <v>80002.936170212764</v>
      </c>
      <c r="M420" s="25">
        <f t="shared" si="830"/>
        <v>6.9888475836431221E-2</v>
      </c>
      <c r="P420" s="41"/>
      <c r="Q420" s="41"/>
      <c r="R420" s="41"/>
    </row>
    <row r="421" spans="2:18" ht="24.95" customHeight="1">
      <c r="B421" s="237"/>
      <c r="C421" s="290"/>
      <c r="D421" s="283"/>
      <c r="E421" s="106">
        <v>4</v>
      </c>
      <c r="F421" s="109" t="s">
        <v>222</v>
      </c>
      <c r="G421" s="29" t="s">
        <v>223</v>
      </c>
      <c r="H421" s="175">
        <v>4160307</v>
      </c>
      <c r="I421" s="25">
        <f t="shared" ref="I421" si="833">IFERROR(H421/H423,"-")</f>
        <v>8.1522073313896201E-2</v>
      </c>
      <c r="J421" s="113">
        <v>89</v>
      </c>
      <c r="K421" s="25">
        <f t="shared" ref="K421" si="834">IFERROR(J421/J423,"-")</f>
        <v>0.478494623655914</v>
      </c>
      <c r="L421" s="113">
        <f t="shared" si="779"/>
        <v>46745.02247191011</v>
      </c>
      <c r="M421" s="25">
        <f t="shared" si="830"/>
        <v>6.6171003717472116E-2</v>
      </c>
      <c r="P421" s="41"/>
      <c r="Q421" s="41"/>
      <c r="R421" s="41"/>
    </row>
    <row r="422" spans="2:18" ht="24.95" customHeight="1">
      <c r="B422" s="237"/>
      <c r="C422" s="290"/>
      <c r="D422" s="283"/>
      <c r="E422" s="107">
        <v>5</v>
      </c>
      <c r="F422" s="110" t="s">
        <v>234</v>
      </c>
      <c r="G422" s="30" t="s">
        <v>235</v>
      </c>
      <c r="H422" s="176">
        <v>3932661</v>
      </c>
      <c r="I422" s="40">
        <f t="shared" ref="I422" si="835">IFERROR(H422/H423,"-")</f>
        <v>7.7061303014585303E-2</v>
      </c>
      <c r="J422" s="114">
        <v>78</v>
      </c>
      <c r="K422" s="40">
        <f t="shared" ref="K422" si="836">IFERROR(J422/J423,"-")</f>
        <v>0.41935483870967744</v>
      </c>
      <c r="L422" s="114">
        <f t="shared" si="779"/>
        <v>50418.730769230766</v>
      </c>
      <c r="M422" s="40">
        <f t="shared" si="830"/>
        <v>5.7992565055762078E-2</v>
      </c>
      <c r="P422" s="41"/>
      <c r="Q422" s="41"/>
      <c r="R422" s="41"/>
    </row>
    <row r="423" spans="2:18" ht="24.95" customHeight="1">
      <c r="B423" s="238"/>
      <c r="C423" s="291"/>
      <c r="D423" s="284"/>
      <c r="E423" s="125" t="s">
        <v>106</v>
      </c>
      <c r="F423" s="31"/>
      <c r="G423" s="32"/>
      <c r="H423" s="177">
        <v>51032890</v>
      </c>
      <c r="I423" s="26" t="s">
        <v>193</v>
      </c>
      <c r="J423" s="142">
        <v>186</v>
      </c>
      <c r="K423" s="26" t="s">
        <v>104</v>
      </c>
      <c r="L423" s="142">
        <f t="shared" si="779"/>
        <v>274370.37634408602</v>
      </c>
      <c r="M423" s="26">
        <f t="shared" si="830"/>
        <v>0.13828996282527881</v>
      </c>
      <c r="P423" s="41"/>
      <c r="Q423" s="41"/>
      <c r="R423" s="41"/>
    </row>
    <row r="424" spans="2:18" ht="24.95" customHeight="1">
      <c r="B424" s="236">
        <v>71</v>
      </c>
      <c r="C424" s="289" t="s">
        <v>50</v>
      </c>
      <c r="D424" s="282">
        <f t="shared" ref="D424" si="837">VLOOKUP(C424,$Q$4:$R$77,2,FALSE)</f>
        <v>3966</v>
      </c>
      <c r="E424" s="105">
        <v>1</v>
      </c>
      <c r="F424" s="108" t="s">
        <v>216</v>
      </c>
      <c r="G424" s="111" t="s">
        <v>217</v>
      </c>
      <c r="H424" s="174">
        <v>15222219</v>
      </c>
      <c r="I424" s="24">
        <f t="shared" ref="I424" si="838">IFERROR(H424/H429,"-")</f>
        <v>0.12383062602468735</v>
      </c>
      <c r="J424" s="112">
        <v>297</v>
      </c>
      <c r="K424" s="24">
        <f t="shared" ref="K424" si="839">IFERROR(J424/J429,"-")</f>
        <v>0.72616136919315399</v>
      </c>
      <c r="L424" s="112">
        <f t="shared" si="779"/>
        <v>51253.262626262629</v>
      </c>
      <c r="M424" s="24">
        <f>IFERROR(J424/$R$74,0)</f>
        <v>7.4886535552193642E-2</v>
      </c>
      <c r="P424" s="41"/>
      <c r="Q424" s="41"/>
      <c r="R424" s="41"/>
    </row>
    <row r="425" spans="2:18" ht="24.95" customHeight="1">
      <c r="B425" s="237"/>
      <c r="C425" s="290"/>
      <c r="D425" s="283"/>
      <c r="E425" s="106">
        <v>2</v>
      </c>
      <c r="F425" s="109" t="s">
        <v>218</v>
      </c>
      <c r="G425" s="28" t="s">
        <v>219</v>
      </c>
      <c r="H425" s="175">
        <v>10888828</v>
      </c>
      <c r="I425" s="25">
        <f t="shared" ref="I425" si="840">IFERROR(H425/H429,"-")</f>
        <v>8.8579095328686588E-2</v>
      </c>
      <c r="J425" s="113">
        <v>256</v>
      </c>
      <c r="K425" s="25">
        <f t="shared" ref="K425" si="841">IFERROR(J425/J429,"-")</f>
        <v>0.62591687041564792</v>
      </c>
      <c r="L425" s="113">
        <f t="shared" si="779"/>
        <v>42534.484375</v>
      </c>
      <c r="M425" s="25">
        <f t="shared" ref="M425:M429" si="842">IFERROR(J425/$R$74,0)</f>
        <v>6.4548663640948065E-2</v>
      </c>
      <c r="P425" s="41"/>
      <c r="Q425" s="41"/>
      <c r="R425" s="41"/>
    </row>
    <row r="426" spans="2:18" ht="24.95" customHeight="1">
      <c r="B426" s="237"/>
      <c r="C426" s="290"/>
      <c r="D426" s="283"/>
      <c r="E426" s="106">
        <v>3</v>
      </c>
      <c r="F426" s="109" t="s">
        <v>214</v>
      </c>
      <c r="G426" s="29" t="s">
        <v>215</v>
      </c>
      <c r="H426" s="175">
        <v>16855191</v>
      </c>
      <c r="I426" s="25">
        <f t="shared" ref="I426" si="843">IFERROR(H426/H429,"-")</f>
        <v>0.13711462522616946</v>
      </c>
      <c r="J426" s="113">
        <v>215</v>
      </c>
      <c r="K426" s="25">
        <f t="shared" ref="K426" si="844">IFERROR(J426/J429,"-")</f>
        <v>0.52567237163814184</v>
      </c>
      <c r="L426" s="113">
        <f t="shared" si="779"/>
        <v>78396.23720930233</v>
      </c>
      <c r="M426" s="25">
        <f t="shared" si="842"/>
        <v>5.4210791729702473E-2</v>
      </c>
      <c r="P426" s="41"/>
      <c r="Q426" s="41"/>
      <c r="R426" s="41"/>
    </row>
    <row r="427" spans="2:18" ht="24.95" customHeight="1">
      <c r="B427" s="237"/>
      <c r="C427" s="290"/>
      <c r="D427" s="283"/>
      <c r="E427" s="106">
        <v>4</v>
      </c>
      <c r="F427" s="109" t="s">
        <v>234</v>
      </c>
      <c r="G427" s="29" t="s">
        <v>235</v>
      </c>
      <c r="H427" s="175">
        <v>5811382</v>
      </c>
      <c r="I427" s="25">
        <f t="shared" ref="I427" si="845">IFERROR(H427/H429,"-")</f>
        <v>4.7274781103109842E-2</v>
      </c>
      <c r="J427" s="113">
        <v>198</v>
      </c>
      <c r="K427" s="25">
        <f t="shared" ref="K427" si="846">IFERROR(J427/J429,"-")</f>
        <v>0.4841075794621027</v>
      </c>
      <c r="L427" s="113">
        <f t="shared" si="779"/>
        <v>29350.414141414141</v>
      </c>
      <c r="M427" s="25">
        <f t="shared" si="842"/>
        <v>4.9924357034795766E-2</v>
      </c>
      <c r="P427" s="41"/>
      <c r="Q427" s="41"/>
      <c r="R427" s="41"/>
    </row>
    <row r="428" spans="2:18" ht="24.95" customHeight="1">
      <c r="B428" s="237"/>
      <c r="C428" s="290"/>
      <c r="D428" s="283"/>
      <c r="E428" s="107">
        <v>5</v>
      </c>
      <c r="F428" s="110" t="s">
        <v>222</v>
      </c>
      <c r="G428" s="30" t="s">
        <v>223</v>
      </c>
      <c r="H428" s="176">
        <v>7729711</v>
      </c>
      <c r="I428" s="40">
        <f t="shared" ref="I428" si="847">IFERROR(H428/H429,"-")</f>
        <v>6.2880119654034144E-2</v>
      </c>
      <c r="J428" s="114">
        <v>174</v>
      </c>
      <c r="K428" s="40">
        <f t="shared" ref="K428" si="848">IFERROR(J428/J429,"-")</f>
        <v>0.42542787286063571</v>
      </c>
      <c r="L428" s="114">
        <f t="shared" si="779"/>
        <v>44423.626436781611</v>
      </c>
      <c r="M428" s="40">
        <f t="shared" si="842"/>
        <v>4.3872919818456882E-2</v>
      </c>
      <c r="P428" s="41"/>
      <c r="Q428" s="41"/>
      <c r="R428" s="41"/>
    </row>
    <row r="429" spans="2:18" ht="24.95" customHeight="1">
      <c r="B429" s="238"/>
      <c r="C429" s="291"/>
      <c r="D429" s="284"/>
      <c r="E429" s="125" t="s">
        <v>106</v>
      </c>
      <c r="F429" s="31"/>
      <c r="G429" s="32"/>
      <c r="H429" s="177">
        <v>122927740</v>
      </c>
      <c r="I429" s="26" t="s">
        <v>193</v>
      </c>
      <c r="J429" s="142">
        <v>409</v>
      </c>
      <c r="K429" s="26" t="s">
        <v>104</v>
      </c>
      <c r="L429" s="142">
        <f t="shared" si="779"/>
        <v>300556.8215158924</v>
      </c>
      <c r="M429" s="26">
        <f t="shared" si="842"/>
        <v>0.10312657589510842</v>
      </c>
      <c r="P429" s="41"/>
      <c r="Q429" s="41"/>
      <c r="R429" s="41"/>
    </row>
    <row r="430" spans="2:18" ht="24.95" customHeight="1">
      <c r="B430" s="236">
        <v>72</v>
      </c>
      <c r="C430" s="289" t="s">
        <v>28</v>
      </c>
      <c r="D430" s="282">
        <f t="shared" ref="D430" si="849">VLOOKUP(C430,$Q$4:$R$77,2,FALSE)</f>
        <v>2559</v>
      </c>
      <c r="E430" s="105">
        <v>1</v>
      </c>
      <c r="F430" s="108" t="s">
        <v>216</v>
      </c>
      <c r="G430" s="111" t="s">
        <v>217</v>
      </c>
      <c r="H430" s="174">
        <v>6617426</v>
      </c>
      <c r="I430" s="24">
        <f t="shared" ref="I430" si="850">IFERROR(H430/H435,"-")</f>
        <v>0.13639295295539575</v>
      </c>
      <c r="J430" s="112">
        <v>149</v>
      </c>
      <c r="K430" s="24">
        <f t="shared" ref="K430" si="851">IFERROR(J430/J435,"-")</f>
        <v>0.71291866028708128</v>
      </c>
      <c r="L430" s="112">
        <f t="shared" si="779"/>
        <v>44412.255033557049</v>
      </c>
      <c r="M430" s="24">
        <f>IFERROR(J430/$R$75,0)</f>
        <v>5.822586948026573E-2</v>
      </c>
      <c r="P430" s="41"/>
      <c r="Q430" s="41"/>
      <c r="R430" s="41"/>
    </row>
    <row r="431" spans="2:18" ht="24.95" customHeight="1">
      <c r="B431" s="237"/>
      <c r="C431" s="290"/>
      <c r="D431" s="283"/>
      <c r="E431" s="106">
        <v>2</v>
      </c>
      <c r="F431" s="109" t="s">
        <v>218</v>
      </c>
      <c r="G431" s="28" t="s">
        <v>219</v>
      </c>
      <c r="H431" s="175">
        <v>3614520</v>
      </c>
      <c r="I431" s="25">
        <f t="shared" ref="I431" si="852">IFERROR(H431/H435,"-")</f>
        <v>7.4499519347301674E-2</v>
      </c>
      <c r="J431" s="113">
        <v>129</v>
      </c>
      <c r="K431" s="25">
        <f t="shared" ref="K431" si="853">IFERROR(J431/J435,"-")</f>
        <v>0.61722488038277512</v>
      </c>
      <c r="L431" s="113">
        <f t="shared" si="779"/>
        <v>28019.534883720931</v>
      </c>
      <c r="M431" s="25">
        <f t="shared" ref="M431:M435" si="854">IFERROR(J431/$R$75,0)</f>
        <v>5.0410316529894493E-2</v>
      </c>
      <c r="P431" s="41"/>
      <c r="Q431" s="41"/>
      <c r="R431" s="41"/>
    </row>
    <row r="432" spans="2:18" ht="24.95" customHeight="1">
      <c r="B432" s="237"/>
      <c r="C432" s="290"/>
      <c r="D432" s="283"/>
      <c r="E432" s="106">
        <v>3</v>
      </c>
      <c r="F432" s="109" t="s">
        <v>214</v>
      </c>
      <c r="G432" s="29" t="s">
        <v>215</v>
      </c>
      <c r="H432" s="175">
        <v>10692216</v>
      </c>
      <c r="I432" s="25">
        <f t="shared" ref="I432" si="855">IFERROR(H432/H435,"-")</f>
        <v>0.22037917974102467</v>
      </c>
      <c r="J432" s="113">
        <v>104</v>
      </c>
      <c r="K432" s="25">
        <f t="shared" ref="K432" si="856">IFERROR(J432/J435,"-")</f>
        <v>0.49760765550239233</v>
      </c>
      <c r="L432" s="113">
        <f t="shared" si="779"/>
        <v>102809.76923076923</v>
      </c>
      <c r="M432" s="25">
        <f t="shared" si="854"/>
        <v>4.0640875341930442E-2</v>
      </c>
      <c r="P432" s="41"/>
      <c r="Q432" s="41"/>
      <c r="R432" s="41"/>
    </row>
    <row r="433" spans="2:18" ht="24.95" customHeight="1">
      <c r="B433" s="237"/>
      <c r="C433" s="290"/>
      <c r="D433" s="283"/>
      <c r="E433" s="106">
        <v>4</v>
      </c>
      <c r="F433" s="109" t="s">
        <v>222</v>
      </c>
      <c r="G433" s="29" t="s">
        <v>223</v>
      </c>
      <c r="H433" s="175">
        <v>3679973</v>
      </c>
      <c r="I433" s="25">
        <f t="shared" ref="I433" si="857">IFERROR(H433/H435,"-")</f>
        <v>7.5848582857764732E-2</v>
      </c>
      <c r="J433" s="113">
        <v>94</v>
      </c>
      <c r="K433" s="25">
        <f t="shared" ref="K433" si="858">IFERROR(J433/J435,"-")</f>
        <v>0.44976076555023925</v>
      </c>
      <c r="L433" s="113">
        <f t="shared" si="779"/>
        <v>39148.648936170212</v>
      </c>
      <c r="M433" s="25">
        <f t="shared" si="854"/>
        <v>3.673309886674482E-2</v>
      </c>
      <c r="P433" s="41"/>
      <c r="Q433" s="41"/>
      <c r="R433" s="41"/>
    </row>
    <row r="434" spans="2:18" ht="24.95" customHeight="1">
      <c r="B434" s="237"/>
      <c r="C434" s="290"/>
      <c r="D434" s="283"/>
      <c r="E434" s="107">
        <v>5</v>
      </c>
      <c r="F434" s="110" t="s">
        <v>234</v>
      </c>
      <c r="G434" s="30" t="s">
        <v>235</v>
      </c>
      <c r="H434" s="176">
        <v>2016096</v>
      </c>
      <c r="I434" s="40">
        <f t="shared" ref="I434" si="859">IFERROR(H434/H435,"-")</f>
        <v>4.1554115887591572E-2</v>
      </c>
      <c r="J434" s="114">
        <v>85</v>
      </c>
      <c r="K434" s="40">
        <f t="shared" ref="K434" si="860">IFERROR(J434/J435,"-")</f>
        <v>0.40669856459330145</v>
      </c>
      <c r="L434" s="114">
        <f t="shared" si="779"/>
        <v>23718.776470588236</v>
      </c>
      <c r="M434" s="40">
        <f t="shared" si="854"/>
        <v>3.3216100039077767E-2</v>
      </c>
      <c r="P434" s="41"/>
      <c r="Q434" s="41"/>
      <c r="R434" s="41"/>
    </row>
    <row r="435" spans="2:18" ht="24.95" customHeight="1">
      <c r="B435" s="238"/>
      <c r="C435" s="291"/>
      <c r="D435" s="284"/>
      <c r="E435" s="125" t="s">
        <v>106</v>
      </c>
      <c r="F435" s="31"/>
      <c r="G435" s="32"/>
      <c r="H435" s="177">
        <v>48517360</v>
      </c>
      <c r="I435" s="26" t="s">
        <v>193</v>
      </c>
      <c r="J435" s="142">
        <v>209</v>
      </c>
      <c r="K435" s="26" t="s">
        <v>104</v>
      </c>
      <c r="L435" s="142">
        <f t="shared" si="779"/>
        <v>232140.47846889953</v>
      </c>
      <c r="M435" s="26">
        <f t="shared" si="854"/>
        <v>8.1672528331379446E-2</v>
      </c>
      <c r="P435" s="41"/>
      <c r="Q435" s="41"/>
      <c r="R435" s="41"/>
    </row>
    <row r="436" spans="2:18" ht="24.95" customHeight="1">
      <c r="B436" s="236">
        <v>73</v>
      </c>
      <c r="C436" s="289" t="s">
        <v>29</v>
      </c>
      <c r="D436" s="282">
        <f t="shared" ref="D436" si="861">VLOOKUP(C436,$Q$4:$R$77,2,FALSE)</f>
        <v>3428</v>
      </c>
      <c r="E436" s="105">
        <v>1</v>
      </c>
      <c r="F436" s="108" t="s">
        <v>216</v>
      </c>
      <c r="G436" s="111" t="s">
        <v>217</v>
      </c>
      <c r="H436" s="174">
        <v>12059638</v>
      </c>
      <c r="I436" s="24">
        <f t="shared" ref="I436" si="862">IFERROR(H436/H441,"-")</f>
        <v>0.14726618257866919</v>
      </c>
      <c r="J436" s="112">
        <v>204</v>
      </c>
      <c r="K436" s="24">
        <f t="shared" ref="K436" si="863">IFERROR(J436/J441,"-")</f>
        <v>0.65384615384615385</v>
      </c>
      <c r="L436" s="112">
        <f t="shared" si="779"/>
        <v>59115.872549019608</v>
      </c>
      <c r="M436" s="24">
        <f>IFERROR(J436/$R$76,0)</f>
        <v>5.9509918319719954E-2</v>
      </c>
      <c r="P436" s="41"/>
      <c r="Q436" s="41"/>
      <c r="R436" s="41"/>
    </row>
    <row r="437" spans="2:18" ht="24.95" customHeight="1">
      <c r="B437" s="237"/>
      <c r="C437" s="290"/>
      <c r="D437" s="283"/>
      <c r="E437" s="106">
        <v>2</v>
      </c>
      <c r="F437" s="109" t="s">
        <v>218</v>
      </c>
      <c r="G437" s="28" t="s">
        <v>219</v>
      </c>
      <c r="H437" s="175">
        <v>5232544</v>
      </c>
      <c r="I437" s="25">
        <f t="shared" ref="I437" si="864">IFERROR(H437/H441,"-")</f>
        <v>6.3897173369127661E-2</v>
      </c>
      <c r="J437" s="113">
        <v>160</v>
      </c>
      <c r="K437" s="25">
        <f t="shared" ref="K437" si="865">IFERROR(J437/J441,"-")</f>
        <v>0.51282051282051277</v>
      </c>
      <c r="L437" s="113">
        <f t="shared" si="779"/>
        <v>32703.4</v>
      </c>
      <c r="M437" s="25">
        <f t="shared" ref="M437:M441" si="866">IFERROR(J437/$R$76,0)</f>
        <v>4.6674445740956826E-2</v>
      </c>
      <c r="P437" s="41"/>
      <c r="Q437" s="41"/>
      <c r="R437" s="41"/>
    </row>
    <row r="438" spans="2:18" ht="24.95" customHeight="1">
      <c r="B438" s="237"/>
      <c r="C438" s="290"/>
      <c r="D438" s="283"/>
      <c r="E438" s="106">
        <v>3</v>
      </c>
      <c r="F438" s="109" t="s">
        <v>222</v>
      </c>
      <c r="G438" s="29" t="s">
        <v>223</v>
      </c>
      <c r="H438" s="175">
        <v>6317251</v>
      </c>
      <c r="I438" s="25">
        <f t="shared" ref="I438" si="867">IFERROR(H438/H441,"-")</f>
        <v>7.7143065087134491E-2</v>
      </c>
      <c r="J438" s="113">
        <v>137</v>
      </c>
      <c r="K438" s="25">
        <f t="shared" ref="K438" si="868">IFERROR(J438/J441,"-")</f>
        <v>0.4391025641025641</v>
      </c>
      <c r="L438" s="113">
        <f t="shared" si="779"/>
        <v>46111.321167883209</v>
      </c>
      <c r="M438" s="25">
        <f t="shared" si="866"/>
        <v>3.9964994165694281E-2</v>
      </c>
      <c r="P438" s="41"/>
      <c r="Q438" s="41"/>
      <c r="R438" s="41"/>
    </row>
    <row r="439" spans="2:18" ht="24.95" customHeight="1">
      <c r="B439" s="237"/>
      <c r="C439" s="290"/>
      <c r="D439" s="283"/>
      <c r="E439" s="106">
        <v>4</v>
      </c>
      <c r="F439" s="109" t="s">
        <v>234</v>
      </c>
      <c r="G439" s="29" t="s">
        <v>235</v>
      </c>
      <c r="H439" s="175">
        <v>3301251</v>
      </c>
      <c r="I439" s="25">
        <f t="shared" ref="I439" si="869">IFERROR(H439/H441,"-")</f>
        <v>4.0313202809571416E-2</v>
      </c>
      <c r="J439" s="113">
        <v>123</v>
      </c>
      <c r="K439" s="25">
        <f t="shared" ref="K439" si="870">IFERROR(J439/J441,"-")</f>
        <v>0.39423076923076922</v>
      </c>
      <c r="L439" s="113">
        <f t="shared" si="779"/>
        <v>26839.439024390245</v>
      </c>
      <c r="M439" s="25">
        <f t="shared" si="866"/>
        <v>3.5880980163360561E-2</v>
      </c>
      <c r="P439" s="41"/>
      <c r="Q439" s="41"/>
      <c r="R439" s="41"/>
    </row>
    <row r="440" spans="2:18" ht="24.95" customHeight="1">
      <c r="B440" s="237"/>
      <c r="C440" s="290"/>
      <c r="D440" s="283"/>
      <c r="E440" s="107">
        <v>5</v>
      </c>
      <c r="F440" s="110" t="s">
        <v>214</v>
      </c>
      <c r="G440" s="30" t="s">
        <v>215</v>
      </c>
      <c r="H440" s="176">
        <v>7144065</v>
      </c>
      <c r="I440" s="40">
        <f t="shared" ref="I440" si="871">IFERROR(H440/H441,"-")</f>
        <v>8.7239698293089751E-2</v>
      </c>
      <c r="J440" s="114">
        <v>122</v>
      </c>
      <c r="K440" s="40">
        <f t="shared" ref="K440" si="872">IFERROR(J440/J441,"-")</f>
        <v>0.39102564102564102</v>
      </c>
      <c r="L440" s="114">
        <f t="shared" si="779"/>
        <v>58557.909836065577</v>
      </c>
      <c r="M440" s="40">
        <f t="shared" si="866"/>
        <v>3.5589264877479578E-2</v>
      </c>
      <c r="P440" s="41"/>
      <c r="Q440" s="41"/>
      <c r="R440" s="41"/>
    </row>
    <row r="441" spans="2:18" ht="24.95" customHeight="1">
      <c r="B441" s="238"/>
      <c r="C441" s="291"/>
      <c r="D441" s="284"/>
      <c r="E441" s="125" t="s">
        <v>106</v>
      </c>
      <c r="F441" s="31"/>
      <c r="G441" s="32"/>
      <c r="H441" s="177">
        <v>81890070</v>
      </c>
      <c r="I441" s="26" t="s">
        <v>193</v>
      </c>
      <c r="J441" s="142">
        <v>312</v>
      </c>
      <c r="K441" s="26" t="s">
        <v>104</v>
      </c>
      <c r="L441" s="142">
        <f t="shared" si="779"/>
        <v>262468.17307692306</v>
      </c>
      <c r="M441" s="26">
        <f t="shared" si="866"/>
        <v>9.1015169194865811E-2</v>
      </c>
      <c r="P441" s="41"/>
      <c r="Q441" s="41"/>
      <c r="R441" s="41"/>
    </row>
    <row r="442" spans="2:18" ht="24.95" customHeight="1">
      <c r="B442" s="236">
        <v>74</v>
      </c>
      <c r="C442" s="289" t="s">
        <v>30</v>
      </c>
      <c r="D442" s="282">
        <f t="shared" ref="D442" si="873">VLOOKUP(C442,$Q$4:$R$77,2,FALSE)</f>
        <v>1606</v>
      </c>
      <c r="E442" s="105">
        <v>1</v>
      </c>
      <c r="F442" s="108" t="s">
        <v>216</v>
      </c>
      <c r="G442" s="111" t="s">
        <v>217</v>
      </c>
      <c r="H442" s="174">
        <v>4209764</v>
      </c>
      <c r="I442" s="24">
        <f t="shared" ref="I442" si="874">IFERROR(H442/H447,"-")</f>
        <v>0.12717793855662168</v>
      </c>
      <c r="J442" s="112">
        <v>94</v>
      </c>
      <c r="K442" s="24">
        <f t="shared" ref="K442" si="875">IFERROR(J442/J447,"-")</f>
        <v>0.62666666666666671</v>
      </c>
      <c r="L442" s="112">
        <f t="shared" si="779"/>
        <v>44784.723404255317</v>
      </c>
      <c r="M442" s="24">
        <f>IFERROR(J442/$R$77,0)</f>
        <v>5.8530510585305104E-2</v>
      </c>
      <c r="P442" s="41"/>
      <c r="Q442" s="41"/>
      <c r="R442" s="41"/>
    </row>
    <row r="443" spans="2:18" ht="24.95" customHeight="1">
      <c r="B443" s="237"/>
      <c r="C443" s="290"/>
      <c r="D443" s="283"/>
      <c r="E443" s="106">
        <v>2</v>
      </c>
      <c r="F443" s="109" t="s">
        <v>218</v>
      </c>
      <c r="G443" s="28" t="s">
        <v>219</v>
      </c>
      <c r="H443" s="175">
        <v>3597686</v>
      </c>
      <c r="I443" s="25">
        <f t="shared" ref="I443" si="876">IFERROR(H443/H447,"-")</f>
        <v>0.10868692141745191</v>
      </c>
      <c r="J443" s="113">
        <v>88</v>
      </c>
      <c r="K443" s="25">
        <f t="shared" ref="K443" si="877">IFERROR(J443/J447,"-")</f>
        <v>0.58666666666666667</v>
      </c>
      <c r="L443" s="113">
        <f t="shared" si="779"/>
        <v>40882.795454545456</v>
      </c>
      <c r="M443" s="25">
        <f t="shared" ref="M443:M447" si="878">IFERROR(J443/$R$77,0)</f>
        <v>5.4794520547945202E-2</v>
      </c>
      <c r="P443" s="41"/>
      <c r="Q443" s="41"/>
      <c r="R443" s="41"/>
    </row>
    <row r="444" spans="2:18" ht="24.95" customHeight="1">
      <c r="B444" s="237"/>
      <c r="C444" s="290"/>
      <c r="D444" s="283"/>
      <c r="E444" s="106">
        <v>3</v>
      </c>
      <c r="F444" s="109" t="s">
        <v>220</v>
      </c>
      <c r="G444" s="29" t="s">
        <v>221</v>
      </c>
      <c r="H444" s="175">
        <v>1758262</v>
      </c>
      <c r="I444" s="25">
        <f t="shared" ref="I444" si="879">IFERROR(H444/H447,"-")</f>
        <v>5.3117499366340429E-2</v>
      </c>
      <c r="J444" s="113">
        <v>56</v>
      </c>
      <c r="K444" s="25">
        <f t="shared" ref="K444" si="880">IFERROR(J444/J447,"-")</f>
        <v>0.37333333333333335</v>
      </c>
      <c r="L444" s="113">
        <f t="shared" si="779"/>
        <v>31397.535714285714</v>
      </c>
      <c r="M444" s="25">
        <f t="shared" si="878"/>
        <v>3.4869240348692404E-2</v>
      </c>
      <c r="P444" s="41"/>
      <c r="Q444" s="41"/>
      <c r="R444" s="41"/>
    </row>
    <row r="445" spans="2:18" ht="24.95" customHeight="1">
      <c r="B445" s="237"/>
      <c r="C445" s="290"/>
      <c r="D445" s="283"/>
      <c r="E445" s="106">
        <v>4</v>
      </c>
      <c r="F445" s="109" t="s">
        <v>214</v>
      </c>
      <c r="G445" s="29" t="s">
        <v>215</v>
      </c>
      <c r="H445" s="175">
        <v>2547709</v>
      </c>
      <c r="I445" s="25">
        <f t="shared" ref="I445" si="881">IFERROR(H445/H447,"-")</f>
        <v>7.6966874784940922E-2</v>
      </c>
      <c r="J445" s="113">
        <v>55</v>
      </c>
      <c r="K445" s="25">
        <f t="shared" ref="K445" si="882">IFERROR(J445/J447,"-")</f>
        <v>0.36666666666666664</v>
      </c>
      <c r="L445" s="113">
        <f t="shared" si="779"/>
        <v>46321.981818181819</v>
      </c>
      <c r="M445" s="25">
        <f t="shared" si="878"/>
        <v>3.4246575342465752E-2</v>
      </c>
      <c r="P445" s="41"/>
      <c r="Q445" s="41"/>
      <c r="R445" s="41"/>
    </row>
    <row r="446" spans="2:18" ht="24.95" customHeight="1">
      <c r="B446" s="237"/>
      <c r="C446" s="290"/>
      <c r="D446" s="283"/>
      <c r="E446" s="107">
        <v>5</v>
      </c>
      <c r="F446" s="110" t="s">
        <v>240</v>
      </c>
      <c r="G446" s="30" t="s">
        <v>241</v>
      </c>
      <c r="H446" s="176">
        <v>1530462</v>
      </c>
      <c r="I446" s="40">
        <f t="shared" ref="I446" si="883">IFERROR(H446/H447,"-")</f>
        <v>4.6235608979326236E-2</v>
      </c>
      <c r="J446" s="114">
        <v>54</v>
      </c>
      <c r="K446" s="40">
        <f t="shared" ref="K446" si="884">IFERROR(J446/J447,"-")</f>
        <v>0.36</v>
      </c>
      <c r="L446" s="114">
        <f t="shared" si="779"/>
        <v>28341.888888888891</v>
      </c>
      <c r="M446" s="40">
        <f t="shared" si="878"/>
        <v>3.3623910336239106E-2</v>
      </c>
      <c r="P446" s="41"/>
      <c r="Q446" s="41"/>
      <c r="R446" s="41"/>
    </row>
    <row r="447" spans="2:18" ht="24.95" customHeight="1" thickBot="1">
      <c r="B447" s="237"/>
      <c r="C447" s="290"/>
      <c r="D447" s="284"/>
      <c r="E447" s="125" t="s">
        <v>106</v>
      </c>
      <c r="F447" s="31"/>
      <c r="G447" s="32"/>
      <c r="H447" s="178">
        <v>33101370</v>
      </c>
      <c r="I447" s="26" t="s">
        <v>193</v>
      </c>
      <c r="J447" s="133">
        <v>150</v>
      </c>
      <c r="K447" s="27" t="s">
        <v>104</v>
      </c>
      <c r="L447" s="133">
        <f t="shared" si="779"/>
        <v>220675.8</v>
      </c>
      <c r="M447" s="27">
        <f t="shared" si="878"/>
        <v>9.3399750933997508E-2</v>
      </c>
      <c r="P447" s="41"/>
      <c r="Q447" s="41"/>
      <c r="R447" s="41"/>
    </row>
    <row r="448" spans="2:18" ht="24.95" customHeight="1" thickTop="1">
      <c r="B448" s="293" t="s">
        <v>101</v>
      </c>
      <c r="C448" s="299"/>
      <c r="D448" s="285">
        <f>VLOOKUP(B448,$Q$4:$R$78,2,FALSE)</f>
        <v>1473357</v>
      </c>
      <c r="E448" s="117">
        <v>1</v>
      </c>
      <c r="F448" s="208" t="s">
        <v>216</v>
      </c>
      <c r="G448" s="209" t="s">
        <v>217</v>
      </c>
      <c r="H448" s="210">
        <v>8480054736</v>
      </c>
      <c r="I448" s="211">
        <v>0.15475985135752401</v>
      </c>
      <c r="J448" s="210">
        <v>131670</v>
      </c>
      <c r="K448" s="211">
        <v>0.72003937330817813</v>
      </c>
      <c r="L448" s="210">
        <v>64403.848530416952</v>
      </c>
      <c r="M448" s="211">
        <v>8.9367342741779487E-2</v>
      </c>
      <c r="P448" s="41"/>
      <c r="Q448" s="41"/>
      <c r="R448" s="41"/>
    </row>
    <row r="449" spans="2:18" ht="24.95" customHeight="1">
      <c r="B449" s="295"/>
      <c r="C449" s="300"/>
      <c r="D449" s="286"/>
      <c r="E449" s="106">
        <v>2</v>
      </c>
      <c r="F449" s="109" t="s">
        <v>218</v>
      </c>
      <c r="G449" s="28" t="s">
        <v>219</v>
      </c>
      <c r="H449" s="175">
        <v>4338566945</v>
      </c>
      <c r="I449" s="212">
        <v>7.9178259624015132E-2</v>
      </c>
      <c r="J449" s="175">
        <v>111885</v>
      </c>
      <c r="K449" s="212">
        <v>0.61184480354359772</v>
      </c>
      <c r="L449" s="175">
        <v>38777.020556821735</v>
      </c>
      <c r="M449" s="212">
        <v>7.5938825417057779E-2</v>
      </c>
      <c r="P449" s="41"/>
      <c r="Q449" s="41"/>
      <c r="R449" s="41"/>
    </row>
    <row r="450" spans="2:18" ht="24.95" customHeight="1">
      <c r="B450" s="295"/>
      <c r="C450" s="300"/>
      <c r="D450" s="286"/>
      <c r="E450" s="106">
        <v>3</v>
      </c>
      <c r="F450" s="109" t="s">
        <v>214</v>
      </c>
      <c r="G450" s="29" t="s">
        <v>215</v>
      </c>
      <c r="H450" s="175">
        <v>8855651073</v>
      </c>
      <c r="I450" s="212">
        <v>0.16161443367970946</v>
      </c>
      <c r="J450" s="175">
        <v>96429</v>
      </c>
      <c r="K450" s="212">
        <v>0.52732343532113857</v>
      </c>
      <c r="L450" s="175">
        <v>91835.97333789627</v>
      </c>
      <c r="M450" s="212">
        <v>6.5448496189314601E-2</v>
      </c>
      <c r="P450" s="41"/>
      <c r="Q450" s="41"/>
      <c r="R450" s="41"/>
    </row>
    <row r="451" spans="2:18" ht="24.95" customHeight="1">
      <c r="B451" s="295"/>
      <c r="C451" s="300"/>
      <c r="D451" s="286"/>
      <c r="E451" s="106">
        <v>4</v>
      </c>
      <c r="F451" s="109" t="s">
        <v>222</v>
      </c>
      <c r="G451" s="29" t="s">
        <v>223</v>
      </c>
      <c r="H451" s="175">
        <v>4078869206</v>
      </c>
      <c r="I451" s="212">
        <v>7.4438811031200633E-2</v>
      </c>
      <c r="J451" s="175">
        <v>81103</v>
      </c>
      <c r="K451" s="212">
        <v>0.44351297405189621</v>
      </c>
      <c r="L451" s="175">
        <v>50292.457812904577</v>
      </c>
      <c r="M451" s="212">
        <v>5.5046400838357573E-2</v>
      </c>
      <c r="P451" s="41"/>
      <c r="Q451" s="41"/>
      <c r="R451" s="41"/>
    </row>
    <row r="452" spans="2:18" ht="24.95" customHeight="1">
      <c r="B452" s="295"/>
      <c r="C452" s="300"/>
      <c r="D452" s="286"/>
      <c r="E452" s="107">
        <v>5</v>
      </c>
      <c r="F452" s="110" t="s">
        <v>234</v>
      </c>
      <c r="G452" s="30" t="s">
        <v>235</v>
      </c>
      <c r="H452" s="176">
        <v>2929566328</v>
      </c>
      <c r="I452" s="213">
        <v>5.3464189038612761E-2</v>
      </c>
      <c r="J452" s="176">
        <v>79240</v>
      </c>
      <c r="K452" s="213">
        <v>0.43332513056079619</v>
      </c>
      <c r="L452" s="176">
        <v>36970.801716304893</v>
      </c>
      <c r="M452" s="213">
        <v>5.3781941511799242E-2</v>
      </c>
      <c r="P452" s="41"/>
      <c r="Q452" s="41"/>
      <c r="R452" s="41"/>
    </row>
    <row r="453" spans="2:18" ht="24.95" customHeight="1">
      <c r="B453" s="297"/>
      <c r="C453" s="301"/>
      <c r="D453" s="286"/>
      <c r="E453" s="125" t="s">
        <v>106</v>
      </c>
      <c r="F453" s="31"/>
      <c r="G453" s="32"/>
      <c r="H453" s="177">
        <v>54794926860</v>
      </c>
      <c r="I453" s="179" t="s">
        <v>139</v>
      </c>
      <c r="J453" s="177">
        <v>182865</v>
      </c>
      <c r="K453" s="179" t="s">
        <v>139</v>
      </c>
      <c r="L453" s="142">
        <v>299646.88081371505</v>
      </c>
      <c r="M453" s="26">
        <v>0.12411452214229138</v>
      </c>
      <c r="P453" s="41"/>
      <c r="Q453" s="41"/>
      <c r="R453" s="41"/>
    </row>
    <row r="454" spans="2:18">
      <c r="D454" s="302"/>
      <c r="M454" s="15"/>
      <c r="P454" s="41"/>
      <c r="Q454" s="41"/>
      <c r="R454" s="41"/>
    </row>
    <row r="455" spans="2:18">
      <c r="D455" s="303"/>
      <c r="M455" s="15"/>
      <c r="P455" s="41"/>
      <c r="Q455" s="41"/>
      <c r="R455" s="41"/>
    </row>
    <row r="456" spans="2:18">
      <c r="D456" s="303"/>
      <c r="M456" s="15"/>
      <c r="P456" s="41"/>
      <c r="Q456" s="41"/>
      <c r="R456" s="41"/>
    </row>
    <row r="457" spans="2:18">
      <c r="D457" s="303"/>
      <c r="M457" s="15"/>
      <c r="P457" s="41"/>
      <c r="Q457" s="41"/>
      <c r="R457" s="41"/>
    </row>
    <row r="458" spans="2:18">
      <c r="D458" s="303"/>
      <c r="M458" s="15"/>
      <c r="P458" s="41"/>
      <c r="Q458" s="41"/>
      <c r="R458" s="41"/>
    </row>
    <row r="459" spans="2:18">
      <c r="D459" s="303"/>
      <c r="M459" s="15"/>
      <c r="P459" s="41"/>
      <c r="Q459" s="41"/>
      <c r="R459" s="41"/>
    </row>
    <row r="460" spans="2:18">
      <c r="D460" s="287"/>
      <c r="M460" s="15"/>
      <c r="P460" s="41"/>
      <c r="Q460" s="41"/>
      <c r="R460" s="41"/>
    </row>
    <row r="461" spans="2:18">
      <c r="D461" s="288"/>
      <c r="M461" s="15"/>
      <c r="P461" s="41"/>
      <c r="Q461" s="41"/>
      <c r="R461" s="41"/>
    </row>
    <row r="462" spans="2:18">
      <c r="D462" s="288"/>
    </row>
    <row r="463" spans="2:18">
      <c r="D463" s="288"/>
    </row>
    <row r="464" spans="2:18">
      <c r="D464" s="288"/>
    </row>
    <row r="465" spans="4:4">
      <c r="D465" s="288"/>
    </row>
  </sheetData>
  <mergeCells count="227">
    <mergeCell ref="D424:D429"/>
    <mergeCell ref="D430:D435"/>
    <mergeCell ref="D436:D441"/>
    <mergeCell ref="D442:D447"/>
    <mergeCell ref="D448:D453"/>
    <mergeCell ref="D454:D459"/>
    <mergeCell ref="D460:D465"/>
    <mergeCell ref="D370:D375"/>
    <mergeCell ref="D376:D381"/>
    <mergeCell ref="D382:D387"/>
    <mergeCell ref="D388:D393"/>
    <mergeCell ref="D394:D399"/>
    <mergeCell ref="D400:D405"/>
    <mergeCell ref="D406:D411"/>
    <mergeCell ref="D412:D417"/>
    <mergeCell ref="D418:D423"/>
    <mergeCell ref="D316:D321"/>
    <mergeCell ref="D322:D327"/>
    <mergeCell ref="D328:D333"/>
    <mergeCell ref="D334:D339"/>
    <mergeCell ref="D340:D345"/>
    <mergeCell ref="D346:D351"/>
    <mergeCell ref="D352:D357"/>
    <mergeCell ref="D358:D363"/>
    <mergeCell ref="D364:D369"/>
    <mergeCell ref="D262:D267"/>
    <mergeCell ref="D268:D273"/>
    <mergeCell ref="D274:D279"/>
    <mergeCell ref="D280:D285"/>
    <mergeCell ref="D286:D291"/>
    <mergeCell ref="D292:D297"/>
    <mergeCell ref="D298:D303"/>
    <mergeCell ref="D304:D309"/>
    <mergeCell ref="D310:D315"/>
    <mergeCell ref="D208:D213"/>
    <mergeCell ref="D214:D219"/>
    <mergeCell ref="D220:D225"/>
    <mergeCell ref="D226:D231"/>
    <mergeCell ref="D232:D237"/>
    <mergeCell ref="D238:D243"/>
    <mergeCell ref="D244:D249"/>
    <mergeCell ref="D250:D255"/>
    <mergeCell ref="D256:D261"/>
    <mergeCell ref="D154:D159"/>
    <mergeCell ref="D160:D165"/>
    <mergeCell ref="D166:D171"/>
    <mergeCell ref="D172:D177"/>
    <mergeCell ref="D178:D183"/>
    <mergeCell ref="D184:D189"/>
    <mergeCell ref="D190:D195"/>
    <mergeCell ref="D196:D201"/>
    <mergeCell ref="D202:D207"/>
    <mergeCell ref="D100:D105"/>
    <mergeCell ref="D106:D111"/>
    <mergeCell ref="D112:D117"/>
    <mergeCell ref="D118:D123"/>
    <mergeCell ref="D124:D129"/>
    <mergeCell ref="D130:D135"/>
    <mergeCell ref="D136:D141"/>
    <mergeCell ref="D142:D147"/>
    <mergeCell ref="D148:D153"/>
    <mergeCell ref="D46:D51"/>
    <mergeCell ref="D52:D57"/>
    <mergeCell ref="D58:D63"/>
    <mergeCell ref="D64:D69"/>
    <mergeCell ref="D70:D75"/>
    <mergeCell ref="D76:D81"/>
    <mergeCell ref="D82:D87"/>
    <mergeCell ref="D88:D93"/>
    <mergeCell ref="D94:D99"/>
    <mergeCell ref="F3:G3"/>
    <mergeCell ref="B4:B9"/>
    <mergeCell ref="C4:C9"/>
    <mergeCell ref="B10:B15"/>
    <mergeCell ref="C10:C15"/>
    <mergeCell ref="B16:B21"/>
    <mergeCell ref="C16:C21"/>
    <mergeCell ref="B40:B45"/>
    <mergeCell ref="C40:C45"/>
    <mergeCell ref="D4:D9"/>
    <mergeCell ref="D10:D15"/>
    <mergeCell ref="D16:D21"/>
    <mergeCell ref="D22:D27"/>
    <mergeCell ref="D28:D33"/>
    <mergeCell ref="D34:D39"/>
    <mergeCell ref="D40:D45"/>
    <mergeCell ref="B46:B51"/>
    <mergeCell ref="C46:C51"/>
    <mergeCell ref="B52:B57"/>
    <mergeCell ref="C52:C57"/>
    <mergeCell ref="B22:B27"/>
    <mergeCell ref="C22:C27"/>
    <mergeCell ref="B28:B33"/>
    <mergeCell ref="C28:C33"/>
    <mergeCell ref="B34:B39"/>
    <mergeCell ref="C34:C39"/>
    <mergeCell ref="B76:B81"/>
    <mergeCell ref="C76:C81"/>
    <mergeCell ref="B82:B87"/>
    <mergeCell ref="C82:C87"/>
    <mergeCell ref="B88:B93"/>
    <mergeCell ref="C88:C93"/>
    <mergeCell ref="B58:B63"/>
    <mergeCell ref="C58:C63"/>
    <mergeCell ref="B64:B69"/>
    <mergeCell ref="C64:C69"/>
    <mergeCell ref="B70:B75"/>
    <mergeCell ref="C70:C75"/>
    <mergeCell ref="B112:B117"/>
    <mergeCell ref="C112:C117"/>
    <mergeCell ref="B118:B123"/>
    <mergeCell ref="C118:C123"/>
    <mergeCell ref="B124:B129"/>
    <mergeCell ref="C124:C129"/>
    <mergeCell ref="B94:B99"/>
    <mergeCell ref="C94:C99"/>
    <mergeCell ref="B100:B105"/>
    <mergeCell ref="C100:C105"/>
    <mergeCell ref="B106:B111"/>
    <mergeCell ref="C106:C111"/>
    <mergeCell ref="B148:B153"/>
    <mergeCell ref="C148:C153"/>
    <mergeCell ref="B154:B159"/>
    <mergeCell ref="C154:C159"/>
    <mergeCell ref="B160:B165"/>
    <mergeCell ref="C160:C165"/>
    <mergeCell ref="B130:B135"/>
    <mergeCell ref="C130:C135"/>
    <mergeCell ref="B136:B141"/>
    <mergeCell ref="C136:C141"/>
    <mergeCell ref="B142:B147"/>
    <mergeCell ref="C142:C147"/>
    <mergeCell ref="B184:B189"/>
    <mergeCell ref="C184:C189"/>
    <mergeCell ref="B190:B195"/>
    <mergeCell ref="C190:C195"/>
    <mergeCell ref="B196:B201"/>
    <mergeCell ref="C196:C201"/>
    <mergeCell ref="B166:B171"/>
    <mergeCell ref="C166:C171"/>
    <mergeCell ref="B172:B177"/>
    <mergeCell ref="C172:C177"/>
    <mergeCell ref="B178:B183"/>
    <mergeCell ref="C178:C183"/>
    <mergeCell ref="B220:B225"/>
    <mergeCell ref="C220:C225"/>
    <mergeCell ref="B226:B231"/>
    <mergeCell ref="C226:C231"/>
    <mergeCell ref="B232:B237"/>
    <mergeCell ref="C232:C237"/>
    <mergeCell ref="B202:B207"/>
    <mergeCell ref="C202:C207"/>
    <mergeCell ref="B208:B213"/>
    <mergeCell ref="C208:C213"/>
    <mergeCell ref="B214:B219"/>
    <mergeCell ref="C214:C219"/>
    <mergeCell ref="B256:B261"/>
    <mergeCell ref="C256:C261"/>
    <mergeCell ref="B262:B267"/>
    <mergeCell ref="C262:C267"/>
    <mergeCell ref="B268:B273"/>
    <mergeCell ref="C268:C273"/>
    <mergeCell ref="B238:B243"/>
    <mergeCell ref="C238:C243"/>
    <mergeCell ref="B244:B249"/>
    <mergeCell ref="C244:C249"/>
    <mergeCell ref="B250:B255"/>
    <mergeCell ref="C250:C255"/>
    <mergeCell ref="B292:B297"/>
    <mergeCell ref="C292:C297"/>
    <mergeCell ref="B298:B303"/>
    <mergeCell ref="C298:C303"/>
    <mergeCell ref="B304:B309"/>
    <mergeCell ref="C304:C309"/>
    <mergeCell ref="B274:B279"/>
    <mergeCell ref="C274:C279"/>
    <mergeCell ref="B280:B285"/>
    <mergeCell ref="C280:C285"/>
    <mergeCell ref="B286:B291"/>
    <mergeCell ref="C286:C291"/>
    <mergeCell ref="B328:B333"/>
    <mergeCell ref="C328:C333"/>
    <mergeCell ref="B334:B339"/>
    <mergeCell ref="C334:C339"/>
    <mergeCell ref="B340:B345"/>
    <mergeCell ref="C340:C345"/>
    <mergeCell ref="B310:B315"/>
    <mergeCell ref="C310:C315"/>
    <mergeCell ref="B316:B321"/>
    <mergeCell ref="C316:C321"/>
    <mergeCell ref="B322:B327"/>
    <mergeCell ref="C322:C327"/>
    <mergeCell ref="B364:B369"/>
    <mergeCell ref="C364:C369"/>
    <mergeCell ref="B370:B375"/>
    <mergeCell ref="C370:C375"/>
    <mergeCell ref="B376:B381"/>
    <mergeCell ref="C376:C381"/>
    <mergeCell ref="B346:B351"/>
    <mergeCell ref="C346:C351"/>
    <mergeCell ref="B352:B357"/>
    <mergeCell ref="C352:C357"/>
    <mergeCell ref="B358:B363"/>
    <mergeCell ref="C358:C363"/>
    <mergeCell ref="B400:B405"/>
    <mergeCell ref="C400:C405"/>
    <mergeCell ref="B406:B411"/>
    <mergeCell ref="C406:C411"/>
    <mergeCell ref="B412:B417"/>
    <mergeCell ref="C412:C417"/>
    <mergeCell ref="B382:B387"/>
    <mergeCell ref="C382:C387"/>
    <mergeCell ref="B388:B393"/>
    <mergeCell ref="C388:C393"/>
    <mergeCell ref="B394:B399"/>
    <mergeCell ref="C394:C399"/>
    <mergeCell ref="B436:B441"/>
    <mergeCell ref="C436:C441"/>
    <mergeCell ref="B442:B447"/>
    <mergeCell ref="C442:C447"/>
    <mergeCell ref="B448:C453"/>
    <mergeCell ref="B418:B423"/>
    <mergeCell ref="C418:C423"/>
    <mergeCell ref="B424:B429"/>
    <mergeCell ref="C424:C429"/>
    <mergeCell ref="B430:B435"/>
    <mergeCell ref="C430:C435"/>
  </mergeCells>
  <phoneticPr fontId="3"/>
  <pageMargins left="0.47244094488188981" right="0.23622047244094491" top="0.43307086614173229" bottom="0.31496062992125984" header="0.31496062992125984" footer="0.19685039370078741"/>
  <pageSetup paperSize="8" scale="75" orientation="landscape" r:id="rId1"/>
  <headerFooter>
    <oddHeader>&amp;R&amp;"ＭＳ 明朝,標準"&amp;12在宅医療に係る分析</oddHeader>
  </headerFooter>
  <rowBreaks count="10" manualBreakCount="10">
    <brk id="45" max="12" man="1"/>
    <brk id="87" max="12" man="1"/>
    <brk id="129" max="12" man="1"/>
    <brk id="171" max="12" man="1"/>
    <brk id="213" max="12" man="1"/>
    <brk id="255" max="12" man="1"/>
    <brk id="297" max="12" man="1"/>
    <brk id="339" max="12" man="1"/>
    <brk id="381" max="12" man="1"/>
    <brk id="423" max="12" man="1"/>
  </rowBreaks>
  <ignoredErrors>
    <ignoredError sqref="I4:I8 K4:M8 L9:M9 I10:I14 K10:M14 L15:M15 I16:I20 K16:M20 L21:M21 I22:I26 K22:M26 L27:M27 I28:I32 K28:M32 L33:M33 I34:I38 K34:M38 L39:M39 I40:I44 K40:M44 L45:M45 I46:I50 K46:M50 L51:M51 I52:I56 K52:M56 L57:M57 I58:I62 K58:M62 L63:M63 I64:I68 K64:M68 L69:M69 I70:I74 K70:M74 L75:M75 I76:I80 K76:M78 K79:M80 L81:M81 I82:I86 K82:M86 L87:M87 I88:I92 K88:M92 L93:M93 I94:I98 K94:M98 L99:M99 I100:I104 K100:M104 L105:M105 I106:I110 K106:M110 L111:M111 I112:I116 K112:M116 L117:M117 I118:I122 K118:M122 L123:M123 I124:I128 K124:M128 L129:M129 I130:I134 K130:M134 L135:M135 I136:I140 K136:M140 L141:M141 I142:I146 K142:M146 L147:M147 I148:I152 K148:M152 L153:M153 I154:I158 K154:M158 L159:M159 I160:I164 K160:M164 L165:M165 I166:I170 K166:M170 L171:M171 I172:I176 K172:M176 L177:M177 I178:I182 K178:M182 L183:M183 I184:I188 K184:M188 L189:M189 I190:I194 K190:M194 L195:M195 I196:I200 K196:M200 L201:M201 I202:I206 K202:M206 L207:M207 I208:I212 K208:M212 L213:M213 I214:I218 K214:M218 L219:M219 I220:I224 K220:M224 L225:M225 I226:I230 K226:M230 L231:M231 I232:I236 K232:M236 L237:M237 I238:I242 K238:M242 L243:M243 I244:I248 K244:M248 L249:M249 I250:I254 K250:M254 L255:M255 I256:I260 K256:M260 L261:M261 I262:I266 K262:M266 L267:M267 I268:I272 K268:M272 L273:M273 I274:I278 K274:M278 L279:M279 I280:I284 K280:M284 L285:M285 I286:I290 K286:M290 L291:M291 I292:I296 K292:M296 L297:M297 I298:I302 K298:M302 L303:M303 I304:I308 K304:M308 L309:M309 I310:I314 K310:M314 L315:M315 I316:I320 K316:M320 L321:M321 I322:I326 K322:M326 L327:M327 I328:I332 K328:M332 L333:M333 I334:I338 K334:M338 L339:M339 I340:I344 K340:M344 L345:M345 I346:I350 K346:M350 L351:M351 I352:I356 K352:M356 L357:M357 I358:I362 K358:M362 L363:M363 I364:I368 K364:M368 L369:M369 I370:I374 K370:M374 L375:M375 I376:I380 K376:M380 L381:M381 I382:I386 K382:M386 L387:M387 I388:I392 K388:M392 L393:M393 I394:I398 K394:M398 L399:M399 I400:I404 K400:M404 L405:M405 I406:I410 K406:M410 L411:M411 I412:I416 K412:M416 L417:M417 I418:I422 K418:M422 L423:M423 I424:I428 K424:M428 L429:M429 I430:I434 K430:M434 L435:M435 I436:I440 K436:M440 L441:M441 I442:I446 K442:M446 L447:M447" emptyCellReference="1"/>
    <ignoredError sqref="F4:F8 F10:F14 F16:F20 F22:F26 F28:F32 F34:F38 F40:F44 F46:F50 F52:F56 F58:F62 F64:F68 F70:F74 F76:F80 F82:F86 F88:F92 F94:F98 F100:F104 F106:F110 F112:F116 F118:F122 F124:F128 F130:F134 F136:F140 F142:F146 F148:F152 F154:F158 F160:F164 F166:F170 F172:F176 F178:F182 F184:F188 F190:F194 F196:F200 F202:F206 F208:F212 F214:F218 F220:F224 F226:F230 F232:F236 F238:F242 F244:F248 F250:F254 F256:F260 F262:F266 F268:F272 F274:F278 F280:F284 F286:F290 F292:F296 F298:F302 F304:F308 F310:F314 F316:F320 F322:F326 F328:F332 F334:F338 F340:F344 F346:F350 F352:F356 F358:F362 F364:F368 F370:F374 F376:F380 F382:F386 F388:F392 F394:F398 F400:F404 F406:F410 F412:F416 F418:F422 F424:F428 F430:F434 F436:F440 F442:F446 F448:F45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B1:R465"/>
  <sheetViews>
    <sheetView showGridLines="0" zoomScaleNormal="100" zoomScaleSheetLayoutView="100" workbookViewId="0"/>
  </sheetViews>
  <sheetFormatPr defaultColWidth="9" defaultRowHeight="13.5"/>
  <cols>
    <col min="1" max="1" width="4.625" style="15" customWidth="1"/>
    <col min="2" max="2" width="3.625" style="15" customWidth="1"/>
    <col min="3" max="3" width="12.125" style="15" customWidth="1"/>
    <col min="4" max="4" width="10.625" style="7" customWidth="1"/>
    <col min="5" max="5" width="4.625" style="15" customWidth="1"/>
    <col min="6" max="6" width="5.625" style="15" customWidth="1"/>
    <col min="7" max="7" width="30.625" style="15" customWidth="1"/>
    <col min="8" max="8" width="16" style="15" customWidth="1"/>
    <col min="9" max="12" width="12.375" style="15" customWidth="1"/>
    <col min="13" max="13" width="12.375" style="7" customWidth="1"/>
    <col min="14" max="15" width="9" style="15"/>
    <col min="16" max="16" width="5.375" style="11" customWidth="1"/>
    <col min="17" max="17" width="14.5" style="11" customWidth="1"/>
    <col min="18" max="18" width="12.625" style="11" customWidth="1"/>
    <col min="19" max="16384" width="9" style="15"/>
  </cols>
  <sheetData>
    <row r="1" spans="2:18" s="7" customFormat="1" ht="16.5" customHeight="1">
      <c r="B1" s="16" t="s">
        <v>181</v>
      </c>
      <c r="C1" s="73"/>
      <c r="D1" s="73"/>
      <c r="P1" s="11"/>
      <c r="Q1" s="11"/>
      <c r="R1" s="11"/>
    </row>
    <row r="2" spans="2:18" s="7" customFormat="1" ht="16.5" customHeight="1">
      <c r="B2" s="16" t="s">
        <v>131</v>
      </c>
      <c r="C2" s="73"/>
      <c r="D2" s="73"/>
      <c r="F2" s="7" t="s">
        <v>122</v>
      </c>
      <c r="P2" s="7" t="s">
        <v>125</v>
      </c>
      <c r="Q2" s="11"/>
      <c r="R2" s="11"/>
    </row>
    <row r="3" spans="2:18" s="7" customFormat="1" ht="45">
      <c r="B3" s="12"/>
      <c r="C3" s="72" t="s">
        <v>100</v>
      </c>
      <c r="D3" s="49" t="s">
        <v>124</v>
      </c>
      <c r="E3" s="13" t="s">
        <v>73</v>
      </c>
      <c r="F3" s="292" t="s">
        <v>140</v>
      </c>
      <c r="G3" s="281"/>
      <c r="H3" s="14" t="s">
        <v>114</v>
      </c>
      <c r="I3" s="51" t="s">
        <v>158</v>
      </c>
      <c r="J3" s="47" t="s">
        <v>76</v>
      </c>
      <c r="K3" s="51" t="s">
        <v>138</v>
      </c>
      <c r="L3" s="39" t="s">
        <v>113</v>
      </c>
      <c r="M3" s="39" t="s">
        <v>123</v>
      </c>
      <c r="P3" s="76"/>
      <c r="Q3" s="79" t="s">
        <v>100</v>
      </c>
      <c r="R3" s="85" t="s">
        <v>126</v>
      </c>
    </row>
    <row r="4" spans="2:18" ht="24.95" customHeight="1">
      <c r="B4" s="236">
        <v>1</v>
      </c>
      <c r="C4" s="289" t="s">
        <v>51</v>
      </c>
      <c r="D4" s="282">
        <f>VLOOKUP(C4,$Q$4:$R$77,2,FALSE)</f>
        <v>410308</v>
      </c>
      <c r="E4" s="105">
        <v>1</v>
      </c>
      <c r="F4" s="108" t="s">
        <v>244</v>
      </c>
      <c r="G4" s="111" t="s">
        <v>245</v>
      </c>
      <c r="H4" s="174">
        <v>28071380</v>
      </c>
      <c r="I4" s="24">
        <f>IFERROR(H4/H9,"-")</f>
        <v>1.7354408207736222E-3</v>
      </c>
      <c r="J4" s="112">
        <v>119</v>
      </c>
      <c r="K4" s="24">
        <f>IFERROR(J4/J9,"-")</f>
        <v>2.2889897668692777E-3</v>
      </c>
      <c r="L4" s="112">
        <f>IFERROR(H4/J4,"-")</f>
        <v>235893.94957983194</v>
      </c>
      <c r="M4" s="80">
        <f t="shared" ref="M4:M9" si="0">IFERROR(J4/$R$4,0)</f>
        <v>2.9002602922682471E-4</v>
      </c>
      <c r="P4" s="99">
        <v>1</v>
      </c>
      <c r="Q4" s="42" t="s">
        <v>80</v>
      </c>
      <c r="R4" s="100">
        <f>'市区町村別_在宅(医科)'!BO7</f>
        <v>410308</v>
      </c>
    </row>
    <row r="5" spans="2:18" ht="24.95" customHeight="1">
      <c r="B5" s="237"/>
      <c r="C5" s="290"/>
      <c r="D5" s="304"/>
      <c r="E5" s="106">
        <v>2</v>
      </c>
      <c r="F5" s="109" t="s">
        <v>236</v>
      </c>
      <c r="G5" s="28" t="s">
        <v>237</v>
      </c>
      <c r="H5" s="175">
        <v>410562373</v>
      </c>
      <c r="I5" s="25">
        <f>IFERROR(H5/H9,"-")</f>
        <v>2.5381962040266135E-2</v>
      </c>
      <c r="J5" s="113">
        <v>2401</v>
      </c>
      <c r="K5" s="25">
        <f>IFERROR(J5/J9,"-")</f>
        <v>4.6183734708009544E-2</v>
      </c>
      <c r="L5" s="113">
        <f t="shared" ref="L5:L8" si="1">IFERROR(H5/J5,"-")</f>
        <v>170996.40691378593</v>
      </c>
      <c r="M5" s="81">
        <f t="shared" si="0"/>
        <v>5.8517016485176987E-3</v>
      </c>
      <c r="P5" s="99">
        <v>2</v>
      </c>
      <c r="Q5" s="42" t="s">
        <v>81</v>
      </c>
      <c r="R5" s="100">
        <f>'市区町村別_在宅(医科)'!BO8</f>
        <v>16136</v>
      </c>
    </row>
    <row r="6" spans="2:18" ht="24.95" customHeight="1">
      <c r="B6" s="237"/>
      <c r="C6" s="290"/>
      <c r="D6" s="304"/>
      <c r="E6" s="106">
        <v>3</v>
      </c>
      <c r="F6" s="109" t="s">
        <v>238</v>
      </c>
      <c r="G6" s="29" t="s">
        <v>239</v>
      </c>
      <c r="H6" s="175">
        <v>726315877</v>
      </c>
      <c r="I6" s="25">
        <f>IFERROR(H6/H9,"-")</f>
        <v>4.4902609765597318E-2</v>
      </c>
      <c r="J6" s="113">
        <v>6732</v>
      </c>
      <c r="K6" s="25">
        <f>IFERROR(J6/J9,"-")</f>
        <v>0.12949142109717626</v>
      </c>
      <c r="L6" s="113">
        <f t="shared" si="1"/>
        <v>107890.05897207368</v>
      </c>
      <c r="M6" s="81">
        <f t="shared" si="0"/>
        <v>1.6407186796260371E-2</v>
      </c>
      <c r="P6" s="99">
        <v>3</v>
      </c>
      <c r="Q6" s="42" t="s">
        <v>82</v>
      </c>
      <c r="R6" s="100">
        <f>'市区町村別_在宅(医科)'!BO9</f>
        <v>10039</v>
      </c>
    </row>
    <row r="7" spans="2:18" ht="24.95" customHeight="1">
      <c r="B7" s="237"/>
      <c r="C7" s="290"/>
      <c r="D7" s="304"/>
      <c r="E7" s="106">
        <v>4</v>
      </c>
      <c r="F7" s="109" t="s">
        <v>246</v>
      </c>
      <c r="G7" s="29" t="s">
        <v>247</v>
      </c>
      <c r="H7" s="175">
        <v>30089506</v>
      </c>
      <c r="I7" s="25">
        <f>IFERROR(H7/H9,"-")</f>
        <v>1.8602062666428522E-3</v>
      </c>
      <c r="J7" s="113">
        <v>297</v>
      </c>
      <c r="K7" s="25">
        <f>IFERROR(J7/J9,"-")</f>
        <v>5.7128568131107182E-3</v>
      </c>
      <c r="L7" s="113">
        <f t="shared" si="1"/>
        <v>101311.46801346801</v>
      </c>
      <c r="M7" s="81">
        <f t="shared" si="0"/>
        <v>7.2384647630560454E-4</v>
      </c>
      <c r="P7" s="99">
        <v>4</v>
      </c>
      <c r="Q7" s="42" t="s">
        <v>83</v>
      </c>
      <c r="R7" s="100">
        <f>'市区町村別_在宅(医科)'!BO10</f>
        <v>11192</v>
      </c>
    </row>
    <row r="8" spans="2:18" ht="24.95" customHeight="1">
      <c r="B8" s="237"/>
      <c r="C8" s="290"/>
      <c r="D8" s="304"/>
      <c r="E8" s="107">
        <v>5</v>
      </c>
      <c r="F8" s="110" t="s">
        <v>232</v>
      </c>
      <c r="G8" s="30" t="s">
        <v>233</v>
      </c>
      <c r="H8" s="176">
        <v>642519464</v>
      </c>
      <c r="I8" s="40">
        <f>IFERROR(H8/H9,"-")</f>
        <v>3.9722112199941283E-2</v>
      </c>
      <c r="J8" s="114">
        <v>6657</v>
      </c>
      <c r="K8" s="40">
        <f>IFERROR(J8/J9,"-")</f>
        <v>0.12804878048780488</v>
      </c>
      <c r="L8" s="114">
        <f t="shared" si="1"/>
        <v>96517.870512242749</v>
      </c>
      <c r="M8" s="82">
        <f t="shared" si="0"/>
        <v>1.6224397282041784E-2</v>
      </c>
      <c r="P8" s="99">
        <v>5</v>
      </c>
      <c r="Q8" s="42" t="s">
        <v>84</v>
      </c>
      <c r="R8" s="100">
        <f>'市区町村別_在宅(医科)'!BO11</f>
        <v>10491</v>
      </c>
    </row>
    <row r="9" spans="2:18" ht="24.95" customHeight="1">
      <c r="B9" s="238"/>
      <c r="C9" s="291"/>
      <c r="D9" s="305"/>
      <c r="E9" s="115" t="s">
        <v>106</v>
      </c>
      <c r="F9" s="118"/>
      <c r="G9" s="120"/>
      <c r="H9" s="177">
        <v>16175359980</v>
      </c>
      <c r="I9" s="26" t="s">
        <v>193</v>
      </c>
      <c r="J9" s="142">
        <v>51988</v>
      </c>
      <c r="K9" s="26" t="s">
        <v>104</v>
      </c>
      <c r="L9" s="142">
        <f>IFERROR(H9/J9,"-")</f>
        <v>311136.41571131797</v>
      </c>
      <c r="M9" s="83">
        <f t="shared" si="0"/>
        <v>0.12670481686927867</v>
      </c>
      <c r="P9" s="99">
        <v>6</v>
      </c>
      <c r="Q9" s="42" t="s">
        <v>85</v>
      </c>
      <c r="R9" s="100">
        <f>'市区町村別_在宅(医科)'!BO12</f>
        <v>13626</v>
      </c>
    </row>
    <row r="10" spans="2:18" ht="24.95" customHeight="1">
      <c r="B10" s="236">
        <v>2</v>
      </c>
      <c r="C10" s="289" t="s">
        <v>81</v>
      </c>
      <c r="D10" s="282">
        <f t="shared" ref="D10" si="2">VLOOKUP(C10,$Q$4:$R$77,2,FALSE)</f>
        <v>16136</v>
      </c>
      <c r="E10" s="105">
        <v>1</v>
      </c>
      <c r="F10" s="108" t="s">
        <v>244</v>
      </c>
      <c r="G10" s="111" t="s">
        <v>245</v>
      </c>
      <c r="H10" s="174">
        <v>2441581</v>
      </c>
      <c r="I10" s="24">
        <f t="shared" ref="I10" si="3">IFERROR(H10/H15,"-")</f>
        <v>4.6303061662063758E-3</v>
      </c>
      <c r="J10" s="112">
        <v>8</v>
      </c>
      <c r="K10" s="24">
        <f t="shared" ref="K10" si="4">IFERROR(J10/J15,"-")</f>
        <v>4.1322314049586778E-3</v>
      </c>
      <c r="L10" s="112">
        <f t="shared" ref="L10:L73" si="5">IFERROR(H10/J10,"-")</f>
        <v>305197.625</v>
      </c>
      <c r="M10" s="80">
        <f t="shared" ref="M10:M15" si="6">IFERROR(J10/$R$5,0)</f>
        <v>4.9578582052553293E-4</v>
      </c>
      <c r="P10" s="99">
        <v>7</v>
      </c>
      <c r="Q10" s="42" t="s">
        <v>86</v>
      </c>
      <c r="R10" s="100">
        <f>'市区町村別_在宅(医科)'!BO13</f>
        <v>12294</v>
      </c>
    </row>
    <row r="11" spans="2:18" ht="24.95" customHeight="1">
      <c r="B11" s="237"/>
      <c r="C11" s="290"/>
      <c r="D11" s="304"/>
      <c r="E11" s="106">
        <v>2</v>
      </c>
      <c r="F11" s="109" t="s">
        <v>236</v>
      </c>
      <c r="G11" s="28" t="s">
        <v>237</v>
      </c>
      <c r="H11" s="175">
        <v>15898991</v>
      </c>
      <c r="I11" s="25">
        <f t="shared" ref="I11" si="7">IFERROR(H11/H15,"-")</f>
        <v>3.015144533962202E-2</v>
      </c>
      <c r="J11" s="113">
        <v>108</v>
      </c>
      <c r="K11" s="25">
        <f t="shared" ref="K11" si="8">IFERROR(J11/J15,"-")</f>
        <v>5.578512396694215E-2</v>
      </c>
      <c r="L11" s="113">
        <f t="shared" si="5"/>
        <v>147212.87962962964</v>
      </c>
      <c r="M11" s="81">
        <f t="shared" si="6"/>
        <v>6.6931085770946955E-3</v>
      </c>
      <c r="P11" s="99">
        <v>8</v>
      </c>
      <c r="Q11" s="42" t="s">
        <v>52</v>
      </c>
      <c r="R11" s="100">
        <f>'市区町村別_在宅(医科)'!BO14</f>
        <v>10557</v>
      </c>
    </row>
    <row r="12" spans="2:18" ht="24.95" customHeight="1">
      <c r="B12" s="237"/>
      <c r="C12" s="290"/>
      <c r="D12" s="304"/>
      <c r="E12" s="106">
        <v>3</v>
      </c>
      <c r="F12" s="109" t="s">
        <v>248</v>
      </c>
      <c r="G12" s="29" t="s">
        <v>249</v>
      </c>
      <c r="H12" s="175">
        <v>2048759</v>
      </c>
      <c r="I12" s="25">
        <f t="shared" ref="I12" si="9">IFERROR(H12/H15,"-")</f>
        <v>3.8853437304643217E-3</v>
      </c>
      <c r="J12" s="113">
        <v>15</v>
      </c>
      <c r="K12" s="25">
        <f t="shared" ref="K12" si="10">IFERROR(J12/J15,"-")</f>
        <v>7.7479338842975209E-3</v>
      </c>
      <c r="L12" s="113">
        <f t="shared" si="5"/>
        <v>136583.93333333332</v>
      </c>
      <c r="M12" s="81">
        <f t="shared" si="6"/>
        <v>9.2959841348537432E-4</v>
      </c>
      <c r="P12" s="99">
        <v>9</v>
      </c>
      <c r="Q12" s="42" t="s">
        <v>87</v>
      </c>
      <c r="R12" s="100">
        <f>'市区町村別_在宅(医科)'!BO15</f>
        <v>6809</v>
      </c>
    </row>
    <row r="13" spans="2:18" ht="24.95" customHeight="1">
      <c r="B13" s="237"/>
      <c r="C13" s="290"/>
      <c r="D13" s="304"/>
      <c r="E13" s="106">
        <v>4</v>
      </c>
      <c r="F13" s="109" t="s">
        <v>238</v>
      </c>
      <c r="G13" s="29" t="s">
        <v>239</v>
      </c>
      <c r="H13" s="175">
        <v>23870292</v>
      </c>
      <c r="I13" s="25">
        <f t="shared" ref="I13" si="11">IFERROR(H13/H15,"-")</f>
        <v>4.5268520780898415E-2</v>
      </c>
      <c r="J13" s="113">
        <v>203</v>
      </c>
      <c r="K13" s="25">
        <f t="shared" ref="K13" si="12">IFERROR(J13/J15,"-")</f>
        <v>0.10485537190082644</v>
      </c>
      <c r="L13" s="113">
        <f t="shared" si="5"/>
        <v>117587.64532019704</v>
      </c>
      <c r="M13" s="81">
        <f t="shared" si="6"/>
        <v>1.2580565195835398E-2</v>
      </c>
      <c r="P13" s="99">
        <v>10</v>
      </c>
      <c r="Q13" s="42" t="s">
        <v>53</v>
      </c>
      <c r="R13" s="100">
        <f>'市区町村別_在宅(医科)'!BO16</f>
        <v>15290</v>
      </c>
    </row>
    <row r="14" spans="2:18" ht="24.95" customHeight="1">
      <c r="B14" s="237"/>
      <c r="C14" s="290"/>
      <c r="D14" s="304"/>
      <c r="E14" s="107">
        <v>5</v>
      </c>
      <c r="F14" s="110" t="s">
        <v>214</v>
      </c>
      <c r="G14" s="30" t="s">
        <v>215</v>
      </c>
      <c r="H14" s="176">
        <v>97289754</v>
      </c>
      <c r="I14" s="40">
        <f t="shared" ref="I14" si="13">IFERROR(H14/H15,"-")</f>
        <v>0.18450395373116904</v>
      </c>
      <c r="J14" s="114">
        <v>1052</v>
      </c>
      <c r="K14" s="40">
        <f t="shared" ref="K14" si="14">IFERROR(J14/J15,"-")</f>
        <v>0.54338842975206614</v>
      </c>
      <c r="L14" s="114">
        <f t="shared" si="5"/>
        <v>92480.754752851717</v>
      </c>
      <c r="M14" s="82">
        <f t="shared" si="6"/>
        <v>6.5195835399107588E-2</v>
      </c>
      <c r="P14" s="99">
        <v>11</v>
      </c>
      <c r="Q14" s="42" t="s">
        <v>54</v>
      </c>
      <c r="R14" s="100">
        <f>'市区町村別_在宅(医科)'!BO17</f>
        <v>25886</v>
      </c>
    </row>
    <row r="15" spans="2:18" ht="24.95" customHeight="1">
      <c r="B15" s="238"/>
      <c r="C15" s="291"/>
      <c r="D15" s="305"/>
      <c r="E15" s="115" t="s">
        <v>106</v>
      </c>
      <c r="F15" s="118"/>
      <c r="G15" s="120"/>
      <c r="H15" s="177">
        <v>527304440</v>
      </c>
      <c r="I15" s="26" t="s">
        <v>193</v>
      </c>
      <c r="J15" s="142">
        <v>1936</v>
      </c>
      <c r="K15" s="26" t="s">
        <v>104</v>
      </c>
      <c r="L15" s="142">
        <f t="shared" si="5"/>
        <v>272367.99586776859</v>
      </c>
      <c r="M15" s="83">
        <f t="shared" si="6"/>
        <v>0.11998016856717898</v>
      </c>
      <c r="P15" s="99">
        <v>12</v>
      </c>
      <c r="Q15" s="42" t="s">
        <v>88</v>
      </c>
      <c r="R15" s="100">
        <f>'市区町村別_在宅(医科)'!BO18</f>
        <v>13293</v>
      </c>
    </row>
    <row r="16" spans="2:18" ht="24.95" customHeight="1">
      <c r="B16" s="236">
        <v>3</v>
      </c>
      <c r="C16" s="289" t="s">
        <v>82</v>
      </c>
      <c r="D16" s="282">
        <f t="shared" ref="D16" si="15">VLOOKUP(C16,$Q$4:$R$77,2,FALSE)</f>
        <v>10039</v>
      </c>
      <c r="E16" s="105">
        <v>1</v>
      </c>
      <c r="F16" s="108" t="s">
        <v>250</v>
      </c>
      <c r="G16" s="111" t="s">
        <v>251</v>
      </c>
      <c r="H16" s="174">
        <v>174808</v>
      </c>
      <c r="I16" s="24">
        <f t="shared" ref="I16" si="16">IFERROR(H16/H21,"-")</f>
        <v>4.7823020899427236E-4</v>
      </c>
      <c r="J16" s="112">
        <v>1</v>
      </c>
      <c r="K16" s="24">
        <f t="shared" ref="K16" si="17">IFERROR(J16/J21,"-")</f>
        <v>7.5301204819277112E-4</v>
      </c>
      <c r="L16" s="112">
        <f t="shared" si="5"/>
        <v>174808</v>
      </c>
      <c r="M16" s="80">
        <f t="shared" ref="M16:M21" si="18">IFERROR(J16/$R$6,0)</f>
        <v>9.9611515091144534E-5</v>
      </c>
      <c r="P16" s="99">
        <v>13</v>
      </c>
      <c r="Q16" s="42" t="s">
        <v>89</v>
      </c>
      <c r="R16" s="100">
        <f>'市区町村別_在宅(医科)'!BO19</f>
        <v>22534</v>
      </c>
    </row>
    <row r="17" spans="2:18" ht="24.95" customHeight="1">
      <c r="B17" s="237"/>
      <c r="C17" s="290"/>
      <c r="D17" s="304"/>
      <c r="E17" s="106">
        <v>2</v>
      </c>
      <c r="F17" s="109" t="s">
        <v>252</v>
      </c>
      <c r="G17" s="28" t="s">
        <v>253</v>
      </c>
      <c r="H17" s="175">
        <v>2021202</v>
      </c>
      <c r="I17" s="25">
        <f t="shared" ref="I17" si="19">IFERROR(H17/H21,"-")</f>
        <v>5.5294943874401705E-3</v>
      </c>
      <c r="J17" s="113">
        <v>13</v>
      </c>
      <c r="K17" s="25">
        <f t="shared" ref="K17" si="20">IFERROR(J17/J21,"-")</f>
        <v>9.7891566265060244E-3</v>
      </c>
      <c r="L17" s="113">
        <f t="shared" si="5"/>
        <v>155477.07692307694</v>
      </c>
      <c r="M17" s="81">
        <f t="shared" si="18"/>
        <v>1.2949496961848789E-3</v>
      </c>
      <c r="P17" s="99">
        <v>14</v>
      </c>
      <c r="Q17" s="42" t="s">
        <v>90</v>
      </c>
      <c r="R17" s="100">
        <f>'市区町村別_在宅(医科)'!BO20</f>
        <v>17462</v>
      </c>
    </row>
    <row r="18" spans="2:18" ht="24.95" customHeight="1">
      <c r="B18" s="237"/>
      <c r="C18" s="290"/>
      <c r="D18" s="304"/>
      <c r="E18" s="106">
        <v>3</v>
      </c>
      <c r="F18" s="109" t="s">
        <v>236</v>
      </c>
      <c r="G18" s="29" t="s">
        <v>237</v>
      </c>
      <c r="H18" s="175">
        <v>7893104</v>
      </c>
      <c r="I18" s="25">
        <f t="shared" ref="I18" si="21">IFERROR(H18/H21,"-")</f>
        <v>2.1593524183867598E-2</v>
      </c>
      <c r="J18" s="113">
        <v>58</v>
      </c>
      <c r="K18" s="25">
        <f t="shared" ref="K18" si="22">IFERROR(J18/J21,"-")</f>
        <v>4.3674698795180725E-2</v>
      </c>
      <c r="L18" s="113">
        <f t="shared" si="5"/>
        <v>136088</v>
      </c>
      <c r="M18" s="81">
        <f t="shared" si="18"/>
        <v>5.777467875286383E-3</v>
      </c>
      <c r="P18" s="99">
        <v>15</v>
      </c>
      <c r="Q18" s="42" t="s">
        <v>91</v>
      </c>
      <c r="R18" s="100">
        <f>'市区町村別_在宅(医科)'!BO21</f>
        <v>28655</v>
      </c>
    </row>
    <row r="19" spans="2:18" ht="24.95" customHeight="1">
      <c r="B19" s="237"/>
      <c r="C19" s="290"/>
      <c r="D19" s="304"/>
      <c r="E19" s="106">
        <v>4</v>
      </c>
      <c r="F19" s="109" t="s">
        <v>238</v>
      </c>
      <c r="G19" s="29" t="s">
        <v>239</v>
      </c>
      <c r="H19" s="175">
        <v>20458360</v>
      </c>
      <c r="I19" s="25">
        <f t="shared" ref="I19" si="23">IFERROR(H19/H21,"-")</f>
        <v>5.5968867434442716E-2</v>
      </c>
      <c r="J19" s="113">
        <v>176</v>
      </c>
      <c r="K19" s="25">
        <f t="shared" ref="K19" si="24">IFERROR(J19/J21,"-")</f>
        <v>0.13253012048192772</v>
      </c>
      <c r="L19" s="113">
        <f t="shared" si="5"/>
        <v>116240.68181818182</v>
      </c>
      <c r="M19" s="81">
        <f t="shared" si="18"/>
        <v>1.7531626656041438E-2</v>
      </c>
      <c r="P19" s="99">
        <v>16</v>
      </c>
      <c r="Q19" s="42" t="s">
        <v>55</v>
      </c>
      <c r="R19" s="100">
        <f>'市区町村別_在宅(医科)'!BO22</f>
        <v>18894</v>
      </c>
    </row>
    <row r="20" spans="2:18" ht="24.95" customHeight="1">
      <c r="B20" s="237"/>
      <c r="C20" s="290"/>
      <c r="D20" s="304"/>
      <c r="E20" s="107">
        <v>5</v>
      </c>
      <c r="F20" s="110" t="s">
        <v>254</v>
      </c>
      <c r="G20" s="30" t="s">
        <v>255</v>
      </c>
      <c r="H20" s="176">
        <v>5796642</v>
      </c>
      <c r="I20" s="40">
        <f t="shared" ref="I20" si="25">IFERROR(H20/H21,"-")</f>
        <v>1.5858137585951313E-2</v>
      </c>
      <c r="J20" s="114">
        <v>61</v>
      </c>
      <c r="K20" s="40">
        <f t="shared" ref="K20" si="26">IFERROR(J20/J21,"-")</f>
        <v>4.5933734939759038E-2</v>
      </c>
      <c r="L20" s="114">
        <f t="shared" si="5"/>
        <v>95026.918032786882</v>
      </c>
      <c r="M20" s="82">
        <f t="shared" si="18"/>
        <v>6.0763024205598166E-3</v>
      </c>
      <c r="P20" s="99">
        <v>17</v>
      </c>
      <c r="Q20" s="42" t="s">
        <v>92</v>
      </c>
      <c r="R20" s="100">
        <f>'市区町村別_在宅(医科)'!BO23</f>
        <v>26607</v>
      </c>
    </row>
    <row r="21" spans="2:18" ht="24.95" customHeight="1">
      <c r="B21" s="238"/>
      <c r="C21" s="291"/>
      <c r="D21" s="305"/>
      <c r="E21" s="115" t="s">
        <v>106</v>
      </c>
      <c r="F21" s="118"/>
      <c r="G21" s="120"/>
      <c r="H21" s="177">
        <v>365531070</v>
      </c>
      <c r="I21" s="26" t="s">
        <v>193</v>
      </c>
      <c r="J21" s="142">
        <v>1328</v>
      </c>
      <c r="K21" s="26" t="s">
        <v>104</v>
      </c>
      <c r="L21" s="142">
        <f t="shared" si="5"/>
        <v>275249.29969879519</v>
      </c>
      <c r="M21" s="83">
        <f t="shared" si="18"/>
        <v>0.13228409204103994</v>
      </c>
      <c r="P21" s="99">
        <v>18</v>
      </c>
      <c r="Q21" s="42" t="s">
        <v>56</v>
      </c>
      <c r="R21" s="100">
        <f>'市区町村別_在宅(医科)'!BO24</f>
        <v>23766</v>
      </c>
    </row>
    <row r="22" spans="2:18" ht="24.95" customHeight="1">
      <c r="B22" s="236">
        <v>4</v>
      </c>
      <c r="C22" s="289" t="s">
        <v>83</v>
      </c>
      <c r="D22" s="282">
        <f t="shared" ref="D22" si="27">VLOOKUP(C22,$Q$4:$R$77,2,FALSE)</f>
        <v>11192</v>
      </c>
      <c r="E22" s="105">
        <v>1</v>
      </c>
      <c r="F22" s="108" t="s">
        <v>236</v>
      </c>
      <c r="G22" s="111" t="s">
        <v>237</v>
      </c>
      <c r="H22" s="174">
        <v>5482320</v>
      </c>
      <c r="I22" s="24">
        <f t="shared" ref="I22" si="28">IFERROR(H22/H27,"-")</f>
        <v>1.8325756098891532E-2</v>
      </c>
      <c r="J22" s="112">
        <v>42</v>
      </c>
      <c r="K22" s="24">
        <f t="shared" ref="K22" si="29">IFERROR(J22/J27,"-")</f>
        <v>3.7399821905609976E-2</v>
      </c>
      <c r="L22" s="112">
        <f t="shared" si="5"/>
        <v>130531.42857142857</v>
      </c>
      <c r="M22" s="80">
        <f t="shared" ref="M22:M27" si="30">IFERROR(J22/$R$7,0)</f>
        <v>3.7526804860614723E-3</v>
      </c>
      <c r="P22" s="99">
        <v>19</v>
      </c>
      <c r="Q22" s="42" t="s">
        <v>93</v>
      </c>
      <c r="R22" s="100">
        <f>'市区町村別_在宅(医科)'!BO25</f>
        <v>16375</v>
      </c>
    </row>
    <row r="23" spans="2:18" ht="24.95" customHeight="1">
      <c r="B23" s="237"/>
      <c r="C23" s="290"/>
      <c r="D23" s="304"/>
      <c r="E23" s="106">
        <v>2</v>
      </c>
      <c r="F23" s="109" t="s">
        <v>248</v>
      </c>
      <c r="G23" s="28" t="s">
        <v>249</v>
      </c>
      <c r="H23" s="175">
        <v>3585780</v>
      </c>
      <c r="I23" s="25">
        <f t="shared" ref="I23" si="31">IFERROR(H23/H27,"-")</f>
        <v>1.1986190099133813E-2</v>
      </c>
      <c r="J23" s="113">
        <v>28</v>
      </c>
      <c r="K23" s="25">
        <f t="shared" ref="K23" si="32">IFERROR(J23/J27,"-")</f>
        <v>2.4933214603739984E-2</v>
      </c>
      <c r="L23" s="113">
        <f t="shared" si="5"/>
        <v>128063.57142857143</v>
      </c>
      <c r="M23" s="81">
        <f t="shared" si="30"/>
        <v>2.5017869907076485E-3</v>
      </c>
      <c r="P23" s="99">
        <v>20</v>
      </c>
      <c r="Q23" s="42" t="s">
        <v>94</v>
      </c>
      <c r="R23" s="100">
        <f>'市区町村別_在宅(医科)'!BO26</f>
        <v>25909</v>
      </c>
    </row>
    <row r="24" spans="2:18" ht="24.95" customHeight="1">
      <c r="B24" s="237"/>
      <c r="C24" s="290"/>
      <c r="D24" s="304"/>
      <c r="E24" s="106">
        <v>3</v>
      </c>
      <c r="F24" s="109" t="s">
        <v>214</v>
      </c>
      <c r="G24" s="29" t="s">
        <v>215</v>
      </c>
      <c r="H24" s="175">
        <v>65270852</v>
      </c>
      <c r="I24" s="25">
        <f t="shared" ref="I24" si="33">IFERROR(H24/H27,"-")</f>
        <v>0.21818093692430335</v>
      </c>
      <c r="J24" s="113">
        <v>618</v>
      </c>
      <c r="K24" s="25">
        <f t="shared" ref="K24" si="34">IFERROR(J24/J27,"-")</f>
        <v>0.55031166518254671</v>
      </c>
      <c r="L24" s="113">
        <f t="shared" si="5"/>
        <v>105616.26537216829</v>
      </c>
      <c r="M24" s="81">
        <f t="shared" si="30"/>
        <v>5.5218012866333092E-2</v>
      </c>
      <c r="P24" s="99">
        <v>21</v>
      </c>
      <c r="Q24" s="42" t="s">
        <v>95</v>
      </c>
      <c r="R24" s="100">
        <f>'市区町村別_在宅(医科)'!BO27</f>
        <v>16832</v>
      </c>
    </row>
    <row r="25" spans="2:18" ht="24.95" customHeight="1">
      <c r="B25" s="237"/>
      <c r="C25" s="290"/>
      <c r="D25" s="304"/>
      <c r="E25" s="106">
        <v>4</v>
      </c>
      <c r="F25" s="109" t="s">
        <v>238</v>
      </c>
      <c r="G25" s="29" t="s">
        <v>239</v>
      </c>
      <c r="H25" s="175">
        <v>15184289</v>
      </c>
      <c r="I25" s="25">
        <f t="shared" ref="I25" si="35">IFERROR(H25/H27,"-")</f>
        <v>5.075653678535394E-2</v>
      </c>
      <c r="J25" s="113">
        <v>153</v>
      </c>
      <c r="K25" s="25">
        <f t="shared" ref="K25" si="36">IFERROR(J25/J27,"-")</f>
        <v>0.13624220837043632</v>
      </c>
      <c r="L25" s="113">
        <f t="shared" si="5"/>
        <v>99243.718954248368</v>
      </c>
      <c r="M25" s="81">
        <f t="shared" si="30"/>
        <v>1.367047891350965E-2</v>
      </c>
      <c r="P25" s="99">
        <v>22</v>
      </c>
      <c r="Q25" s="42" t="s">
        <v>57</v>
      </c>
      <c r="R25" s="100">
        <f>'市区町村別_在宅(医科)'!BO28</f>
        <v>22657</v>
      </c>
    </row>
    <row r="26" spans="2:18" ht="24.95" customHeight="1">
      <c r="B26" s="237"/>
      <c r="C26" s="290"/>
      <c r="D26" s="304"/>
      <c r="E26" s="107">
        <v>5</v>
      </c>
      <c r="F26" s="110" t="s">
        <v>256</v>
      </c>
      <c r="G26" s="30" t="s">
        <v>257</v>
      </c>
      <c r="H26" s="176">
        <v>10148679</v>
      </c>
      <c r="I26" s="40">
        <f t="shared" ref="I26" si="37">IFERROR(H26/H27,"-")</f>
        <v>3.3923998613715076E-2</v>
      </c>
      <c r="J26" s="114">
        <v>116</v>
      </c>
      <c r="K26" s="40">
        <f t="shared" ref="K26" si="38">IFERROR(J26/J27,"-")</f>
        <v>0.10329474621549421</v>
      </c>
      <c r="L26" s="114">
        <f t="shared" si="5"/>
        <v>87488.612068965522</v>
      </c>
      <c r="M26" s="82">
        <f t="shared" si="30"/>
        <v>1.0364546104360257E-2</v>
      </c>
      <c r="P26" s="99">
        <v>23</v>
      </c>
      <c r="Q26" s="42" t="s">
        <v>96</v>
      </c>
      <c r="R26" s="100">
        <f>'市区町村別_在宅(医科)'!BO29</f>
        <v>34470</v>
      </c>
    </row>
    <row r="27" spans="2:18" ht="24.95" customHeight="1">
      <c r="B27" s="238"/>
      <c r="C27" s="291"/>
      <c r="D27" s="305"/>
      <c r="E27" s="115" t="s">
        <v>106</v>
      </c>
      <c r="F27" s="118"/>
      <c r="G27" s="120"/>
      <c r="H27" s="177">
        <v>299159280</v>
      </c>
      <c r="I27" s="26" t="s">
        <v>193</v>
      </c>
      <c r="J27" s="142">
        <v>1123</v>
      </c>
      <c r="K27" s="26" t="s">
        <v>104</v>
      </c>
      <c r="L27" s="142">
        <f t="shared" si="5"/>
        <v>266392.94746215496</v>
      </c>
      <c r="M27" s="83">
        <f t="shared" si="30"/>
        <v>0.10033952823445318</v>
      </c>
      <c r="P27" s="99">
        <v>24</v>
      </c>
      <c r="Q27" s="42" t="s">
        <v>97</v>
      </c>
      <c r="R27" s="100">
        <f>'市区町村別_在宅(医科)'!BO30</f>
        <v>16091</v>
      </c>
    </row>
    <row r="28" spans="2:18" ht="24.95" customHeight="1">
      <c r="B28" s="236">
        <v>5</v>
      </c>
      <c r="C28" s="289" t="s">
        <v>84</v>
      </c>
      <c r="D28" s="282">
        <f t="shared" ref="D28" si="39">VLOOKUP(C28,$Q$4:$R$77,2,FALSE)</f>
        <v>10491</v>
      </c>
      <c r="E28" s="105">
        <v>1</v>
      </c>
      <c r="F28" s="108" t="s">
        <v>246</v>
      </c>
      <c r="G28" s="111" t="s">
        <v>247</v>
      </c>
      <c r="H28" s="174">
        <v>5160713</v>
      </c>
      <c r="I28" s="24">
        <f t="shared" ref="I28" si="40">IFERROR(H28/H33,"-")</f>
        <v>1.5753676937458973E-2</v>
      </c>
      <c r="J28" s="112">
        <v>11</v>
      </c>
      <c r="K28" s="24">
        <f t="shared" ref="K28" si="41">IFERROR(J28/J33,"-")</f>
        <v>9.8743267504488325E-3</v>
      </c>
      <c r="L28" s="112">
        <f t="shared" si="5"/>
        <v>469155.72727272729</v>
      </c>
      <c r="M28" s="80">
        <f t="shared" ref="M28:M33" si="42">IFERROR(J28/$R$8,0)</f>
        <v>1.0485177771423124E-3</v>
      </c>
      <c r="P28" s="99">
        <v>25</v>
      </c>
      <c r="Q28" s="42" t="s">
        <v>98</v>
      </c>
      <c r="R28" s="100">
        <f>'市区町村別_在宅(医科)'!BO31</f>
        <v>11101</v>
      </c>
    </row>
    <row r="29" spans="2:18" ht="24.95" customHeight="1">
      <c r="B29" s="237"/>
      <c r="C29" s="290"/>
      <c r="D29" s="304"/>
      <c r="E29" s="106">
        <v>2</v>
      </c>
      <c r="F29" s="109" t="s">
        <v>232</v>
      </c>
      <c r="G29" s="28" t="s">
        <v>233</v>
      </c>
      <c r="H29" s="175">
        <v>16838779</v>
      </c>
      <c r="I29" s="25">
        <f t="shared" ref="I29" si="43">IFERROR(H29/H33,"-")</f>
        <v>5.1402332272162482E-2</v>
      </c>
      <c r="J29" s="113">
        <v>118</v>
      </c>
      <c r="K29" s="25">
        <f t="shared" ref="K29" si="44">IFERROR(J29/J33,"-")</f>
        <v>0.1059245960502693</v>
      </c>
      <c r="L29" s="113">
        <f t="shared" si="5"/>
        <v>142701.51694915254</v>
      </c>
      <c r="M29" s="81">
        <f t="shared" si="42"/>
        <v>1.1247736154799352E-2</v>
      </c>
      <c r="P29" s="99">
        <v>26</v>
      </c>
      <c r="Q29" s="42" t="s">
        <v>31</v>
      </c>
      <c r="R29" s="100">
        <f>'市区町村別_在宅(医科)'!BO32</f>
        <v>152316</v>
      </c>
    </row>
    <row r="30" spans="2:18" ht="24.95" customHeight="1">
      <c r="B30" s="237"/>
      <c r="C30" s="290"/>
      <c r="D30" s="304"/>
      <c r="E30" s="106">
        <v>3</v>
      </c>
      <c r="F30" s="109" t="s">
        <v>236</v>
      </c>
      <c r="G30" s="29" t="s">
        <v>237</v>
      </c>
      <c r="H30" s="175">
        <v>4507440</v>
      </c>
      <c r="I30" s="25">
        <f t="shared" ref="I30" si="45">IFERROR(H30/H33,"-")</f>
        <v>1.3759485089556437E-2</v>
      </c>
      <c r="J30" s="113">
        <v>37</v>
      </c>
      <c r="K30" s="25">
        <f t="shared" ref="K30" si="46">IFERROR(J30/J33,"-")</f>
        <v>3.3213644524236981E-2</v>
      </c>
      <c r="L30" s="113">
        <f t="shared" si="5"/>
        <v>121822.70270270271</v>
      </c>
      <c r="M30" s="81">
        <f t="shared" si="42"/>
        <v>3.526832523115051E-3</v>
      </c>
      <c r="P30" s="99">
        <v>27</v>
      </c>
      <c r="Q30" s="42" t="s">
        <v>32</v>
      </c>
      <c r="R30" s="100">
        <f>'市区町村別_在宅(医科)'!BO33</f>
        <v>25650</v>
      </c>
    </row>
    <row r="31" spans="2:18" ht="24.95" customHeight="1">
      <c r="B31" s="237"/>
      <c r="C31" s="290"/>
      <c r="D31" s="304"/>
      <c r="E31" s="106">
        <v>4</v>
      </c>
      <c r="F31" s="109" t="s">
        <v>238</v>
      </c>
      <c r="G31" s="29" t="s">
        <v>239</v>
      </c>
      <c r="H31" s="175">
        <v>16430185</v>
      </c>
      <c r="I31" s="25">
        <f t="shared" ref="I31" si="47">IFERROR(H31/H33,"-")</f>
        <v>5.0155051542816728E-2</v>
      </c>
      <c r="J31" s="113">
        <v>144</v>
      </c>
      <c r="K31" s="25">
        <f t="shared" ref="K31" si="48">IFERROR(J31/J33,"-")</f>
        <v>0.12926391382405744</v>
      </c>
      <c r="L31" s="113">
        <f t="shared" si="5"/>
        <v>114098.50694444444</v>
      </c>
      <c r="M31" s="81">
        <f t="shared" si="42"/>
        <v>1.3726050900772091E-2</v>
      </c>
      <c r="P31" s="99">
        <v>28</v>
      </c>
      <c r="Q31" s="42" t="s">
        <v>33</v>
      </c>
      <c r="R31" s="100">
        <f>'市区町村別_在宅(医科)'!BO34</f>
        <v>21811</v>
      </c>
    </row>
    <row r="32" spans="2:18" ht="24.95" customHeight="1">
      <c r="B32" s="237"/>
      <c r="C32" s="290"/>
      <c r="D32" s="304"/>
      <c r="E32" s="107">
        <v>5</v>
      </c>
      <c r="F32" s="110" t="s">
        <v>214</v>
      </c>
      <c r="G32" s="30" t="s">
        <v>215</v>
      </c>
      <c r="H32" s="176">
        <v>53159091</v>
      </c>
      <c r="I32" s="40">
        <f t="shared" ref="I32" si="49">IFERROR(H32/H33,"-")</f>
        <v>0.16227431091459316</v>
      </c>
      <c r="J32" s="114">
        <v>581</v>
      </c>
      <c r="K32" s="40">
        <f t="shared" ref="K32" si="50">IFERROR(J32/J33,"-")</f>
        <v>0.52154398563734294</v>
      </c>
      <c r="L32" s="114">
        <f t="shared" si="5"/>
        <v>91495.853700516353</v>
      </c>
      <c r="M32" s="82">
        <f t="shared" si="42"/>
        <v>5.5380802592698501E-2</v>
      </c>
      <c r="P32" s="99">
        <v>29</v>
      </c>
      <c r="Q32" s="42" t="s">
        <v>34</v>
      </c>
      <c r="R32" s="100">
        <f>'市区町村別_在宅(医科)'!BO35</f>
        <v>17881</v>
      </c>
    </row>
    <row r="33" spans="2:18" ht="24.95" customHeight="1">
      <c r="B33" s="238"/>
      <c r="C33" s="291"/>
      <c r="D33" s="305"/>
      <c r="E33" s="115" t="s">
        <v>106</v>
      </c>
      <c r="F33" s="118"/>
      <c r="G33" s="120"/>
      <c r="H33" s="177">
        <v>327587840</v>
      </c>
      <c r="I33" s="26" t="s">
        <v>193</v>
      </c>
      <c r="J33" s="142">
        <v>1114</v>
      </c>
      <c r="K33" s="26" t="s">
        <v>104</v>
      </c>
      <c r="L33" s="142">
        <f t="shared" si="5"/>
        <v>294064.48833034112</v>
      </c>
      <c r="M33" s="83">
        <f t="shared" si="42"/>
        <v>0.10618625488513965</v>
      </c>
      <c r="P33" s="99">
        <v>30</v>
      </c>
      <c r="Q33" s="42" t="s">
        <v>35</v>
      </c>
      <c r="R33" s="100">
        <f>'市区町村別_在宅(医科)'!BO36</f>
        <v>23856</v>
      </c>
    </row>
    <row r="34" spans="2:18" ht="24.95" customHeight="1">
      <c r="B34" s="236">
        <v>6</v>
      </c>
      <c r="C34" s="289" t="s">
        <v>85</v>
      </c>
      <c r="D34" s="282">
        <f t="shared" ref="D34" si="51">VLOOKUP(C34,$Q$4:$R$77,2,FALSE)</f>
        <v>13626</v>
      </c>
      <c r="E34" s="105">
        <v>1</v>
      </c>
      <c r="F34" s="108" t="s">
        <v>236</v>
      </c>
      <c r="G34" s="111" t="s">
        <v>237</v>
      </c>
      <c r="H34" s="174">
        <v>8562005</v>
      </c>
      <c r="I34" s="24">
        <f t="shared" ref="I34" si="52">IFERROR(H34/H39,"-")</f>
        <v>2.3337899966928453E-2</v>
      </c>
      <c r="J34" s="112">
        <v>51</v>
      </c>
      <c r="K34" s="24">
        <f t="shared" ref="K34" si="53">IFERROR(J34/J39,"-")</f>
        <v>4.278523489932886E-2</v>
      </c>
      <c r="L34" s="112">
        <f t="shared" si="5"/>
        <v>167882.45098039217</v>
      </c>
      <c r="M34" s="80">
        <f t="shared" ref="M34:M39" si="54">IFERROR(J34/$R$9,0)</f>
        <v>3.742844561867019E-3</v>
      </c>
      <c r="P34" s="99">
        <v>31</v>
      </c>
      <c r="Q34" s="42" t="s">
        <v>36</v>
      </c>
      <c r="R34" s="100">
        <f>'市区町村別_在宅(医科)'!BO37</f>
        <v>32983</v>
      </c>
    </row>
    <row r="35" spans="2:18" ht="24.95" customHeight="1">
      <c r="B35" s="237"/>
      <c r="C35" s="290"/>
      <c r="D35" s="304"/>
      <c r="E35" s="106">
        <v>2</v>
      </c>
      <c r="F35" s="109" t="s">
        <v>258</v>
      </c>
      <c r="G35" s="28" t="s">
        <v>259</v>
      </c>
      <c r="H35" s="175">
        <v>864216</v>
      </c>
      <c r="I35" s="25">
        <f t="shared" ref="I35" si="55">IFERROR(H35/H39,"-")</f>
        <v>2.3556382597089164E-3</v>
      </c>
      <c r="J35" s="113">
        <v>6</v>
      </c>
      <c r="K35" s="25">
        <f t="shared" ref="K35" si="56">IFERROR(J35/J39,"-")</f>
        <v>5.0335570469798654E-3</v>
      </c>
      <c r="L35" s="113">
        <f t="shared" si="5"/>
        <v>144036</v>
      </c>
      <c r="M35" s="81">
        <f t="shared" si="54"/>
        <v>4.4033465433729633E-4</v>
      </c>
      <c r="P35" s="99">
        <v>32</v>
      </c>
      <c r="Q35" s="42" t="s">
        <v>37</v>
      </c>
      <c r="R35" s="100">
        <f>'市区町村別_在宅(医科)'!BO38</f>
        <v>26529</v>
      </c>
    </row>
    <row r="36" spans="2:18" ht="24.95" customHeight="1">
      <c r="B36" s="237"/>
      <c r="C36" s="290"/>
      <c r="D36" s="304"/>
      <c r="E36" s="106">
        <v>3</v>
      </c>
      <c r="F36" s="109" t="s">
        <v>260</v>
      </c>
      <c r="G36" s="29" t="s">
        <v>261</v>
      </c>
      <c r="H36" s="175">
        <v>733622</v>
      </c>
      <c r="I36" s="25">
        <f t="shared" ref="I36" si="57">IFERROR(H36/H39,"-")</f>
        <v>1.9996714378861008E-3</v>
      </c>
      <c r="J36" s="113">
        <v>6</v>
      </c>
      <c r="K36" s="25">
        <f t="shared" ref="K36" si="58">IFERROR(J36/J39,"-")</f>
        <v>5.0335570469798654E-3</v>
      </c>
      <c r="L36" s="113">
        <f t="shared" si="5"/>
        <v>122270.33333333333</v>
      </c>
      <c r="M36" s="81">
        <f t="shared" si="54"/>
        <v>4.4033465433729633E-4</v>
      </c>
      <c r="P36" s="99">
        <v>33</v>
      </c>
      <c r="Q36" s="42" t="s">
        <v>38</v>
      </c>
      <c r="R36" s="100">
        <f>'市区町村別_在宅(医科)'!BO39</f>
        <v>7884</v>
      </c>
    </row>
    <row r="37" spans="2:18" ht="24.95" customHeight="1">
      <c r="B37" s="237"/>
      <c r="C37" s="290"/>
      <c r="D37" s="304"/>
      <c r="E37" s="106">
        <v>4</v>
      </c>
      <c r="F37" s="109" t="s">
        <v>238</v>
      </c>
      <c r="G37" s="29" t="s">
        <v>239</v>
      </c>
      <c r="H37" s="175">
        <v>16696011</v>
      </c>
      <c r="I37" s="25">
        <f t="shared" ref="I37" si="59">IFERROR(H37/H39,"-")</f>
        <v>4.5509180917873454E-2</v>
      </c>
      <c r="J37" s="113">
        <v>162</v>
      </c>
      <c r="K37" s="25">
        <f t="shared" ref="K37" si="60">IFERROR(J37/J39,"-")</f>
        <v>0.13590604026845637</v>
      </c>
      <c r="L37" s="113">
        <f t="shared" si="5"/>
        <v>103061.79629629629</v>
      </c>
      <c r="M37" s="81">
        <f t="shared" si="54"/>
        <v>1.1889035667107001E-2</v>
      </c>
      <c r="P37" s="99">
        <v>34</v>
      </c>
      <c r="Q37" s="42" t="s">
        <v>39</v>
      </c>
      <c r="R37" s="100">
        <f>'市区町村別_在宅(医科)'!BO40</f>
        <v>33432</v>
      </c>
    </row>
    <row r="38" spans="2:18" ht="24.95" customHeight="1">
      <c r="B38" s="237"/>
      <c r="C38" s="290"/>
      <c r="D38" s="304"/>
      <c r="E38" s="107">
        <v>5</v>
      </c>
      <c r="F38" s="110" t="s">
        <v>214</v>
      </c>
      <c r="G38" s="30" t="s">
        <v>215</v>
      </c>
      <c r="H38" s="176">
        <v>55269747</v>
      </c>
      <c r="I38" s="40">
        <f t="shared" ref="I38" si="61">IFERROR(H38/H39,"-")</f>
        <v>0.15065160866916616</v>
      </c>
      <c r="J38" s="114">
        <v>576</v>
      </c>
      <c r="K38" s="40">
        <f t="shared" ref="K38" si="62">IFERROR(J38/J39,"-")</f>
        <v>0.48322147651006714</v>
      </c>
      <c r="L38" s="114">
        <f t="shared" si="5"/>
        <v>95954.421875</v>
      </c>
      <c r="M38" s="82">
        <f t="shared" si="54"/>
        <v>4.2272126816380449E-2</v>
      </c>
      <c r="P38" s="99">
        <v>35</v>
      </c>
      <c r="Q38" s="42" t="s">
        <v>2</v>
      </c>
      <c r="R38" s="100">
        <f>'市区町村別_在宅(医科)'!BO41</f>
        <v>68371</v>
      </c>
    </row>
    <row r="39" spans="2:18" ht="24.95" customHeight="1">
      <c r="B39" s="238"/>
      <c r="C39" s="291"/>
      <c r="D39" s="305"/>
      <c r="E39" s="115" t="s">
        <v>106</v>
      </c>
      <c r="F39" s="118"/>
      <c r="G39" s="120"/>
      <c r="H39" s="177">
        <v>366871270</v>
      </c>
      <c r="I39" s="26" t="s">
        <v>193</v>
      </c>
      <c r="J39" s="142">
        <v>1192</v>
      </c>
      <c r="K39" s="26" t="s">
        <v>104</v>
      </c>
      <c r="L39" s="142">
        <f t="shared" si="5"/>
        <v>307777.9110738255</v>
      </c>
      <c r="M39" s="83">
        <f t="shared" si="54"/>
        <v>8.7479817995009534E-2</v>
      </c>
      <c r="P39" s="99">
        <v>36</v>
      </c>
      <c r="Q39" s="42" t="s">
        <v>3</v>
      </c>
      <c r="R39" s="100">
        <f>'市区町村別_在宅(医科)'!BO42</f>
        <v>19008</v>
      </c>
    </row>
    <row r="40" spans="2:18" ht="24.95" customHeight="1">
      <c r="B40" s="236">
        <v>7</v>
      </c>
      <c r="C40" s="289" t="s">
        <v>86</v>
      </c>
      <c r="D40" s="282">
        <f t="shared" ref="D40" si="63">VLOOKUP(C40,$Q$4:$R$77,2,FALSE)</f>
        <v>12294</v>
      </c>
      <c r="E40" s="105">
        <v>1</v>
      </c>
      <c r="F40" s="108" t="s">
        <v>244</v>
      </c>
      <c r="G40" s="111" t="s">
        <v>245</v>
      </c>
      <c r="H40" s="174">
        <v>3987877</v>
      </c>
      <c r="I40" s="24">
        <f t="shared" ref="I40" si="64">IFERROR(H40/H45,"-")</f>
        <v>1.105724925971263E-2</v>
      </c>
      <c r="J40" s="112">
        <v>3</v>
      </c>
      <c r="K40" s="24">
        <f t="shared" ref="K40" si="65">IFERROR(J40/J45,"-")</f>
        <v>2.6200873362445414E-3</v>
      </c>
      <c r="L40" s="112">
        <f t="shared" si="5"/>
        <v>1329292.3333333333</v>
      </c>
      <c r="M40" s="80">
        <f t="shared" ref="M40:M45" si="66">IFERROR(J40/$R$10,0)</f>
        <v>2.440214738897023E-4</v>
      </c>
      <c r="P40" s="99">
        <v>37</v>
      </c>
      <c r="Q40" s="42" t="s">
        <v>4</v>
      </c>
      <c r="R40" s="100">
        <f>'市区町村別_在宅(医科)'!BO43</f>
        <v>59482</v>
      </c>
    </row>
    <row r="41" spans="2:18" ht="24.95" customHeight="1">
      <c r="B41" s="237"/>
      <c r="C41" s="290"/>
      <c r="D41" s="304"/>
      <c r="E41" s="106">
        <v>2</v>
      </c>
      <c r="F41" s="109" t="s">
        <v>236</v>
      </c>
      <c r="G41" s="28" t="s">
        <v>237</v>
      </c>
      <c r="H41" s="175">
        <v>8867203</v>
      </c>
      <c r="I41" s="25">
        <f t="shared" ref="I41" si="67">IFERROR(H41/H45,"-")</f>
        <v>2.4586233178072344E-2</v>
      </c>
      <c r="J41" s="113">
        <v>45</v>
      </c>
      <c r="K41" s="25">
        <f t="shared" ref="K41" si="68">IFERROR(J41/J45,"-")</f>
        <v>3.9301310043668124E-2</v>
      </c>
      <c r="L41" s="113">
        <f t="shared" si="5"/>
        <v>197048.95555555556</v>
      </c>
      <c r="M41" s="81">
        <f t="shared" si="66"/>
        <v>3.6603221083455345E-3</v>
      </c>
      <c r="P41" s="99">
        <v>38</v>
      </c>
      <c r="Q41" s="42" t="s">
        <v>40</v>
      </c>
      <c r="R41" s="100">
        <f>'市区町村別_在宅(医科)'!BO44</f>
        <v>12436</v>
      </c>
    </row>
    <row r="42" spans="2:18" ht="24.95" customHeight="1">
      <c r="B42" s="237"/>
      <c r="C42" s="290"/>
      <c r="D42" s="304"/>
      <c r="E42" s="106">
        <v>3</v>
      </c>
      <c r="F42" s="109" t="s">
        <v>232</v>
      </c>
      <c r="G42" s="29" t="s">
        <v>233</v>
      </c>
      <c r="H42" s="175">
        <v>15442215</v>
      </c>
      <c r="I42" s="25">
        <f t="shared" ref="I42" si="69">IFERROR(H42/H45,"-")</f>
        <v>4.281687233008271E-2</v>
      </c>
      <c r="J42" s="113">
        <v>151</v>
      </c>
      <c r="K42" s="25">
        <f t="shared" ref="K42" si="70">IFERROR(J42/J45,"-")</f>
        <v>0.13187772925764193</v>
      </c>
      <c r="L42" s="113">
        <f t="shared" si="5"/>
        <v>102266.32450331126</v>
      </c>
      <c r="M42" s="81">
        <f t="shared" si="66"/>
        <v>1.2282414185781682E-2</v>
      </c>
      <c r="P42" s="99">
        <v>39</v>
      </c>
      <c r="Q42" s="42" t="s">
        <v>8</v>
      </c>
      <c r="R42" s="100">
        <f>'市区町村別_在宅(医科)'!BO45</f>
        <v>68514</v>
      </c>
    </row>
    <row r="43" spans="2:18" ht="24.95" customHeight="1">
      <c r="B43" s="237"/>
      <c r="C43" s="290"/>
      <c r="D43" s="304"/>
      <c r="E43" s="106">
        <v>4</v>
      </c>
      <c r="F43" s="109" t="s">
        <v>238</v>
      </c>
      <c r="G43" s="29" t="s">
        <v>239</v>
      </c>
      <c r="H43" s="175">
        <v>13008901</v>
      </c>
      <c r="I43" s="25">
        <f t="shared" ref="I43" si="71">IFERROR(H43/H45,"-")</f>
        <v>3.6069984343028855E-2</v>
      </c>
      <c r="J43" s="113">
        <v>134</v>
      </c>
      <c r="K43" s="25">
        <f t="shared" ref="K43" si="72">IFERROR(J43/J45,"-")</f>
        <v>0.11703056768558952</v>
      </c>
      <c r="L43" s="113">
        <f t="shared" si="5"/>
        <v>97081.350746268654</v>
      </c>
      <c r="M43" s="81">
        <f t="shared" si="66"/>
        <v>1.0899625833740035E-2</v>
      </c>
      <c r="P43" s="99">
        <v>40</v>
      </c>
      <c r="Q43" s="42" t="s">
        <v>41</v>
      </c>
      <c r="R43" s="100">
        <f>'市区町村別_在宅(医科)'!BO46</f>
        <v>14756</v>
      </c>
    </row>
    <row r="44" spans="2:18" ht="24.95" customHeight="1">
      <c r="B44" s="237"/>
      <c r="C44" s="290"/>
      <c r="D44" s="304"/>
      <c r="E44" s="107">
        <v>5</v>
      </c>
      <c r="F44" s="110" t="s">
        <v>214</v>
      </c>
      <c r="G44" s="30" t="s">
        <v>215</v>
      </c>
      <c r="H44" s="176">
        <v>55815363</v>
      </c>
      <c r="I44" s="40">
        <f t="shared" ref="I44" si="73">IFERROR(H44/H45,"-")</f>
        <v>0.15476013458096669</v>
      </c>
      <c r="J44" s="114">
        <v>608</v>
      </c>
      <c r="K44" s="40">
        <f t="shared" ref="K44" si="74">IFERROR(J44/J45,"-")</f>
        <v>0.53100436681222707</v>
      </c>
      <c r="L44" s="114">
        <f t="shared" si="5"/>
        <v>91801.583881578947</v>
      </c>
      <c r="M44" s="82">
        <f t="shared" si="66"/>
        <v>4.9455018708312995E-2</v>
      </c>
      <c r="P44" s="99">
        <v>41</v>
      </c>
      <c r="Q44" s="42" t="s">
        <v>12</v>
      </c>
      <c r="R44" s="100">
        <f>'市区町村別_在宅(医科)'!BO47</f>
        <v>26853</v>
      </c>
    </row>
    <row r="45" spans="2:18" ht="24.95" customHeight="1">
      <c r="B45" s="238"/>
      <c r="C45" s="291"/>
      <c r="D45" s="305"/>
      <c r="E45" s="115" t="s">
        <v>106</v>
      </c>
      <c r="F45" s="118"/>
      <c r="G45" s="120"/>
      <c r="H45" s="177">
        <v>360657240</v>
      </c>
      <c r="I45" s="26" t="s">
        <v>193</v>
      </c>
      <c r="J45" s="142">
        <v>1145</v>
      </c>
      <c r="K45" s="26" t="s">
        <v>104</v>
      </c>
      <c r="L45" s="142">
        <f t="shared" si="5"/>
        <v>314984.48908296943</v>
      </c>
      <c r="M45" s="83">
        <f t="shared" si="66"/>
        <v>9.3134862534569707E-2</v>
      </c>
      <c r="P45" s="99">
        <v>42</v>
      </c>
      <c r="Q45" s="42" t="s">
        <v>13</v>
      </c>
      <c r="R45" s="100">
        <f>'市区町村別_在宅(医科)'!BO48</f>
        <v>73347</v>
      </c>
    </row>
    <row r="46" spans="2:18" ht="24.95" customHeight="1">
      <c r="B46" s="236">
        <v>8</v>
      </c>
      <c r="C46" s="289" t="s">
        <v>52</v>
      </c>
      <c r="D46" s="282">
        <f t="shared" ref="D46" si="75">VLOOKUP(C46,$Q$4:$R$77,2,FALSE)</f>
        <v>10557</v>
      </c>
      <c r="E46" s="105">
        <v>1</v>
      </c>
      <c r="F46" s="108" t="s">
        <v>244</v>
      </c>
      <c r="G46" s="111" t="s">
        <v>245</v>
      </c>
      <c r="H46" s="174">
        <v>1107967</v>
      </c>
      <c r="I46" s="24">
        <f t="shared" ref="I46" si="76">IFERROR(H46/H51,"-")</f>
        <v>2.5668796908198629E-3</v>
      </c>
      <c r="J46" s="112">
        <v>4</v>
      </c>
      <c r="K46" s="24">
        <f t="shared" ref="K46" si="77">IFERROR(J46/J51,"-")</f>
        <v>2.8776978417266188E-3</v>
      </c>
      <c r="L46" s="112">
        <f t="shared" si="5"/>
        <v>276991.75</v>
      </c>
      <c r="M46" s="80">
        <f t="shared" ref="M46:M51" si="78">IFERROR(J46/$R$11,0)</f>
        <v>3.788955195604812E-4</v>
      </c>
      <c r="P46" s="99">
        <v>43</v>
      </c>
      <c r="Q46" s="42" t="s">
        <v>9</v>
      </c>
      <c r="R46" s="100">
        <f>'市区町村別_在宅(医科)'!BO49</f>
        <v>45204</v>
      </c>
    </row>
    <row r="47" spans="2:18" ht="24.95" customHeight="1">
      <c r="B47" s="237"/>
      <c r="C47" s="290"/>
      <c r="D47" s="304"/>
      <c r="E47" s="106">
        <v>2</v>
      </c>
      <c r="F47" s="109" t="s">
        <v>236</v>
      </c>
      <c r="G47" s="28" t="s">
        <v>237</v>
      </c>
      <c r="H47" s="175">
        <v>17007269</v>
      </c>
      <c r="I47" s="25">
        <f t="shared" ref="I47" si="79">IFERROR(H47/H51,"-")</f>
        <v>3.9401546609610427E-2</v>
      </c>
      <c r="J47" s="113">
        <v>73</v>
      </c>
      <c r="K47" s="25">
        <f t="shared" ref="K47" si="80">IFERROR(J47/J51,"-")</f>
        <v>5.251798561151079E-2</v>
      </c>
      <c r="L47" s="113">
        <f t="shared" si="5"/>
        <v>232976.28767123289</v>
      </c>
      <c r="M47" s="81">
        <f t="shared" si="78"/>
        <v>6.914843231978782E-3</v>
      </c>
      <c r="P47" s="99">
        <v>44</v>
      </c>
      <c r="Q47" s="42" t="s">
        <v>19</v>
      </c>
      <c r="R47" s="100">
        <f>'市区町村別_在宅(医科)'!BO50</f>
        <v>47986</v>
      </c>
    </row>
    <row r="48" spans="2:18" ht="24.95" customHeight="1">
      <c r="B48" s="237"/>
      <c r="C48" s="290"/>
      <c r="D48" s="304"/>
      <c r="E48" s="106">
        <v>3</v>
      </c>
      <c r="F48" s="109" t="s">
        <v>232</v>
      </c>
      <c r="G48" s="29" t="s">
        <v>233</v>
      </c>
      <c r="H48" s="175">
        <v>22264951</v>
      </c>
      <c r="I48" s="25">
        <f t="shared" ref="I48" si="81">IFERROR(H48/H51,"-")</f>
        <v>5.1582267828373406E-2</v>
      </c>
      <c r="J48" s="113">
        <v>163</v>
      </c>
      <c r="K48" s="25">
        <f t="shared" ref="K48" si="82">IFERROR(J48/J51,"-")</f>
        <v>0.11726618705035971</v>
      </c>
      <c r="L48" s="113">
        <f t="shared" si="5"/>
        <v>136594.79141104294</v>
      </c>
      <c r="M48" s="81">
        <f t="shared" si="78"/>
        <v>1.5439992422089609E-2</v>
      </c>
      <c r="P48" s="99">
        <v>45</v>
      </c>
      <c r="Q48" s="42" t="s">
        <v>42</v>
      </c>
      <c r="R48" s="100">
        <f>'市区町村別_在宅(医科)'!BO51</f>
        <v>16826</v>
      </c>
    </row>
    <row r="49" spans="2:18" ht="24.95" customHeight="1">
      <c r="B49" s="237"/>
      <c r="C49" s="290"/>
      <c r="D49" s="304"/>
      <c r="E49" s="106">
        <v>4</v>
      </c>
      <c r="F49" s="109" t="s">
        <v>246</v>
      </c>
      <c r="G49" s="29" t="s">
        <v>247</v>
      </c>
      <c r="H49" s="175">
        <v>1023347</v>
      </c>
      <c r="I49" s="25">
        <f t="shared" ref="I49" si="83">IFERROR(H49/H51,"-")</f>
        <v>2.3708365239771892E-3</v>
      </c>
      <c r="J49" s="113">
        <v>10</v>
      </c>
      <c r="K49" s="25">
        <f t="shared" ref="K49" si="84">IFERROR(J49/J51,"-")</f>
        <v>7.1942446043165471E-3</v>
      </c>
      <c r="L49" s="113">
        <f t="shared" si="5"/>
        <v>102334.7</v>
      </c>
      <c r="M49" s="81">
        <f t="shared" si="78"/>
        <v>9.4723879890120299E-4</v>
      </c>
      <c r="P49" s="99">
        <v>46</v>
      </c>
      <c r="Q49" s="42" t="s">
        <v>22</v>
      </c>
      <c r="R49" s="100">
        <f>'市区町村別_在宅(医科)'!BO52</f>
        <v>21932</v>
      </c>
    </row>
    <row r="50" spans="2:18" ht="24.95" customHeight="1">
      <c r="B50" s="237"/>
      <c r="C50" s="290"/>
      <c r="D50" s="304"/>
      <c r="E50" s="107">
        <v>5</v>
      </c>
      <c r="F50" s="110" t="s">
        <v>238</v>
      </c>
      <c r="G50" s="30" t="s">
        <v>239</v>
      </c>
      <c r="H50" s="176">
        <v>13117849</v>
      </c>
      <c r="I50" s="40">
        <f t="shared" ref="I50" si="85">IFERROR(H50/H51,"-")</f>
        <v>3.0390742851855376E-2</v>
      </c>
      <c r="J50" s="114">
        <v>130</v>
      </c>
      <c r="K50" s="40">
        <f t="shared" ref="K50" si="86">IFERROR(J50/J51,"-")</f>
        <v>9.3525179856115109E-2</v>
      </c>
      <c r="L50" s="114">
        <f t="shared" si="5"/>
        <v>100906.53076923077</v>
      </c>
      <c r="M50" s="82">
        <f t="shared" si="78"/>
        <v>1.2314104385715639E-2</v>
      </c>
      <c r="P50" s="99">
        <v>47</v>
      </c>
      <c r="Q50" s="42" t="s">
        <v>14</v>
      </c>
      <c r="R50" s="100">
        <f>'市区町村別_在宅(医科)'!BO53</f>
        <v>44410</v>
      </c>
    </row>
    <row r="51" spans="2:18" ht="24.95" customHeight="1">
      <c r="B51" s="238"/>
      <c r="C51" s="291"/>
      <c r="D51" s="305"/>
      <c r="E51" s="115" t="s">
        <v>106</v>
      </c>
      <c r="F51" s="118"/>
      <c r="G51" s="120"/>
      <c r="H51" s="177">
        <v>431639630</v>
      </c>
      <c r="I51" s="26" t="s">
        <v>193</v>
      </c>
      <c r="J51" s="142">
        <v>1390</v>
      </c>
      <c r="K51" s="26" t="s">
        <v>104</v>
      </c>
      <c r="L51" s="142">
        <f t="shared" si="5"/>
        <v>310532.10791366908</v>
      </c>
      <c r="M51" s="84">
        <f t="shared" si="78"/>
        <v>0.1316661930472672</v>
      </c>
      <c r="P51" s="99">
        <v>48</v>
      </c>
      <c r="Q51" s="42" t="s">
        <v>23</v>
      </c>
      <c r="R51" s="100">
        <f>'市区町村別_在宅(医科)'!BO54</f>
        <v>23886</v>
      </c>
    </row>
    <row r="52" spans="2:18" ht="24.95" customHeight="1">
      <c r="B52" s="236">
        <v>9</v>
      </c>
      <c r="C52" s="289" t="s">
        <v>87</v>
      </c>
      <c r="D52" s="282">
        <f t="shared" ref="D52" si="87">VLOOKUP(C52,$Q$4:$R$77,2,FALSE)</f>
        <v>6809</v>
      </c>
      <c r="E52" s="105">
        <v>1</v>
      </c>
      <c r="F52" s="108" t="s">
        <v>228</v>
      </c>
      <c r="G52" s="111" t="s">
        <v>229</v>
      </c>
      <c r="H52" s="174">
        <v>18573506</v>
      </c>
      <c r="I52" s="24">
        <f t="shared" ref="I52" si="88">IFERROR(H52/H57,"-")</f>
        <v>7.3312709917684613E-2</v>
      </c>
      <c r="J52" s="112">
        <v>20</v>
      </c>
      <c r="K52" s="24">
        <f t="shared" ref="K52" si="89">IFERROR(J52/J57,"-")</f>
        <v>2.4660912453760789E-2</v>
      </c>
      <c r="L52" s="112">
        <f t="shared" si="5"/>
        <v>928675.3</v>
      </c>
      <c r="M52" s="80">
        <f t="shared" ref="M52:M57" si="90">IFERROR(J52/$R$12,0)</f>
        <v>2.9372888823615802E-3</v>
      </c>
      <c r="P52" s="99">
        <v>49</v>
      </c>
      <c r="Q52" s="42" t="s">
        <v>24</v>
      </c>
      <c r="R52" s="100">
        <f>'市区町村別_在宅(医科)'!BO55</f>
        <v>23606</v>
      </c>
    </row>
    <row r="53" spans="2:18" ht="24.95" customHeight="1">
      <c r="B53" s="237"/>
      <c r="C53" s="290"/>
      <c r="D53" s="304"/>
      <c r="E53" s="106">
        <v>2</v>
      </c>
      <c r="F53" s="109" t="s">
        <v>236</v>
      </c>
      <c r="G53" s="28" t="s">
        <v>237</v>
      </c>
      <c r="H53" s="175">
        <v>6431182</v>
      </c>
      <c r="I53" s="25">
        <f t="shared" ref="I53" si="91">IFERROR(H53/H57,"-")</f>
        <v>2.538494242249335E-2</v>
      </c>
      <c r="J53" s="113">
        <v>39</v>
      </c>
      <c r="K53" s="25">
        <f t="shared" ref="K53" si="92">IFERROR(J53/J57,"-")</f>
        <v>4.8088779284833537E-2</v>
      </c>
      <c r="L53" s="113">
        <f t="shared" si="5"/>
        <v>164902.10256410256</v>
      </c>
      <c r="M53" s="81">
        <f t="shared" si="90"/>
        <v>5.7277133206050813E-3</v>
      </c>
      <c r="P53" s="99">
        <v>50</v>
      </c>
      <c r="Q53" s="42" t="s">
        <v>15</v>
      </c>
      <c r="R53" s="100">
        <f>'市区町村別_在宅(医科)'!BO56</f>
        <v>21606</v>
      </c>
    </row>
    <row r="54" spans="2:18" ht="24.95" customHeight="1">
      <c r="B54" s="237"/>
      <c r="C54" s="290"/>
      <c r="D54" s="304"/>
      <c r="E54" s="106">
        <v>3</v>
      </c>
      <c r="F54" s="109" t="s">
        <v>238</v>
      </c>
      <c r="G54" s="29" t="s">
        <v>239</v>
      </c>
      <c r="H54" s="175">
        <v>11104252</v>
      </c>
      <c r="I54" s="25">
        <f t="shared" ref="I54" si="93">IFERROR(H54/H57,"-")</f>
        <v>4.383032507319131E-2</v>
      </c>
      <c r="J54" s="113">
        <v>102</v>
      </c>
      <c r="K54" s="25">
        <f t="shared" ref="K54" si="94">IFERROR(J54/J57,"-")</f>
        <v>0.12577065351418001</v>
      </c>
      <c r="L54" s="113">
        <f t="shared" si="5"/>
        <v>108865.2156862745</v>
      </c>
      <c r="M54" s="81">
        <f t="shared" si="90"/>
        <v>1.498017330004406E-2</v>
      </c>
      <c r="P54" s="99">
        <v>51</v>
      </c>
      <c r="Q54" s="42" t="s">
        <v>43</v>
      </c>
      <c r="R54" s="100">
        <f>'市区町村別_在宅(医科)'!BO57</f>
        <v>29940</v>
      </c>
    </row>
    <row r="55" spans="2:18" ht="24.95" customHeight="1">
      <c r="B55" s="237"/>
      <c r="C55" s="290"/>
      <c r="D55" s="304"/>
      <c r="E55" s="106">
        <v>4</v>
      </c>
      <c r="F55" s="109" t="s">
        <v>224</v>
      </c>
      <c r="G55" s="29" t="s">
        <v>225</v>
      </c>
      <c r="H55" s="175">
        <v>21476133</v>
      </c>
      <c r="I55" s="25">
        <f t="shared" ref="I55" si="95">IFERROR(H55/H57,"-")</f>
        <v>8.4769860293614677E-2</v>
      </c>
      <c r="J55" s="113">
        <v>198</v>
      </c>
      <c r="K55" s="25">
        <f t="shared" ref="K55" si="96">IFERROR(J55/J57,"-")</f>
        <v>0.2441430332922318</v>
      </c>
      <c r="L55" s="113">
        <f t="shared" si="5"/>
        <v>108465.31818181818</v>
      </c>
      <c r="M55" s="81">
        <f t="shared" si="90"/>
        <v>2.9079159935379646E-2</v>
      </c>
      <c r="P55" s="99">
        <v>52</v>
      </c>
      <c r="Q55" s="42" t="s">
        <v>5</v>
      </c>
      <c r="R55" s="100">
        <f>'市区町村別_在宅(医科)'!BO58</f>
        <v>23896</v>
      </c>
    </row>
    <row r="56" spans="2:18" ht="24.95" customHeight="1">
      <c r="B56" s="237"/>
      <c r="C56" s="290"/>
      <c r="D56" s="304"/>
      <c r="E56" s="107">
        <v>5</v>
      </c>
      <c r="F56" s="110" t="s">
        <v>262</v>
      </c>
      <c r="G56" s="30" t="s">
        <v>263</v>
      </c>
      <c r="H56" s="176">
        <v>4971591</v>
      </c>
      <c r="I56" s="40">
        <f t="shared" ref="I56" si="97">IFERROR(H56/H57,"-")</f>
        <v>1.9623694568616804E-2</v>
      </c>
      <c r="J56" s="114">
        <v>46</v>
      </c>
      <c r="K56" s="40">
        <f t="shared" ref="K56" si="98">IFERROR(J56/J57,"-")</f>
        <v>5.6720098643649818E-2</v>
      </c>
      <c r="L56" s="114">
        <f t="shared" si="5"/>
        <v>108078.06521739131</v>
      </c>
      <c r="M56" s="82">
        <f t="shared" si="90"/>
        <v>6.7557644294316344E-3</v>
      </c>
      <c r="P56" s="99">
        <v>53</v>
      </c>
      <c r="Q56" s="42" t="s">
        <v>20</v>
      </c>
      <c r="R56" s="100">
        <f>'市区町村別_在宅(医科)'!BO59</f>
        <v>13289</v>
      </c>
    </row>
    <row r="57" spans="2:18" ht="24.95" customHeight="1">
      <c r="B57" s="238"/>
      <c r="C57" s="291"/>
      <c r="D57" s="305"/>
      <c r="E57" s="115" t="s">
        <v>106</v>
      </c>
      <c r="F57" s="118"/>
      <c r="G57" s="120"/>
      <c r="H57" s="177">
        <v>253346330</v>
      </c>
      <c r="I57" s="26" t="s">
        <v>193</v>
      </c>
      <c r="J57" s="142">
        <v>811</v>
      </c>
      <c r="K57" s="26" t="s">
        <v>104</v>
      </c>
      <c r="L57" s="142">
        <f t="shared" si="5"/>
        <v>312387.5832305795</v>
      </c>
      <c r="M57" s="83">
        <f t="shared" si="90"/>
        <v>0.11910706417976208</v>
      </c>
      <c r="P57" s="99">
        <v>54</v>
      </c>
      <c r="Q57" s="42" t="s">
        <v>25</v>
      </c>
      <c r="R57" s="100">
        <f>'市区町村別_在宅(医科)'!BO60</f>
        <v>21893</v>
      </c>
    </row>
    <row r="58" spans="2:18" ht="24.95" customHeight="1">
      <c r="B58" s="236">
        <v>10</v>
      </c>
      <c r="C58" s="289" t="s">
        <v>53</v>
      </c>
      <c r="D58" s="282">
        <f t="shared" ref="D58" si="99">VLOOKUP(C58,$Q$4:$R$77,2,FALSE)</f>
        <v>15290</v>
      </c>
      <c r="E58" s="105">
        <v>1</v>
      </c>
      <c r="F58" s="108" t="s">
        <v>244</v>
      </c>
      <c r="G58" s="111" t="s">
        <v>245</v>
      </c>
      <c r="H58" s="174">
        <v>1471397</v>
      </c>
      <c r="I58" s="24">
        <f t="shared" ref="I58" si="100">IFERROR(H58/H63,"-")</f>
        <v>2.6228852031360459E-3</v>
      </c>
      <c r="J58" s="112">
        <v>2</v>
      </c>
      <c r="K58" s="24">
        <f t="shared" ref="K58" si="101">IFERROR(J58/J63,"-")</f>
        <v>1.0672358591248667E-3</v>
      </c>
      <c r="L58" s="112">
        <f t="shared" si="5"/>
        <v>735698.5</v>
      </c>
      <c r="M58" s="80">
        <f>IFERROR(J58/$R$13,0)</f>
        <v>1.3080444735120994E-4</v>
      </c>
      <c r="P58" s="99">
        <v>55</v>
      </c>
      <c r="Q58" s="42" t="s">
        <v>16</v>
      </c>
      <c r="R58" s="100">
        <f>'市区町村別_在宅(医科)'!BO61</f>
        <v>22636</v>
      </c>
    </row>
    <row r="59" spans="2:18" ht="24.95" customHeight="1">
      <c r="B59" s="237"/>
      <c r="C59" s="290"/>
      <c r="D59" s="304"/>
      <c r="E59" s="106">
        <v>2</v>
      </c>
      <c r="F59" s="109" t="s">
        <v>236</v>
      </c>
      <c r="G59" s="28" t="s">
        <v>237</v>
      </c>
      <c r="H59" s="175">
        <v>11898349</v>
      </c>
      <c r="I59" s="25">
        <f t="shared" ref="I59" si="102">IFERROR(H59/H63,"-")</f>
        <v>2.1209777873577675E-2</v>
      </c>
      <c r="J59" s="113">
        <v>77</v>
      </c>
      <c r="K59" s="25">
        <f t="shared" ref="K59" si="103">IFERROR(J59/J63,"-")</f>
        <v>4.1088580576307362E-2</v>
      </c>
      <c r="L59" s="113">
        <f t="shared" si="5"/>
        <v>154524.01298701297</v>
      </c>
      <c r="M59" s="81">
        <f t="shared" ref="M59:M63" si="104">IFERROR(J59/$R$13,0)</f>
        <v>5.0359712230215823E-3</v>
      </c>
      <c r="P59" s="99">
        <v>56</v>
      </c>
      <c r="Q59" s="42" t="s">
        <v>10</v>
      </c>
      <c r="R59" s="100">
        <f>'市区町村別_在宅(医科)'!BO62</f>
        <v>14774</v>
      </c>
    </row>
    <row r="60" spans="2:18" ht="24.95" customHeight="1">
      <c r="B60" s="237"/>
      <c r="C60" s="290"/>
      <c r="D60" s="304"/>
      <c r="E60" s="106">
        <v>3</v>
      </c>
      <c r="F60" s="109" t="s">
        <v>238</v>
      </c>
      <c r="G60" s="29" t="s">
        <v>239</v>
      </c>
      <c r="H60" s="175">
        <v>28411398</v>
      </c>
      <c r="I60" s="25">
        <f t="shared" ref="I60" si="105">IFERROR(H60/H63,"-")</f>
        <v>5.0645635008504872E-2</v>
      </c>
      <c r="J60" s="113">
        <v>238</v>
      </c>
      <c r="K60" s="25">
        <f t="shared" ref="K60" si="106">IFERROR(J60/J63,"-")</f>
        <v>0.12700106723585913</v>
      </c>
      <c r="L60" s="113">
        <f t="shared" si="5"/>
        <v>119375.62184873949</v>
      </c>
      <c r="M60" s="81">
        <f t="shared" si="104"/>
        <v>1.5565729234793983E-2</v>
      </c>
      <c r="P60" s="99">
        <v>57</v>
      </c>
      <c r="Q60" s="42" t="s">
        <v>44</v>
      </c>
      <c r="R60" s="100">
        <f>'市区町村別_在宅(医科)'!BO63</f>
        <v>10376</v>
      </c>
    </row>
    <row r="61" spans="2:18" ht="24.95" customHeight="1">
      <c r="B61" s="237"/>
      <c r="C61" s="290"/>
      <c r="D61" s="304"/>
      <c r="E61" s="106">
        <v>4</v>
      </c>
      <c r="F61" s="109" t="s">
        <v>232</v>
      </c>
      <c r="G61" s="29" t="s">
        <v>233</v>
      </c>
      <c r="H61" s="175">
        <v>29870749</v>
      </c>
      <c r="I61" s="25">
        <f t="shared" ref="I61" si="107">IFERROR(H61/H63,"-")</f>
        <v>5.3247047233813065E-2</v>
      </c>
      <c r="J61" s="113">
        <v>253</v>
      </c>
      <c r="K61" s="25">
        <f t="shared" ref="K61" si="108">IFERROR(J61/J63,"-")</f>
        <v>0.13500533617929564</v>
      </c>
      <c r="L61" s="113">
        <f t="shared" si="5"/>
        <v>118066.20158102766</v>
      </c>
      <c r="M61" s="81">
        <f t="shared" si="104"/>
        <v>1.6546762589928057E-2</v>
      </c>
      <c r="P61" s="99">
        <v>58</v>
      </c>
      <c r="Q61" s="42" t="s">
        <v>26</v>
      </c>
      <c r="R61" s="100">
        <f>'市区町村別_在宅(医科)'!BO64</f>
        <v>12086</v>
      </c>
    </row>
    <row r="62" spans="2:18" ht="24.95" customHeight="1">
      <c r="B62" s="237"/>
      <c r="C62" s="290"/>
      <c r="D62" s="304"/>
      <c r="E62" s="107">
        <v>5</v>
      </c>
      <c r="F62" s="110" t="s">
        <v>230</v>
      </c>
      <c r="G62" s="30" t="s">
        <v>231</v>
      </c>
      <c r="H62" s="176">
        <v>23893689</v>
      </c>
      <c r="I62" s="40">
        <f t="shared" ref="I62" si="109">IFERROR(H62/H63,"-")</f>
        <v>4.2592450118108506E-2</v>
      </c>
      <c r="J62" s="114">
        <v>215</v>
      </c>
      <c r="K62" s="40">
        <f t="shared" ref="K62" si="110">IFERROR(J62/J63,"-")</f>
        <v>0.11472785485592316</v>
      </c>
      <c r="L62" s="114">
        <f t="shared" si="5"/>
        <v>111133.43720930233</v>
      </c>
      <c r="M62" s="82">
        <f t="shared" si="104"/>
        <v>1.4061478090255068E-2</v>
      </c>
      <c r="P62" s="99">
        <v>59</v>
      </c>
      <c r="Q62" s="42" t="s">
        <v>21</v>
      </c>
      <c r="R62" s="100">
        <f>'市区町村別_在宅(医科)'!BO65</f>
        <v>85998</v>
      </c>
    </row>
    <row r="63" spans="2:18" ht="24.95" customHeight="1">
      <c r="B63" s="238"/>
      <c r="C63" s="291"/>
      <c r="D63" s="305"/>
      <c r="E63" s="115" t="s">
        <v>106</v>
      </c>
      <c r="F63" s="118"/>
      <c r="G63" s="120"/>
      <c r="H63" s="177">
        <v>560984140</v>
      </c>
      <c r="I63" s="26" t="s">
        <v>193</v>
      </c>
      <c r="J63" s="142">
        <v>1874</v>
      </c>
      <c r="K63" s="26" t="s">
        <v>104</v>
      </c>
      <c r="L63" s="142">
        <f t="shared" si="5"/>
        <v>299351.19530416222</v>
      </c>
      <c r="M63" s="83">
        <f t="shared" si="104"/>
        <v>0.12256376716808372</v>
      </c>
      <c r="P63" s="99">
        <v>60</v>
      </c>
      <c r="Q63" s="42" t="s">
        <v>45</v>
      </c>
      <c r="R63" s="100">
        <f>'市区町村別_在宅(医科)'!BO66</f>
        <v>11563</v>
      </c>
    </row>
    <row r="64" spans="2:18" ht="24.95" customHeight="1">
      <c r="B64" s="236">
        <v>11</v>
      </c>
      <c r="C64" s="289" t="s">
        <v>54</v>
      </c>
      <c r="D64" s="282">
        <f t="shared" ref="D64" si="111">VLOOKUP(C64,$Q$4:$R$77,2,FALSE)</f>
        <v>25886</v>
      </c>
      <c r="E64" s="105">
        <v>1</v>
      </c>
      <c r="F64" s="108" t="s">
        <v>236</v>
      </c>
      <c r="G64" s="111" t="s">
        <v>237</v>
      </c>
      <c r="H64" s="174">
        <v>24384084</v>
      </c>
      <c r="I64" s="24">
        <f t="shared" ref="I64" si="112">IFERROR(H64/H69,"-")</f>
        <v>2.7105554294003454E-2</v>
      </c>
      <c r="J64" s="112">
        <v>166</v>
      </c>
      <c r="K64" s="24">
        <f t="shared" ref="K64" si="113">IFERROR(J64/J69,"-")</f>
        <v>5.1729510751012779E-2</v>
      </c>
      <c r="L64" s="112">
        <f t="shared" si="5"/>
        <v>146892.07228915664</v>
      </c>
      <c r="M64" s="84">
        <f>IFERROR(J64/$R$14,0)</f>
        <v>6.4127327512941363E-3</v>
      </c>
      <c r="P64" s="99">
        <v>61</v>
      </c>
      <c r="Q64" s="42" t="s">
        <v>17</v>
      </c>
      <c r="R64" s="100">
        <f>'市区町村別_在宅(医科)'!BO67</f>
        <v>10060</v>
      </c>
    </row>
    <row r="65" spans="2:18" ht="24.95" customHeight="1">
      <c r="B65" s="237"/>
      <c r="C65" s="290"/>
      <c r="D65" s="304"/>
      <c r="E65" s="106">
        <v>2</v>
      </c>
      <c r="F65" s="109" t="s">
        <v>256</v>
      </c>
      <c r="G65" s="28" t="s">
        <v>257</v>
      </c>
      <c r="H65" s="175">
        <v>26613586</v>
      </c>
      <c r="I65" s="25">
        <f t="shared" ref="I65" si="114">IFERROR(H65/H69,"-")</f>
        <v>2.9583887599843005E-2</v>
      </c>
      <c r="J65" s="113">
        <v>280</v>
      </c>
      <c r="K65" s="25">
        <f t="shared" ref="K65" si="115">IFERROR(J65/J69,"-")</f>
        <v>8.7254596447491437E-2</v>
      </c>
      <c r="L65" s="113">
        <f t="shared" si="5"/>
        <v>95048.521428571432</v>
      </c>
      <c r="M65" s="81">
        <f t="shared" ref="M65:M69" si="116">IFERROR(J65/$R$14,0)</f>
        <v>1.081665765278529E-2</v>
      </c>
      <c r="P65" s="99">
        <v>62</v>
      </c>
      <c r="Q65" s="42" t="s">
        <v>18</v>
      </c>
      <c r="R65" s="100">
        <f>'市区町村別_在宅(医科)'!BO68</f>
        <v>14913</v>
      </c>
    </row>
    <row r="66" spans="2:18" ht="24.95" customHeight="1">
      <c r="B66" s="237"/>
      <c r="C66" s="290"/>
      <c r="D66" s="304"/>
      <c r="E66" s="106">
        <v>3</v>
      </c>
      <c r="F66" s="109" t="s">
        <v>238</v>
      </c>
      <c r="G66" s="29" t="s">
        <v>239</v>
      </c>
      <c r="H66" s="175">
        <v>38935549</v>
      </c>
      <c r="I66" s="25">
        <f t="shared" ref="I66" si="117">IFERROR(H66/H69,"-")</f>
        <v>4.3281086030803204E-2</v>
      </c>
      <c r="J66" s="113">
        <v>417</v>
      </c>
      <c r="K66" s="25">
        <f t="shared" ref="K66" si="118">IFERROR(J66/J69,"-")</f>
        <v>0.12994702399501401</v>
      </c>
      <c r="L66" s="113">
        <f t="shared" si="5"/>
        <v>93370.621103117504</v>
      </c>
      <c r="M66" s="81">
        <f t="shared" si="116"/>
        <v>1.6109093718612376E-2</v>
      </c>
      <c r="P66" s="99">
        <v>63</v>
      </c>
      <c r="Q66" s="42" t="s">
        <v>27</v>
      </c>
      <c r="R66" s="100">
        <f>'市区町村別_在宅(医科)'!BO69</f>
        <v>10994</v>
      </c>
    </row>
    <row r="67" spans="2:18" ht="24.95" customHeight="1">
      <c r="B67" s="237"/>
      <c r="C67" s="290"/>
      <c r="D67" s="304"/>
      <c r="E67" s="106">
        <v>4</v>
      </c>
      <c r="F67" s="109" t="s">
        <v>264</v>
      </c>
      <c r="G67" s="29" t="s">
        <v>265</v>
      </c>
      <c r="H67" s="175">
        <v>21589545</v>
      </c>
      <c r="I67" s="25">
        <f t="shared" ref="I67" si="119">IFERROR(H67/H69,"-")</f>
        <v>2.399912107341538E-2</v>
      </c>
      <c r="J67" s="113">
        <v>237</v>
      </c>
      <c r="K67" s="25">
        <f t="shared" ref="K67" si="120">IFERROR(J67/J69,"-")</f>
        <v>7.3854783421626671E-2</v>
      </c>
      <c r="L67" s="113">
        <f t="shared" si="5"/>
        <v>91095.126582278477</v>
      </c>
      <c r="M67" s="81">
        <f t="shared" si="116"/>
        <v>9.155528084678977E-3</v>
      </c>
      <c r="P67" s="99">
        <v>64</v>
      </c>
      <c r="Q67" s="42" t="s">
        <v>46</v>
      </c>
      <c r="R67" s="100">
        <f>'市区町村別_在宅(医科)'!BO70</f>
        <v>11433</v>
      </c>
    </row>
    <row r="68" spans="2:18" ht="24.95" customHeight="1">
      <c r="B68" s="237"/>
      <c r="C68" s="290"/>
      <c r="D68" s="304"/>
      <c r="E68" s="107">
        <v>5</v>
      </c>
      <c r="F68" s="110" t="s">
        <v>232</v>
      </c>
      <c r="G68" s="30" t="s">
        <v>233</v>
      </c>
      <c r="H68" s="176">
        <v>38141333</v>
      </c>
      <c r="I68" s="40">
        <f t="shared" ref="I68" si="121">IFERROR(H68/H69,"-")</f>
        <v>4.2398228798636264E-2</v>
      </c>
      <c r="J68" s="114">
        <v>430</v>
      </c>
      <c r="K68" s="40">
        <f t="shared" ref="K68" si="122">IFERROR(J68/J69,"-")</f>
        <v>0.13399813025864754</v>
      </c>
      <c r="L68" s="114">
        <f t="shared" si="5"/>
        <v>88700.774418604648</v>
      </c>
      <c r="M68" s="82">
        <f t="shared" si="116"/>
        <v>1.6611295681063124E-2</v>
      </c>
      <c r="P68" s="99">
        <v>65</v>
      </c>
      <c r="Q68" s="42" t="s">
        <v>11</v>
      </c>
      <c r="R68" s="100">
        <f>'市区町村別_在宅(医科)'!BO71</f>
        <v>5802</v>
      </c>
    </row>
    <row r="69" spans="2:18" ht="24.95" customHeight="1">
      <c r="B69" s="238"/>
      <c r="C69" s="291"/>
      <c r="D69" s="305"/>
      <c r="E69" s="115" t="s">
        <v>106</v>
      </c>
      <c r="F69" s="118"/>
      <c r="G69" s="120"/>
      <c r="H69" s="177">
        <v>899597320</v>
      </c>
      <c r="I69" s="26" t="s">
        <v>193</v>
      </c>
      <c r="J69" s="142">
        <v>3209</v>
      </c>
      <c r="K69" s="26" t="s">
        <v>104</v>
      </c>
      <c r="L69" s="142">
        <f t="shared" si="5"/>
        <v>280335.71829230292</v>
      </c>
      <c r="M69" s="83">
        <f t="shared" si="116"/>
        <v>0.12396662288495712</v>
      </c>
      <c r="P69" s="99">
        <v>66</v>
      </c>
      <c r="Q69" s="42" t="s">
        <v>6</v>
      </c>
      <c r="R69" s="100">
        <f>'市区町村別_在宅(医科)'!BO72</f>
        <v>5981</v>
      </c>
    </row>
    <row r="70" spans="2:18" ht="24.95" customHeight="1">
      <c r="B70" s="236">
        <v>12</v>
      </c>
      <c r="C70" s="289" t="s">
        <v>88</v>
      </c>
      <c r="D70" s="282">
        <f t="shared" ref="D70" si="123">VLOOKUP(C70,$Q$4:$R$77,2,FALSE)</f>
        <v>13293</v>
      </c>
      <c r="E70" s="105">
        <v>1</v>
      </c>
      <c r="F70" s="108" t="s">
        <v>236</v>
      </c>
      <c r="G70" s="111" t="s">
        <v>237</v>
      </c>
      <c r="H70" s="174">
        <v>16864023</v>
      </c>
      <c r="I70" s="24">
        <f t="shared" ref="I70" si="124">IFERROR(H70/H75,"-")</f>
        <v>2.8191774148355567E-2</v>
      </c>
      <c r="J70" s="112">
        <v>80</v>
      </c>
      <c r="K70" s="24">
        <f t="shared" ref="K70" si="125">IFERROR(J70/J75,"-")</f>
        <v>4.195070791819612E-2</v>
      </c>
      <c r="L70" s="112">
        <f t="shared" si="5"/>
        <v>210800.28750000001</v>
      </c>
      <c r="M70" s="84">
        <f>IFERROR(J70/$R$15,0)</f>
        <v>6.0182050703377716E-3</v>
      </c>
      <c r="P70" s="99">
        <v>67</v>
      </c>
      <c r="Q70" s="42" t="s">
        <v>7</v>
      </c>
      <c r="R70" s="100">
        <f>'市区町村別_在宅(医科)'!BO73</f>
        <v>2538</v>
      </c>
    </row>
    <row r="71" spans="2:18" ht="24.95" customHeight="1">
      <c r="B71" s="237"/>
      <c r="C71" s="290"/>
      <c r="D71" s="304"/>
      <c r="E71" s="106">
        <v>2</v>
      </c>
      <c r="F71" s="109" t="s">
        <v>246</v>
      </c>
      <c r="G71" s="28" t="s">
        <v>247</v>
      </c>
      <c r="H71" s="175">
        <v>2105825</v>
      </c>
      <c r="I71" s="25">
        <f t="shared" ref="I71" si="126">IFERROR(H71/H75,"-")</f>
        <v>3.5203309907701655E-3</v>
      </c>
      <c r="J71" s="113">
        <v>10</v>
      </c>
      <c r="K71" s="25">
        <f t="shared" ref="K71" si="127">IFERROR(J71/J75,"-")</f>
        <v>5.243838489774515E-3</v>
      </c>
      <c r="L71" s="113">
        <f t="shared" si="5"/>
        <v>210582.5</v>
      </c>
      <c r="M71" s="81">
        <f t="shared" ref="M71:M75" si="128">IFERROR(J71/$R$15,0)</f>
        <v>7.5227563379222145E-4</v>
      </c>
      <c r="P71" s="99">
        <v>68</v>
      </c>
      <c r="Q71" s="42" t="s">
        <v>47</v>
      </c>
      <c r="R71" s="100">
        <f>'市区町村別_在宅(医科)'!BO74</f>
        <v>3267</v>
      </c>
    </row>
    <row r="72" spans="2:18" ht="24.95" customHeight="1">
      <c r="B72" s="237"/>
      <c r="C72" s="290"/>
      <c r="D72" s="304"/>
      <c r="E72" s="106">
        <v>3</v>
      </c>
      <c r="F72" s="109" t="s">
        <v>230</v>
      </c>
      <c r="G72" s="29" t="s">
        <v>231</v>
      </c>
      <c r="H72" s="175">
        <v>32576750</v>
      </c>
      <c r="I72" s="25">
        <f t="shared" ref="I72" si="129">IFERROR(H72/H75,"-")</f>
        <v>5.4458914014019207E-2</v>
      </c>
      <c r="J72" s="113">
        <v>236</v>
      </c>
      <c r="K72" s="25">
        <f t="shared" ref="K72" si="130">IFERROR(J72/J75,"-")</f>
        <v>0.12375458835867856</v>
      </c>
      <c r="L72" s="113">
        <f t="shared" si="5"/>
        <v>138037.07627118644</v>
      </c>
      <c r="M72" s="81">
        <f t="shared" si="128"/>
        <v>1.7753704957496428E-2</v>
      </c>
      <c r="P72" s="99">
        <v>69</v>
      </c>
      <c r="Q72" s="42" t="s">
        <v>48</v>
      </c>
      <c r="R72" s="100">
        <f>'市区町村別_在宅(医科)'!BO75</f>
        <v>8285</v>
      </c>
    </row>
    <row r="73" spans="2:18" ht="24.95" customHeight="1">
      <c r="B73" s="237"/>
      <c r="C73" s="290"/>
      <c r="D73" s="304"/>
      <c r="E73" s="106">
        <v>4</v>
      </c>
      <c r="F73" s="109" t="s">
        <v>266</v>
      </c>
      <c r="G73" s="29" t="s">
        <v>267</v>
      </c>
      <c r="H73" s="175">
        <v>6320621</v>
      </c>
      <c r="I73" s="25">
        <f t="shared" ref="I73" si="131">IFERROR(H73/H75,"-")</f>
        <v>1.0566252175376736E-2</v>
      </c>
      <c r="J73" s="113">
        <v>51</v>
      </c>
      <c r="K73" s="25">
        <f t="shared" ref="K73" si="132">IFERROR(J73/J75,"-")</f>
        <v>2.6743576297850027E-2</v>
      </c>
      <c r="L73" s="113">
        <f t="shared" si="5"/>
        <v>123933.74509803922</v>
      </c>
      <c r="M73" s="81">
        <f t="shared" si="128"/>
        <v>3.8366057323403293E-3</v>
      </c>
      <c r="P73" s="99">
        <v>70</v>
      </c>
      <c r="Q73" s="42" t="s">
        <v>49</v>
      </c>
      <c r="R73" s="100">
        <f>'市区町村別_在宅(医科)'!BO76</f>
        <v>1345</v>
      </c>
    </row>
    <row r="74" spans="2:18" ht="24.95" customHeight="1">
      <c r="B74" s="237"/>
      <c r="C74" s="290"/>
      <c r="D74" s="304"/>
      <c r="E74" s="107">
        <v>5</v>
      </c>
      <c r="F74" s="110" t="s">
        <v>232</v>
      </c>
      <c r="G74" s="30" t="s">
        <v>233</v>
      </c>
      <c r="H74" s="176">
        <v>25127718</v>
      </c>
      <c r="I74" s="40">
        <f t="shared" ref="I74" si="133">IFERROR(H74/H75,"-")</f>
        <v>4.2006284664078603E-2</v>
      </c>
      <c r="J74" s="114">
        <v>224</v>
      </c>
      <c r="K74" s="40">
        <f t="shared" ref="K74" si="134">IFERROR(J74/J75,"-")</f>
        <v>0.11746198217094914</v>
      </c>
      <c r="L74" s="114">
        <f t="shared" ref="L74:L137" si="135">IFERROR(H74/J74,"-")</f>
        <v>112177.3125</v>
      </c>
      <c r="M74" s="82">
        <f t="shared" si="128"/>
        <v>1.685097419694576E-2</v>
      </c>
      <c r="P74" s="99">
        <v>71</v>
      </c>
      <c r="Q74" s="42" t="s">
        <v>50</v>
      </c>
      <c r="R74" s="100">
        <f>'市区町村別_在宅(医科)'!BO77</f>
        <v>3966</v>
      </c>
    </row>
    <row r="75" spans="2:18" ht="24.95" customHeight="1">
      <c r="B75" s="238"/>
      <c r="C75" s="291"/>
      <c r="D75" s="305"/>
      <c r="E75" s="115" t="s">
        <v>106</v>
      </c>
      <c r="F75" s="118"/>
      <c r="G75" s="120"/>
      <c r="H75" s="177">
        <v>598189490</v>
      </c>
      <c r="I75" s="26" t="s">
        <v>193</v>
      </c>
      <c r="J75" s="142">
        <v>1907</v>
      </c>
      <c r="K75" s="26" t="s">
        <v>104</v>
      </c>
      <c r="L75" s="142">
        <f t="shared" si="135"/>
        <v>313680.90718405874</v>
      </c>
      <c r="M75" s="83">
        <f t="shared" si="128"/>
        <v>0.14345896336417663</v>
      </c>
      <c r="P75" s="99">
        <v>72</v>
      </c>
      <c r="Q75" s="42" t="s">
        <v>28</v>
      </c>
      <c r="R75" s="100">
        <f>'市区町村別_在宅(医科)'!BO78</f>
        <v>2559</v>
      </c>
    </row>
    <row r="76" spans="2:18" ht="24.95" customHeight="1">
      <c r="B76" s="236">
        <v>13</v>
      </c>
      <c r="C76" s="289" t="s">
        <v>89</v>
      </c>
      <c r="D76" s="282">
        <f t="shared" ref="D76" si="136">VLOOKUP(C76,$Q$4:$R$77,2,FALSE)</f>
        <v>22534</v>
      </c>
      <c r="E76" s="105">
        <v>1</v>
      </c>
      <c r="F76" s="108" t="s">
        <v>244</v>
      </c>
      <c r="G76" s="111" t="s">
        <v>245</v>
      </c>
      <c r="H76" s="174">
        <v>3346442</v>
      </c>
      <c r="I76" s="24">
        <f t="shared" ref="I76" si="137">IFERROR(H76/H81,"-")</f>
        <v>3.7316650689310088E-3</v>
      </c>
      <c r="J76" s="112">
        <v>9</v>
      </c>
      <c r="K76" s="24">
        <f t="shared" ref="K76" si="138">IFERROR(J76/J81,"-")</f>
        <v>3.1369815266643428E-3</v>
      </c>
      <c r="L76" s="112">
        <f t="shared" si="135"/>
        <v>371826.88888888888</v>
      </c>
      <c r="M76" s="84">
        <f>IFERROR(J76/$R$16,0)</f>
        <v>3.9939646756013134E-4</v>
      </c>
      <c r="P76" s="99">
        <v>73</v>
      </c>
      <c r="Q76" s="42" t="s">
        <v>29</v>
      </c>
      <c r="R76" s="100">
        <f>'市区町村別_在宅(医科)'!BO79</f>
        <v>3428</v>
      </c>
    </row>
    <row r="77" spans="2:18" ht="24.95" customHeight="1">
      <c r="B77" s="237"/>
      <c r="C77" s="290"/>
      <c r="D77" s="304"/>
      <c r="E77" s="106">
        <v>2</v>
      </c>
      <c r="F77" s="109" t="s">
        <v>268</v>
      </c>
      <c r="G77" s="28" t="s">
        <v>269</v>
      </c>
      <c r="H77" s="175">
        <v>3101607</v>
      </c>
      <c r="I77" s="25">
        <f t="shared" ref="I77" si="139">IFERROR(H77/H81,"-")</f>
        <v>3.4586460782681724E-3</v>
      </c>
      <c r="J77" s="113">
        <v>17</v>
      </c>
      <c r="K77" s="25">
        <f t="shared" ref="K77" si="140">IFERROR(J77/J81,"-")</f>
        <v>5.9254095503659815E-3</v>
      </c>
      <c r="L77" s="113">
        <f t="shared" si="135"/>
        <v>182447.4705882353</v>
      </c>
      <c r="M77" s="81">
        <f t="shared" ref="M77:M81" si="141">IFERROR(J77/$R$16,0)</f>
        <v>7.5441554983580366E-4</v>
      </c>
      <c r="P77" s="99">
        <v>74</v>
      </c>
      <c r="Q77" s="42" t="s">
        <v>30</v>
      </c>
      <c r="R77" s="100">
        <f>'市区町村別_在宅(医科)'!BO80</f>
        <v>1606</v>
      </c>
    </row>
    <row r="78" spans="2:18" ht="24.95" customHeight="1">
      <c r="B78" s="237"/>
      <c r="C78" s="290"/>
      <c r="D78" s="304"/>
      <c r="E78" s="106">
        <v>3</v>
      </c>
      <c r="F78" s="109" t="s">
        <v>230</v>
      </c>
      <c r="G78" s="29" t="s">
        <v>231</v>
      </c>
      <c r="H78" s="175">
        <v>42824057</v>
      </c>
      <c r="I78" s="25">
        <f t="shared" ref="I78" si="142">IFERROR(H78/H81,"-")</f>
        <v>4.7753715025334501E-2</v>
      </c>
      <c r="J78" s="113">
        <v>330</v>
      </c>
      <c r="K78" s="25">
        <f t="shared" ref="K78" si="143">IFERROR(J78/J81,"-")</f>
        <v>0.11502265597769258</v>
      </c>
      <c r="L78" s="113">
        <f t="shared" si="135"/>
        <v>129769.86969696969</v>
      </c>
      <c r="M78" s="81">
        <f t="shared" si="141"/>
        <v>1.4644537143871483E-2</v>
      </c>
      <c r="P78" s="89"/>
      <c r="Q78" s="42" t="s">
        <v>127</v>
      </c>
      <c r="R78" s="100">
        <f>'市区町村別_在宅(医科)'!BO81</f>
        <v>1473357</v>
      </c>
    </row>
    <row r="79" spans="2:18" ht="24.95" customHeight="1">
      <c r="B79" s="237"/>
      <c r="C79" s="290"/>
      <c r="D79" s="304"/>
      <c r="E79" s="106">
        <v>4</v>
      </c>
      <c r="F79" s="109" t="s">
        <v>236</v>
      </c>
      <c r="G79" s="29" t="s">
        <v>237</v>
      </c>
      <c r="H79" s="175">
        <v>15221702</v>
      </c>
      <c r="I79" s="25">
        <f t="shared" ref="I79" si="144">IFERROR(H79/H81,"-")</f>
        <v>1.6973936390673221E-2</v>
      </c>
      <c r="J79" s="113">
        <v>125</v>
      </c>
      <c r="K79" s="25">
        <f t="shared" ref="K79" si="145">IFERROR(J79/J81,"-")</f>
        <v>4.3569187870338096E-2</v>
      </c>
      <c r="L79" s="113">
        <f t="shared" si="135"/>
        <v>121773.61599999999</v>
      </c>
      <c r="M79" s="81">
        <f t="shared" si="141"/>
        <v>5.5471731605573798E-3</v>
      </c>
      <c r="P79" s="41"/>
      <c r="Q79" s="41"/>
      <c r="R79" s="41"/>
    </row>
    <row r="80" spans="2:18" ht="24.95" customHeight="1">
      <c r="B80" s="237"/>
      <c r="C80" s="290"/>
      <c r="D80" s="304"/>
      <c r="E80" s="107">
        <v>5</v>
      </c>
      <c r="F80" s="110" t="s">
        <v>254</v>
      </c>
      <c r="G80" s="30" t="s">
        <v>255</v>
      </c>
      <c r="H80" s="176">
        <v>10797406</v>
      </c>
      <c r="I80" s="40">
        <f t="shared" ref="I80" si="146">IFERROR(H80/H81,"-")</f>
        <v>1.2040340996576689E-2</v>
      </c>
      <c r="J80" s="114">
        <v>95</v>
      </c>
      <c r="K80" s="40">
        <f t="shared" ref="K80" si="147">IFERROR(J80/J81,"-")</f>
        <v>3.3112582781456956E-2</v>
      </c>
      <c r="L80" s="114">
        <f t="shared" si="135"/>
        <v>113656.9052631579</v>
      </c>
      <c r="M80" s="82">
        <f t="shared" si="141"/>
        <v>4.2158516020236085E-3</v>
      </c>
      <c r="P80" s="41"/>
      <c r="Q80" s="41"/>
      <c r="R80" s="41"/>
    </row>
    <row r="81" spans="2:18" ht="24.95" customHeight="1">
      <c r="B81" s="238"/>
      <c r="C81" s="291"/>
      <c r="D81" s="305"/>
      <c r="E81" s="115" t="s">
        <v>106</v>
      </c>
      <c r="F81" s="118"/>
      <c r="G81" s="120"/>
      <c r="H81" s="177">
        <v>896769120</v>
      </c>
      <c r="I81" s="26" t="s">
        <v>193</v>
      </c>
      <c r="J81" s="142">
        <v>2869</v>
      </c>
      <c r="K81" s="26" t="s">
        <v>104</v>
      </c>
      <c r="L81" s="142">
        <f t="shared" si="135"/>
        <v>312572.01812478213</v>
      </c>
      <c r="M81" s="83">
        <f t="shared" si="141"/>
        <v>0.12731871838111297</v>
      </c>
      <c r="P81" s="41"/>
      <c r="Q81" s="41"/>
      <c r="R81" s="41"/>
    </row>
    <row r="82" spans="2:18" ht="24.95" customHeight="1">
      <c r="B82" s="236">
        <v>14</v>
      </c>
      <c r="C82" s="289" t="s">
        <v>90</v>
      </c>
      <c r="D82" s="282">
        <f t="shared" ref="D82" si="148">VLOOKUP(C82,$Q$4:$R$77,2,FALSE)</f>
        <v>17462</v>
      </c>
      <c r="E82" s="105">
        <v>1</v>
      </c>
      <c r="F82" s="108" t="s">
        <v>268</v>
      </c>
      <c r="G82" s="111" t="s">
        <v>269</v>
      </c>
      <c r="H82" s="174">
        <v>6776495</v>
      </c>
      <c r="I82" s="24">
        <f t="shared" ref="I82" si="149">IFERROR(H82/H87,"-")</f>
        <v>9.1636573341625279E-3</v>
      </c>
      <c r="J82" s="112">
        <v>20</v>
      </c>
      <c r="K82" s="24">
        <f t="shared" ref="K82" si="150">IFERROR(J82/J87,"-")</f>
        <v>8.6058519793459545E-3</v>
      </c>
      <c r="L82" s="112">
        <f t="shared" si="135"/>
        <v>338824.75</v>
      </c>
      <c r="M82" s="84">
        <f>IFERROR(J82/$R$17,0)</f>
        <v>1.1453441759248654E-3</v>
      </c>
      <c r="P82" s="41"/>
      <c r="Q82" s="41"/>
      <c r="R82" s="41"/>
    </row>
    <row r="83" spans="2:18" ht="24.95" customHeight="1">
      <c r="B83" s="237"/>
      <c r="C83" s="290"/>
      <c r="D83" s="304"/>
      <c r="E83" s="106">
        <v>2</v>
      </c>
      <c r="F83" s="109" t="s">
        <v>236</v>
      </c>
      <c r="G83" s="28" t="s">
        <v>237</v>
      </c>
      <c r="H83" s="175">
        <v>18776206</v>
      </c>
      <c r="I83" s="25">
        <f t="shared" ref="I83" si="151">IFERROR(H83/H87,"-")</f>
        <v>2.539051793289104E-2</v>
      </c>
      <c r="J83" s="113">
        <v>127</v>
      </c>
      <c r="K83" s="25">
        <f t="shared" ref="K83" si="152">IFERROR(J83/J87,"-")</f>
        <v>5.4647160068846817E-2</v>
      </c>
      <c r="L83" s="113">
        <f t="shared" si="135"/>
        <v>147844.14173228346</v>
      </c>
      <c r="M83" s="81">
        <f t="shared" ref="M83:M87" si="153">IFERROR(J83/$R$17,0)</f>
        <v>7.2729355171228952E-3</v>
      </c>
      <c r="P83" s="41"/>
      <c r="Q83" s="41"/>
      <c r="R83" s="41"/>
    </row>
    <row r="84" spans="2:18" ht="24.95" customHeight="1">
      <c r="B84" s="237"/>
      <c r="C84" s="290"/>
      <c r="D84" s="304"/>
      <c r="E84" s="106">
        <v>3</v>
      </c>
      <c r="F84" s="109" t="s">
        <v>252</v>
      </c>
      <c r="G84" s="29" t="s">
        <v>253</v>
      </c>
      <c r="H84" s="175">
        <v>4016188</v>
      </c>
      <c r="I84" s="25">
        <f t="shared" ref="I84" si="154">IFERROR(H84/H87,"-")</f>
        <v>5.4309743638231173E-3</v>
      </c>
      <c r="J84" s="113">
        <v>39</v>
      </c>
      <c r="K84" s="25">
        <f t="shared" ref="K84" si="155">IFERROR(J84/J87,"-")</f>
        <v>1.6781411359724614E-2</v>
      </c>
      <c r="L84" s="113">
        <f t="shared" si="135"/>
        <v>102979.17948717948</v>
      </c>
      <c r="M84" s="81">
        <f t="shared" si="153"/>
        <v>2.2334211430534876E-3</v>
      </c>
      <c r="P84" s="41"/>
      <c r="Q84" s="41"/>
      <c r="R84" s="41"/>
    </row>
    <row r="85" spans="2:18" ht="24.95" customHeight="1">
      <c r="B85" s="237"/>
      <c r="C85" s="290"/>
      <c r="D85" s="304"/>
      <c r="E85" s="106">
        <v>4</v>
      </c>
      <c r="F85" s="109" t="s">
        <v>232</v>
      </c>
      <c r="G85" s="29" t="s">
        <v>233</v>
      </c>
      <c r="H85" s="175">
        <v>36488458</v>
      </c>
      <c r="I85" s="25">
        <f t="shared" ref="I85" si="156">IFERROR(H85/H87,"-")</f>
        <v>4.9342281778999519E-2</v>
      </c>
      <c r="J85" s="113">
        <v>357</v>
      </c>
      <c r="K85" s="25">
        <f t="shared" ref="K85" si="157">IFERROR(J85/J87,"-")</f>
        <v>0.1536144578313253</v>
      </c>
      <c r="L85" s="113">
        <f t="shared" si="135"/>
        <v>102208.56582633054</v>
      </c>
      <c r="M85" s="81">
        <f t="shared" si="153"/>
        <v>2.0444393540258846E-2</v>
      </c>
      <c r="P85" s="41"/>
      <c r="Q85" s="41"/>
      <c r="R85" s="41"/>
    </row>
    <row r="86" spans="2:18" ht="24.95" customHeight="1">
      <c r="B86" s="237"/>
      <c r="C86" s="290"/>
      <c r="D86" s="304"/>
      <c r="E86" s="107">
        <v>5</v>
      </c>
      <c r="F86" s="110" t="s">
        <v>238</v>
      </c>
      <c r="G86" s="30" t="s">
        <v>239</v>
      </c>
      <c r="H86" s="176">
        <v>28267725</v>
      </c>
      <c r="I86" s="40">
        <f t="shared" ref="I86" si="158">IFERROR(H86/H87,"-")</f>
        <v>3.8225623351945133E-2</v>
      </c>
      <c r="J86" s="114">
        <v>289</v>
      </c>
      <c r="K86" s="40">
        <f t="shared" ref="K86" si="159">IFERROR(J86/J87,"-")</f>
        <v>0.12435456110154905</v>
      </c>
      <c r="L86" s="114">
        <f t="shared" si="135"/>
        <v>97812.19723183391</v>
      </c>
      <c r="M86" s="82">
        <f t="shared" si="153"/>
        <v>1.6550223342114305E-2</v>
      </c>
      <c r="P86" s="41"/>
      <c r="Q86" s="41"/>
      <c r="R86" s="41"/>
    </row>
    <row r="87" spans="2:18" ht="24.95" customHeight="1">
      <c r="B87" s="238"/>
      <c r="C87" s="291"/>
      <c r="D87" s="305"/>
      <c r="E87" s="115" t="s">
        <v>106</v>
      </c>
      <c r="F87" s="118"/>
      <c r="G87" s="120"/>
      <c r="H87" s="177">
        <v>739496770</v>
      </c>
      <c r="I87" s="26" t="s">
        <v>193</v>
      </c>
      <c r="J87" s="142">
        <v>2324</v>
      </c>
      <c r="K87" s="26" t="s">
        <v>104</v>
      </c>
      <c r="L87" s="142">
        <f t="shared" si="135"/>
        <v>318199.98709122202</v>
      </c>
      <c r="M87" s="83">
        <f t="shared" si="153"/>
        <v>0.13308899324246937</v>
      </c>
      <c r="P87" s="41"/>
      <c r="Q87" s="41"/>
      <c r="R87" s="41"/>
    </row>
    <row r="88" spans="2:18" ht="24.95" customHeight="1">
      <c r="B88" s="236">
        <v>15</v>
      </c>
      <c r="C88" s="289" t="s">
        <v>91</v>
      </c>
      <c r="D88" s="282">
        <f t="shared" ref="D88" si="160">VLOOKUP(C88,$Q$4:$R$77,2,FALSE)</f>
        <v>28655</v>
      </c>
      <c r="E88" s="105">
        <v>1</v>
      </c>
      <c r="F88" s="108" t="s">
        <v>244</v>
      </c>
      <c r="G88" s="111" t="s">
        <v>245</v>
      </c>
      <c r="H88" s="174">
        <v>2770867</v>
      </c>
      <c r="I88" s="24">
        <f t="shared" ref="I88" si="161">IFERROR(H88/H93,"-")</f>
        <v>2.5520420286512012E-3</v>
      </c>
      <c r="J88" s="112">
        <v>9</v>
      </c>
      <c r="K88" s="24">
        <f t="shared" ref="K88" si="162">IFERROR(J88/J93,"-")</f>
        <v>2.5118615685180016E-3</v>
      </c>
      <c r="L88" s="112">
        <f t="shared" si="135"/>
        <v>307874.11111111112</v>
      </c>
      <c r="M88" s="84">
        <f>IFERROR(J88/$R$18,0)</f>
        <v>3.1408131216192637E-4</v>
      </c>
      <c r="P88" s="41"/>
      <c r="Q88" s="41"/>
      <c r="R88" s="41"/>
    </row>
    <row r="89" spans="2:18" ht="24.95" customHeight="1">
      <c r="B89" s="237"/>
      <c r="C89" s="290"/>
      <c r="D89" s="304"/>
      <c r="E89" s="106">
        <v>2</v>
      </c>
      <c r="F89" s="109" t="s">
        <v>236</v>
      </c>
      <c r="G89" s="28" t="s">
        <v>237</v>
      </c>
      <c r="H89" s="175">
        <v>36390224</v>
      </c>
      <c r="I89" s="25">
        <f t="shared" ref="I89" si="163">IFERROR(H89/H93,"-")</f>
        <v>3.3516361875193447E-2</v>
      </c>
      <c r="J89" s="113">
        <v>191</v>
      </c>
      <c r="K89" s="25">
        <f t="shared" ref="K89" si="164">IFERROR(J89/J93,"-")</f>
        <v>5.3307284398548704E-2</v>
      </c>
      <c r="L89" s="113">
        <f t="shared" si="135"/>
        <v>190524.73298429319</v>
      </c>
      <c r="M89" s="81">
        <f t="shared" ref="M89:M93" si="165">IFERROR(J89/$R$18,0)</f>
        <v>6.6655034025475488E-3</v>
      </c>
      <c r="P89" s="41"/>
      <c r="Q89" s="41"/>
      <c r="R89" s="41"/>
    </row>
    <row r="90" spans="2:18" ht="24.95" customHeight="1">
      <c r="B90" s="237"/>
      <c r="C90" s="290"/>
      <c r="D90" s="304"/>
      <c r="E90" s="106">
        <v>3</v>
      </c>
      <c r="F90" s="109" t="s">
        <v>238</v>
      </c>
      <c r="G90" s="29" t="s">
        <v>239</v>
      </c>
      <c r="H90" s="175">
        <v>54024962</v>
      </c>
      <c r="I90" s="25">
        <f t="shared" ref="I90" si="166">IFERROR(H90/H93,"-")</f>
        <v>4.9758423489934402E-2</v>
      </c>
      <c r="J90" s="113">
        <v>449</v>
      </c>
      <c r="K90" s="25">
        <f t="shared" ref="K90" si="167">IFERROR(J90/J93,"-")</f>
        <v>0.12531398269606475</v>
      </c>
      <c r="L90" s="113">
        <f t="shared" si="135"/>
        <v>120322.85523385301</v>
      </c>
      <c r="M90" s="81">
        <f t="shared" si="165"/>
        <v>1.566916768452277E-2</v>
      </c>
      <c r="P90" s="41"/>
      <c r="Q90" s="41"/>
      <c r="R90" s="41"/>
    </row>
    <row r="91" spans="2:18" ht="24.95" customHeight="1">
      <c r="B91" s="237"/>
      <c r="C91" s="290"/>
      <c r="D91" s="304"/>
      <c r="E91" s="106">
        <v>4</v>
      </c>
      <c r="F91" s="109" t="s">
        <v>258</v>
      </c>
      <c r="G91" s="29" t="s">
        <v>259</v>
      </c>
      <c r="H91" s="175">
        <v>636874</v>
      </c>
      <c r="I91" s="25">
        <f t="shared" ref="I91" si="168">IFERROR(H91/H93,"-")</f>
        <v>5.8657785269202931E-4</v>
      </c>
      <c r="J91" s="113">
        <v>6</v>
      </c>
      <c r="K91" s="25">
        <f t="shared" ref="K91" si="169">IFERROR(J91/J93,"-")</f>
        <v>1.6745743790120011E-3</v>
      </c>
      <c r="L91" s="113">
        <f t="shared" si="135"/>
        <v>106145.66666666667</v>
      </c>
      <c r="M91" s="81">
        <f t="shared" si="165"/>
        <v>2.0938754144128426E-4</v>
      </c>
      <c r="P91" s="41"/>
      <c r="Q91" s="41"/>
      <c r="R91" s="41"/>
    </row>
    <row r="92" spans="2:18" ht="24.95" customHeight="1">
      <c r="B92" s="237"/>
      <c r="C92" s="290"/>
      <c r="D92" s="304"/>
      <c r="E92" s="107">
        <v>5</v>
      </c>
      <c r="F92" s="110" t="s">
        <v>266</v>
      </c>
      <c r="G92" s="30" t="s">
        <v>267</v>
      </c>
      <c r="H92" s="176">
        <v>10412181</v>
      </c>
      <c r="I92" s="40">
        <f t="shared" ref="I92" si="170">IFERROR(H92/H93,"-")</f>
        <v>9.5898949758048638E-3</v>
      </c>
      <c r="J92" s="114">
        <v>109</v>
      </c>
      <c r="K92" s="40">
        <f t="shared" ref="K92" si="171">IFERROR(J92/J93,"-")</f>
        <v>3.0421434552051353E-2</v>
      </c>
      <c r="L92" s="114">
        <f t="shared" si="135"/>
        <v>95524.596330275235</v>
      </c>
      <c r="M92" s="82">
        <f t="shared" si="165"/>
        <v>3.8038736695166636E-3</v>
      </c>
      <c r="P92" s="41"/>
      <c r="Q92" s="41"/>
      <c r="R92" s="41"/>
    </row>
    <row r="93" spans="2:18" ht="24.95" customHeight="1">
      <c r="B93" s="238"/>
      <c r="C93" s="291"/>
      <c r="D93" s="305"/>
      <c r="E93" s="115" t="s">
        <v>106</v>
      </c>
      <c r="F93" s="118"/>
      <c r="G93" s="120"/>
      <c r="H93" s="177">
        <v>1085745050</v>
      </c>
      <c r="I93" s="26" t="s">
        <v>193</v>
      </c>
      <c r="J93" s="142">
        <v>3583</v>
      </c>
      <c r="K93" s="26" t="s">
        <v>104</v>
      </c>
      <c r="L93" s="142">
        <f t="shared" si="135"/>
        <v>303026.80714485067</v>
      </c>
      <c r="M93" s="83">
        <f t="shared" si="165"/>
        <v>0.12503926016402023</v>
      </c>
      <c r="P93" s="41"/>
      <c r="Q93" s="41"/>
      <c r="R93" s="41"/>
    </row>
    <row r="94" spans="2:18" ht="24.95" customHeight="1">
      <c r="B94" s="236">
        <v>16</v>
      </c>
      <c r="C94" s="289" t="s">
        <v>55</v>
      </c>
      <c r="D94" s="282">
        <f t="shared" ref="D94" si="172">VLOOKUP(C94,$Q$4:$R$77,2,FALSE)</f>
        <v>18894</v>
      </c>
      <c r="E94" s="105">
        <v>1</v>
      </c>
      <c r="F94" s="108" t="s">
        <v>258</v>
      </c>
      <c r="G94" s="111" t="s">
        <v>259</v>
      </c>
      <c r="H94" s="174">
        <v>2148435</v>
      </c>
      <c r="I94" s="24">
        <f t="shared" ref="I94" si="173">IFERROR(H94/H99,"-")</f>
        <v>2.6722155405484067E-3</v>
      </c>
      <c r="J94" s="112">
        <v>11</v>
      </c>
      <c r="K94" s="24">
        <f t="shared" ref="K94" si="174">IFERROR(J94/J99,"-")</f>
        <v>4.2834890965732083E-3</v>
      </c>
      <c r="L94" s="112">
        <f t="shared" si="135"/>
        <v>195312.27272727274</v>
      </c>
      <c r="M94" s="84">
        <f>IFERROR(J94/$R$19,0)</f>
        <v>5.8219540594897851E-4</v>
      </c>
      <c r="P94" s="41"/>
      <c r="Q94" s="41"/>
      <c r="R94" s="41"/>
    </row>
    <row r="95" spans="2:18" ht="24.95" customHeight="1">
      <c r="B95" s="237"/>
      <c r="C95" s="290"/>
      <c r="D95" s="304"/>
      <c r="E95" s="106">
        <v>2</v>
      </c>
      <c r="F95" s="109" t="s">
        <v>236</v>
      </c>
      <c r="G95" s="28" t="s">
        <v>237</v>
      </c>
      <c r="H95" s="175">
        <v>13743499</v>
      </c>
      <c r="I95" s="25">
        <f t="shared" ref="I95" si="175">IFERROR(H95/H99,"-")</f>
        <v>1.7094113440393351E-2</v>
      </c>
      <c r="J95" s="113">
        <v>93</v>
      </c>
      <c r="K95" s="25">
        <f t="shared" ref="K95" si="176">IFERROR(J95/J99,"-")</f>
        <v>3.6214953271028034E-2</v>
      </c>
      <c r="L95" s="113">
        <f t="shared" si="135"/>
        <v>147779.55913978495</v>
      </c>
      <c r="M95" s="81">
        <f t="shared" ref="M95:M99" si="177">IFERROR(J95/$R$19,0)</f>
        <v>4.9221975230231817E-3</v>
      </c>
      <c r="P95" s="41"/>
      <c r="Q95" s="41"/>
      <c r="R95" s="41"/>
    </row>
    <row r="96" spans="2:18" ht="24.95" customHeight="1">
      <c r="B96" s="237"/>
      <c r="C96" s="290"/>
      <c r="D96" s="304"/>
      <c r="E96" s="106">
        <v>3</v>
      </c>
      <c r="F96" s="109" t="s">
        <v>238</v>
      </c>
      <c r="G96" s="29" t="s">
        <v>239</v>
      </c>
      <c r="H96" s="175">
        <v>42103958</v>
      </c>
      <c r="I96" s="25">
        <f t="shared" ref="I96" si="178">IFERROR(H96/H99,"-")</f>
        <v>5.2368747896118527E-2</v>
      </c>
      <c r="J96" s="113">
        <v>310</v>
      </c>
      <c r="K96" s="25">
        <f t="shared" ref="K96" si="179">IFERROR(J96/J99,"-")</f>
        <v>0.12071651090342679</v>
      </c>
      <c r="L96" s="113">
        <f t="shared" si="135"/>
        <v>135819.21935483871</v>
      </c>
      <c r="M96" s="81">
        <f t="shared" si="177"/>
        <v>1.6407325076743941E-2</v>
      </c>
      <c r="P96" s="41"/>
      <c r="Q96" s="41"/>
      <c r="R96" s="41"/>
    </row>
    <row r="97" spans="2:18" ht="24.95" customHeight="1">
      <c r="B97" s="237"/>
      <c r="C97" s="290"/>
      <c r="D97" s="304"/>
      <c r="E97" s="106">
        <v>4</v>
      </c>
      <c r="F97" s="109" t="s">
        <v>214</v>
      </c>
      <c r="G97" s="29" t="s">
        <v>215</v>
      </c>
      <c r="H97" s="175">
        <v>136410590</v>
      </c>
      <c r="I97" s="25">
        <f t="shared" ref="I97" si="180">IFERROR(H97/H99,"-")</f>
        <v>0.16966698945668687</v>
      </c>
      <c r="J97" s="113">
        <v>1381</v>
      </c>
      <c r="K97" s="25">
        <f t="shared" ref="K97" si="181">IFERROR(J97/J99,"-")</f>
        <v>0.53777258566978192</v>
      </c>
      <c r="L97" s="113">
        <f t="shared" si="135"/>
        <v>98776.676321506151</v>
      </c>
      <c r="M97" s="81">
        <f t="shared" si="177"/>
        <v>7.3091986874139939E-2</v>
      </c>
      <c r="P97" s="41"/>
      <c r="Q97" s="41"/>
      <c r="R97" s="41"/>
    </row>
    <row r="98" spans="2:18" ht="24.95" customHeight="1">
      <c r="B98" s="237"/>
      <c r="C98" s="290"/>
      <c r="D98" s="304"/>
      <c r="E98" s="107">
        <v>5</v>
      </c>
      <c r="F98" s="110" t="s">
        <v>260</v>
      </c>
      <c r="G98" s="30" t="s">
        <v>261</v>
      </c>
      <c r="H98" s="176">
        <v>95698</v>
      </c>
      <c r="I98" s="40">
        <f t="shared" ref="I98" si="182">IFERROR(H98/H99,"-")</f>
        <v>1.1902881995471189E-4</v>
      </c>
      <c r="J98" s="114">
        <v>1</v>
      </c>
      <c r="K98" s="40">
        <f t="shared" ref="K98" si="183">IFERROR(J98/J99,"-")</f>
        <v>3.8940809968847351E-4</v>
      </c>
      <c r="L98" s="114">
        <f t="shared" si="135"/>
        <v>95698</v>
      </c>
      <c r="M98" s="82">
        <f t="shared" si="177"/>
        <v>5.2926855086270773E-5</v>
      </c>
      <c r="P98" s="41"/>
      <c r="Q98" s="41"/>
      <c r="R98" s="41"/>
    </row>
    <row r="99" spans="2:18" ht="24.95" customHeight="1">
      <c r="B99" s="238"/>
      <c r="C99" s="291"/>
      <c r="D99" s="305"/>
      <c r="E99" s="115" t="s">
        <v>106</v>
      </c>
      <c r="F99" s="118"/>
      <c r="G99" s="120"/>
      <c r="H99" s="177">
        <v>803990160</v>
      </c>
      <c r="I99" s="26" t="s">
        <v>193</v>
      </c>
      <c r="J99" s="142">
        <v>2568</v>
      </c>
      <c r="K99" s="26" t="s">
        <v>104</v>
      </c>
      <c r="L99" s="142">
        <f t="shared" si="135"/>
        <v>313080.2803738318</v>
      </c>
      <c r="M99" s="83">
        <f t="shared" si="177"/>
        <v>0.13591616386154334</v>
      </c>
      <c r="P99" s="41"/>
      <c r="Q99" s="41"/>
      <c r="R99" s="41"/>
    </row>
    <row r="100" spans="2:18" ht="24.95" customHeight="1">
      <c r="B100" s="236">
        <v>17</v>
      </c>
      <c r="C100" s="289" t="s">
        <v>92</v>
      </c>
      <c r="D100" s="282">
        <f t="shared" ref="D100" si="184">VLOOKUP(C100,$Q$4:$R$77,2,FALSE)</f>
        <v>26607</v>
      </c>
      <c r="E100" s="105">
        <v>1</v>
      </c>
      <c r="F100" s="108" t="s">
        <v>238</v>
      </c>
      <c r="G100" s="111" t="s">
        <v>239</v>
      </c>
      <c r="H100" s="174">
        <v>60963627</v>
      </c>
      <c r="I100" s="24">
        <f t="shared" ref="I100" si="185">IFERROR(H100/H105,"-")</f>
        <v>5.345557312175539E-2</v>
      </c>
      <c r="J100" s="112">
        <v>502</v>
      </c>
      <c r="K100" s="24">
        <f t="shared" ref="K100" si="186">IFERROR(J100/J105,"-")</f>
        <v>0.14725726019360516</v>
      </c>
      <c r="L100" s="112">
        <f t="shared" si="135"/>
        <v>121441.48804780876</v>
      </c>
      <c r="M100" s="84">
        <f>IFERROR(J100/$R$20,0)</f>
        <v>1.886721539444507E-2</v>
      </c>
      <c r="P100" s="41"/>
      <c r="Q100" s="41"/>
      <c r="R100" s="41"/>
    </row>
    <row r="101" spans="2:18" ht="24.95" customHeight="1">
      <c r="B101" s="237"/>
      <c r="C101" s="290"/>
      <c r="D101" s="304"/>
      <c r="E101" s="106">
        <v>2</v>
      </c>
      <c r="F101" s="109" t="s">
        <v>266</v>
      </c>
      <c r="G101" s="28" t="s">
        <v>267</v>
      </c>
      <c r="H101" s="175">
        <v>10889593</v>
      </c>
      <c r="I101" s="25">
        <f t="shared" ref="I101" si="187">IFERROR(H101/H105,"-")</f>
        <v>9.5484711708123202E-3</v>
      </c>
      <c r="J101" s="113">
        <v>90</v>
      </c>
      <c r="K101" s="25">
        <f t="shared" ref="K101" si="188">IFERROR(J101/J105,"-")</f>
        <v>2.6400704018773834E-2</v>
      </c>
      <c r="L101" s="113">
        <f t="shared" si="135"/>
        <v>120995.47777777778</v>
      </c>
      <c r="M101" s="81">
        <f t="shared" ref="M101:M105" si="189">IFERROR(J101/$R$20,0)</f>
        <v>3.3825684970120646E-3</v>
      </c>
      <c r="P101" s="41"/>
      <c r="Q101" s="41"/>
      <c r="R101" s="41"/>
    </row>
    <row r="102" spans="2:18" ht="24.95" customHeight="1">
      <c r="B102" s="237"/>
      <c r="C102" s="290"/>
      <c r="D102" s="304"/>
      <c r="E102" s="106">
        <v>3</v>
      </c>
      <c r="F102" s="109" t="s">
        <v>244</v>
      </c>
      <c r="G102" s="29" t="s">
        <v>245</v>
      </c>
      <c r="H102" s="175">
        <v>841045</v>
      </c>
      <c r="I102" s="25">
        <f t="shared" ref="I102" si="190">IFERROR(H102/H105,"-")</f>
        <v>7.3746502149858565E-4</v>
      </c>
      <c r="J102" s="113">
        <v>7</v>
      </c>
      <c r="K102" s="25">
        <f t="shared" ref="K102" si="191">IFERROR(J102/J105,"-")</f>
        <v>2.0533880903490761E-3</v>
      </c>
      <c r="L102" s="113">
        <f t="shared" si="135"/>
        <v>120149.28571428571</v>
      </c>
      <c r="M102" s="81">
        <f t="shared" si="189"/>
        <v>2.6308866087871614E-4</v>
      </c>
      <c r="P102" s="41"/>
      <c r="Q102" s="41"/>
      <c r="R102" s="41"/>
    </row>
    <row r="103" spans="2:18" ht="24.95" customHeight="1">
      <c r="B103" s="237"/>
      <c r="C103" s="290"/>
      <c r="D103" s="304"/>
      <c r="E103" s="106">
        <v>4</v>
      </c>
      <c r="F103" s="109" t="s">
        <v>236</v>
      </c>
      <c r="G103" s="29" t="s">
        <v>237</v>
      </c>
      <c r="H103" s="175">
        <v>16844543</v>
      </c>
      <c r="I103" s="25">
        <f t="shared" ref="I103" si="192">IFERROR(H103/H105,"-")</f>
        <v>1.4770031645903431E-2</v>
      </c>
      <c r="J103" s="113">
        <v>154</v>
      </c>
      <c r="K103" s="25">
        <f t="shared" ref="K103" si="193">IFERROR(J103/J105,"-")</f>
        <v>4.5174537987679675E-2</v>
      </c>
      <c r="L103" s="113">
        <f t="shared" si="135"/>
        <v>109380.14935064936</v>
      </c>
      <c r="M103" s="81">
        <f t="shared" si="189"/>
        <v>5.7879505393317546E-3</v>
      </c>
      <c r="P103" s="41"/>
      <c r="Q103" s="41"/>
      <c r="R103" s="41"/>
    </row>
    <row r="104" spans="2:18" ht="24.95" customHeight="1">
      <c r="B104" s="237"/>
      <c r="C104" s="290"/>
      <c r="D104" s="304"/>
      <c r="E104" s="107">
        <v>5</v>
      </c>
      <c r="F104" s="110" t="s">
        <v>214</v>
      </c>
      <c r="G104" s="30" t="s">
        <v>215</v>
      </c>
      <c r="H104" s="176">
        <v>191190435</v>
      </c>
      <c r="I104" s="40">
        <f t="shared" ref="I104" si="194">IFERROR(H104/H105,"-")</f>
        <v>0.16764413111973669</v>
      </c>
      <c r="J104" s="114">
        <v>1931</v>
      </c>
      <c r="K104" s="40">
        <f t="shared" ref="K104" si="195">IFERROR(J104/J105,"-")</f>
        <v>0.56644177178058086</v>
      </c>
      <c r="L104" s="114">
        <f t="shared" si="135"/>
        <v>99011.100466079748</v>
      </c>
      <c r="M104" s="82">
        <f t="shared" si="189"/>
        <v>7.25748863081144E-2</v>
      </c>
      <c r="P104" s="41"/>
      <c r="Q104" s="41"/>
      <c r="R104" s="41"/>
    </row>
    <row r="105" spans="2:18" ht="24.95" customHeight="1">
      <c r="B105" s="238"/>
      <c r="C105" s="291"/>
      <c r="D105" s="305"/>
      <c r="E105" s="115" t="s">
        <v>106</v>
      </c>
      <c r="F105" s="118"/>
      <c r="G105" s="120"/>
      <c r="H105" s="177">
        <v>1140454090</v>
      </c>
      <c r="I105" s="26" t="s">
        <v>193</v>
      </c>
      <c r="J105" s="142">
        <v>3409</v>
      </c>
      <c r="K105" s="26" t="s">
        <v>104</v>
      </c>
      <c r="L105" s="142">
        <f t="shared" si="135"/>
        <v>334542.12085655617</v>
      </c>
      <c r="M105" s="83">
        <f t="shared" si="189"/>
        <v>0.12812417784793476</v>
      </c>
      <c r="P105" s="41"/>
      <c r="Q105" s="41"/>
      <c r="R105" s="41"/>
    </row>
    <row r="106" spans="2:18" ht="24.95" customHeight="1">
      <c r="B106" s="236">
        <v>18</v>
      </c>
      <c r="C106" s="289" t="s">
        <v>56</v>
      </c>
      <c r="D106" s="282">
        <f t="shared" ref="D106" si="196">VLOOKUP(C106,$Q$4:$R$77,2,FALSE)</f>
        <v>23766</v>
      </c>
      <c r="E106" s="105">
        <v>1</v>
      </c>
      <c r="F106" s="108" t="s">
        <v>268</v>
      </c>
      <c r="G106" s="111" t="s">
        <v>269</v>
      </c>
      <c r="H106" s="174">
        <v>6840357</v>
      </c>
      <c r="I106" s="24">
        <f t="shared" ref="I106" si="197">IFERROR(H106/H111,"-")</f>
        <v>5.8579929619545354E-3</v>
      </c>
      <c r="J106" s="112">
        <v>27</v>
      </c>
      <c r="K106" s="24">
        <f t="shared" ref="K106" si="198">IFERROR(J106/J111,"-")</f>
        <v>8.3333333333333332E-3</v>
      </c>
      <c r="L106" s="112">
        <f t="shared" si="135"/>
        <v>253346.55555555556</v>
      </c>
      <c r="M106" s="84">
        <f>IFERROR(J106/$R$21,0)</f>
        <v>1.1360767482958849E-3</v>
      </c>
      <c r="P106" s="41"/>
      <c r="Q106" s="41"/>
      <c r="R106" s="41"/>
    </row>
    <row r="107" spans="2:18" ht="24.95" customHeight="1">
      <c r="B107" s="237"/>
      <c r="C107" s="290"/>
      <c r="D107" s="304"/>
      <c r="E107" s="106">
        <v>2</v>
      </c>
      <c r="F107" s="109" t="s">
        <v>236</v>
      </c>
      <c r="G107" s="28" t="s">
        <v>237</v>
      </c>
      <c r="H107" s="175">
        <v>23321375</v>
      </c>
      <c r="I107" s="25">
        <f t="shared" ref="I107" si="199">IFERROR(H107/H111,"-")</f>
        <v>1.9972122889653634E-2</v>
      </c>
      <c r="J107" s="113">
        <v>127</v>
      </c>
      <c r="K107" s="25">
        <f t="shared" ref="K107" si="200">IFERROR(J107/J111,"-")</f>
        <v>3.9197530864197534E-2</v>
      </c>
      <c r="L107" s="113">
        <f t="shared" si="135"/>
        <v>183632.87401574804</v>
      </c>
      <c r="M107" s="81">
        <f t="shared" ref="M107:M111" si="201">IFERROR(J107/$R$21,0)</f>
        <v>5.3437684086510137E-3</v>
      </c>
      <c r="P107" s="41"/>
      <c r="Q107" s="41"/>
      <c r="R107" s="41"/>
    </row>
    <row r="108" spans="2:18" ht="24.95" customHeight="1">
      <c r="B108" s="237"/>
      <c r="C108" s="290"/>
      <c r="D108" s="304"/>
      <c r="E108" s="106">
        <v>3</v>
      </c>
      <c r="F108" s="109" t="s">
        <v>252</v>
      </c>
      <c r="G108" s="29" t="s">
        <v>253</v>
      </c>
      <c r="H108" s="175">
        <v>7223366</v>
      </c>
      <c r="I108" s="25">
        <f t="shared" ref="I108" si="202">IFERROR(H108/H111,"-")</f>
        <v>6.1859968989369536E-3</v>
      </c>
      <c r="J108" s="113">
        <v>55</v>
      </c>
      <c r="K108" s="25">
        <f t="shared" ref="K108" si="203">IFERROR(J108/J111,"-")</f>
        <v>1.6975308641975308E-2</v>
      </c>
      <c r="L108" s="113">
        <f t="shared" si="135"/>
        <v>131333.92727272728</v>
      </c>
      <c r="M108" s="81">
        <f t="shared" si="201"/>
        <v>2.3142304131953209E-3</v>
      </c>
      <c r="P108" s="41"/>
      <c r="Q108" s="41"/>
      <c r="R108" s="41"/>
    </row>
    <row r="109" spans="2:18" ht="24.95" customHeight="1">
      <c r="B109" s="237"/>
      <c r="C109" s="290"/>
      <c r="D109" s="304"/>
      <c r="E109" s="106">
        <v>4</v>
      </c>
      <c r="F109" s="109" t="s">
        <v>238</v>
      </c>
      <c r="G109" s="29" t="s">
        <v>239</v>
      </c>
      <c r="H109" s="175">
        <v>57755496</v>
      </c>
      <c r="I109" s="25">
        <f t="shared" ref="I109" si="204">IFERROR(H109/H111,"-")</f>
        <v>4.9461057234614116E-2</v>
      </c>
      <c r="J109" s="113">
        <v>468</v>
      </c>
      <c r="K109" s="25">
        <f t="shared" ref="K109" si="205">IFERROR(J109/J111,"-")</f>
        <v>0.14444444444444443</v>
      </c>
      <c r="L109" s="113">
        <f t="shared" si="135"/>
        <v>123409.17948717948</v>
      </c>
      <c r="M109" s="81">
        <f t="shared" si="201"/>
        <v>1.9691996970462006E-2</v>
      </c>
      <c r="P109" s="41"/>
      <c r="Q109" s="41"/>
      <c r="R109" s="41"/>
    </row>
    <row r="110" spans="2:18" ht="24.95" customHeight="1">
      <c r="B110" s="237"/>
      <c r="C110" s="290"/>
      <c r="D110" s="304"/>
      <c r="E110" s="107">
        <v>5</v>
      </c>
      <c r="F110" s="110" t="s">
        <v>214</v>
      </c>
      <c r="G110" s="30" t="s">
        <v>215</v>
      </c>
      <c r="H110" s="176">
        <v>191187750</v>
      </c>
      <c r="I110" s="40">
        <f t="shared" ref="I110" si="206">IFERROR(H110/H111,"-")</f>
        <v>0.16373070790193014</v>
      </c>
      <c r="J110" s="114">
        <v>1871</v>
      </c>
      <c r="K110" s="40">
        <f t="shared" ref="K110" si="207">IFERROR(J110/J111,"-")</f>
        <v>0.57746913580246917</v>
      </c>
      <c r="L110" s="114">
        <f t="shared" si="135"/>
        <v>102184.79422768574</v>
      </c>
      <c r="M110" s="82">
        <f t="shared" si="201"/>
        <v>7.8725910965244464E-2</v>
      </c>
      <c r="P110" s="41"/>
      <c r="Q110" s="41"/>
      <c r="R110" s="41"/>
    </row>
    <row r="111" spans="2:18" ht="24.95" customHeight="1">
      <c r="B111" s="238"/>
      <c r="C111" s="291"/>
      <c r="D111" s="305"/>
      <c r="E111" s="115" t="s">
        <v>106</v>
      </c>
      <c r="F111" s="118"/>
      <c r="G111" s="120"/>
      <c r="H111" s="177">
        <v>1167696350</v>
      </c>
      <c r="I111" s="26" t="s">
        <v>193</v>
      </c>
      <c r="J111" s="142">
        <v>3240</v>
      </c>
      <c r="K111" s="26" t="s">
        <v>104</v>
      </c>
      <c r="L111" s="142">
        <f t="shared" si="135"/>
        <v>360400.10802469135</v>
      </c>
      <c r="M111" s="83">
        <f t="shared" si="201"/>
        <v>0.1363292097955062</v>
      </c>
      <c r="P111" s="41"/>
      <c r="Q111" s="41"/>
      <c r="R111" s="41"/>
    </row>
    <row r="112" spans="2:18" ht="24.95" customHeight="1">
      <c r="B112" s="236">
        <v>19</v>
      </c>
      <c r="C112" s="289" t="s">
        <v>93</v>
      </c>
      <c r="D112" s="282">
        <f t="shared" ref="D112" si="208">VLOOKUP(C112,$Q$4:$R$77,2,FALSE)</f>
        <v>16375</v>
      </c>
      <c r="E112" s="105">
        <v>1</v>
      </c>
      <c r="F112" s="108" t="s">
        <v>246</v>
      </c>
      <c r="G112" s="111" t="s">
        <v>247</v>
      </c>
      <c r="H112" s="174">
        <v>1225195</v>
      </c>
      <c r="I112" s="24">
        <f t="shared" ref="I112" si="209">IFERROR(H112/H117,"-")</f>
        <v>2.0947145496111965E-3</v>
      </c>
      <c r="J112" s="112">
        <v>9</v>
      </c>
      <c r="K112" s="24">
        <f t="shared" ref="K112" si="210">IFERROR(J112/J117,"-")</f>
        <v>4.6463603510583373E-3</v>
      </c>
      <c r="L112" s="112">
        <f t="shared" si="135"/>
        <v>136132.77777777778</v>
      </c>
      <c r="M112" s="84">
        <f>IFERROR(J112/$R$22,0)</f>
        <v>5.4961832061068707E-4</v>
      </c>
      <c r="P112" s="41"/>
      <c r="Q112" s="41"/>
      <c r="R112" s="41"/>
    </row>
    <row r="113" spans="2:18" ht="24.95" customHeight="1">
      <c r="B113" s="237"/>
      <c r="C113" s="290"/>
      <c r="D113" s="304"/>
      <c r="E113" s="106">
        <v>2</v>
      </c>
      <c r="F113" s="109" t="s">
        <v>236</v>
      </c>
      <c r="G113" s="28" t="s">
        <v>237</v>
      </c>
      <c r="H113" s="175">
        <v>10218409</v>
      </c>
      <c r="I113" s="25">
        <f t="shared" ref="I113" si="211">IFERROR(H113/H117,"-")</f>
        <v>1.7470402675637754E-2</v>
      </c>
      <c r="J113" s="113">
        <v>79</v>
      </c>
      <c r="K113" s="25">
        <f t="shared" ref="K113" si="212">IFERROR(J113/J117,"-")</f>
        <v>4.0784718637067632E-2</v>
      </c>
      <c r="L113" s="113">
        <f t="shared" si="135"/>
        <v>129346.9493670886</v>
      </c>
      <c r="M113" s="81">
        <f t="shared" ref="M113:M117" si="213">IFERROR(J113/$R$22,0)</f>
        <v>4.8244274809160301E-3</v>
      </c>
      <c r="P113" s="41"/>
      <c r="Q113" s="41"/>
      <c r="R113" s="41"/>
    </row>
    <row r="114" spans="2:18" ht="24.95" customHeight="1">
      <c r="B114" s="237"/>
      <c r="C114" s="290"/>
      <c r="D114" s="304"/>
      <c r="E114" s="106">
        <v>3</v>
      </c>
      <c r="F114" s="109" t="s">
        <v>244</v>
      </c>
      <c r="G114" s="29" t="s">
        <v>245</v>
      </c>
      <c r="H114" s="175">
        <v>579454</v>
      </c>
      <c r="I114" s="25">
        <f t="shared" ref="I114" si="214">IFERROR(H114/H117,"-")</f>
        <v>9.9069186915585377E-4</v>
      </c>
      <c r="J114" s="113">
        <v>5</v>
      </c>
      <c r="K114" s="25">
        <f t="shared" ref="K114" si="215">IFERROR(J114/J117,"-")</f>
        <v>2.5813113061435209E-3</v>
      </c>
      <c r="L114" s="113">
        <f t="shared" si="135"/>
        <v>115890.8</v>
      </c>
      <c r="M114" s="81">
        <f t="shared" si="213"/>
        <v>3.0534351145038169E-4</v>
      </c>
      <c r="P114" s="41"/>
      <c r="Q114" s="41"/>
      <c r="R114" s="41"/>
    </row>
    <row r="115" spans="2:18" ht="24.95" customHeight="1">
      <c r="B115" s="237"/>
      <c r="C115" s="290"/>
      <c r="D115" s="304"/>
      <c r="E115" s="106">
        <v>4</v>
      </c>
      <c r="F115" s="109" t="s">
        <v>214</v>
      </c>
      <c r="G115" s="29" t="s">
        <v>215</v>
      </c>
      <c r="H115" s="175">
        <v>105928677</v>
      </c>
      <c r="I115" s="25">
        <f t="shared" ref="I115" si="216">IFERROR(H115/H117,"-")</f>
        <v>0.18110614304903702</v>
      </c>
      <c r="J115" s="113">
        <v>989</v>
      </c>
      <c r="K115" s="25">
        <f t="shared" ref="K115" si="217">IFERROR(J115/J117,"-")</f>
        <v>0.51058337635518847</v>
      </c>
      <c r="L115" s="113">
        <f t="shared" si="135"/>
        <v>107106.85237613751</v>
      </c>
      <c r="M115" s="81">
        <f t="shared" si="213"/>
        <v>6.0396946564885499E-2</v>
      </c>
      <c r="P115" s="41"/>
      <c r="Q115" s="41"/>
      <c r="R115" s="41"/>
    </row>
    <row r="116" spans="2:18" ht="24.95" customHeight="1">
      <c r="B116" s="237"/>
      <c r="C116" s="290"/>
      <c r="D116" s="304"/>
      <c r="E116" s="107">
        <v>5</v>
      </c>
      <c r="F116" s="110" t="s">
        <v>252</v>
      </c>
      <c r="G116" s="30" t="s">
        <v>253</v>
      </c>
      <c r="H116" s="176">
        <v>2347536</v>
      </c>
      <c r="I116" s="40">
        <f t="shared" ref="I116" si="218">IFERROR(H116/H117,"-")</f>
        <v>4.0135797280727312E-3</v>
      </c>
      <c r="J116" s="114">
        <v>24</v>
      </c>
      <c r="K116" s="40">
        <f t="shared" ref="K116" si="219">IFERROR(J116/J117,"-")</f>
        <v>1.23902942694889E-2</v>
      </c>
      <c r="L116" s="114">
        <f t="shared" si="135"/>
        <v>97814</v>
      </c>
      <c r="M116" s="82">
        <f t="shared" si="213"/>
        <v>1.465648854961832E-3</v>
      </c>
      <c r="P116" s="41"/>
      <c r="Q116" s="41"/>
      <c r="R116" s="41"/>
    </row>
    <row r="117" spans="2:18" ht="24.95" customHeight="1">
      <c r="B117" s="238"/>
      <c r="C117" s="291"/>
      <c r="D117" s="305"/>
      <c r="E117" s="115" t="s">
        <v>106</v>
      </c>
      <c r="F117" s="118"/>
      <c r="G117" s="120"/>
      <c r="H117" s="177">
        <v>584898310</v>
      </c>
      <c r="I117" s="26" t="s">
        <v>193</v>
      </c>
      <c r="J117" s="142">
        <v>1937</v>
      </c>
      <c r="K117" s="26" t="s">
        <v>104</v>
      </c>
      <c r="L117" s="142">
        <f t="shared" si="135"/>
        <v>301960.92410944757</v>
      </c>
      <c r="M117" s="83">
        <f t="shared" si="213"/>
        <v>0.11829007633587786</v>
      </c>
      <c r="P117" s="41"/>
      <c r="Q117" s="41"/>
      <c r="R117" s="41"/>
    </row>
    <row r="118" spans="2:18" ht="24.95" customHeight="1">
      <c r="B118" s="236">
        <v>20</v>
      </c>
      <c r="C118" s="289" t="s">
        <v>94</v>
      </c>
      <c r="D118" s="282">
        <f t="shared" ref="D118" si="220">VLOOKUP(C118,$Q$4:$R$77,2,FALSE)</f>
        <v>25909</v>
      </c>
      <c r="E118" s="105">
        <v>1</v>
      </c>
      <c r="F118" s="108" t="s">
        <v>244</v>
      </c>
      <c r="G118" s="111" t="s">
        <v>245</v>
      </c>
      <c r="H118" s="174">
        <v>735249</v>
      </c>
      <c r="I118" s="24">
        <f t="shared" ref="I118" si="221">IFERROR(H118/H123,"-")</f>
        <v>8.5220256093679662E-4</v>
      </c>
      <c r="J118" s="112">
        <v>3</v>
      </c>
      <c r="K118" s="24">
        <f t="shared" ref="K118" si="222">IFERROR(J118/J123,"-")</f>
        <v>1.0238907849829352E-3</v>
      </c>
      <c r="L118" s="112">
        <f t="shared" si="135"/>
        <v>245083</v>
      </c>
      <c r="M118" s="84">
        <f>IFERROR(J118/$R$23,0)</f>
        <v>1.157898799644911E-4</v>
      </c>
      <c r="P118" s="41"/>
      <c r="Q118" s="41"/>
      <c r="R118" s="41"/>
    </row>
    <row r="119" spans="2:18" ht="24.95" customHeight="1">
      <c r="B119" s="237"/>
      <c r="C119" s="290"/>
      <c r="D119" s="304"/>
      <c r="E119" s="106">
        <v>2</v>
      </c>
      <c r="F119" s="109" t="s">
        <v>236</v>
      </c>
      <c r="G119" s="28" t="s">
        <v>237</v>
      </c>
      <c r="H119" s="175">
        <v>26809350</v>
      </c>
      <c r="I119" s="25">
        <f t="shared" ref="I119" si="223">IFERROR(H119/H123,"-")</f>
        <v>3.107382223852179E-2</v>
      </c>
      <c r="J119" s="113">
        <v>137</v>
      </c>
      <c r="K119" s="25">
        <f t="shared" ref="K119" si="224">IFERROR(J119/J123,"-")</f>
        <v>4.6757679180887371E-2</v>
      </c>
      <c r="L119" s="113">
        <f t="shared" si="135"/>
        <v>195688.68613138687</v>
      </c>
      <c r="M119" s="81">
        <f t="shared" ref="M119:M123" si="225">IFERROR(J119/$R$23,0)</f>
        <v>5.28773785171176E-3</v>
      </c>
      <c r="P119" s="41"/>
      <c r="Q119" s="41"/>
      <c r="R119" s="41"/>
    </row>
    <row r="120" spans="2:18" ht="24.95" customHeight="1">
      <c r="B120" s="237"/>
      <c r="C120" s="290"/>
      <c r="D120" s="304"/>
      <c r="E120" s="106">
        <v>3</v>
      </c>
      <c r="F120" s="109" t="s">
        <v>232</v>
      </c>
      <c r="G120" s="29" t="s">
        <v>233</v>
      </c>
      <c r="H120" s="175">
        <v>41593396</v>
      </c>
      <c r="I120" s="25">
        <f t="shared" ref="I120" si="226">IFERROR(H120/H123,"-")</f>
        <v>4.8209516217306396E-2</v>
      </c>
      <c r="J120" s="113">
        <v>408</v>
      </c>
      <c r="K120" s="25">
        <f t="shared" ref="K120" si="227">IFERROR(J120/J123,"-")</f>
        <v>0.13924914675767919</v>
      </c>
      <c r="L120" s="113">
        <f t="shared" si="135"/>
        <v>101944.59803921569</v>
      </c>
      <c r="M120" s="81">
        <f t="shared" si="225"/>
        <v>1.5747423675170791E-2</v>
      </c>
      <c r="P120" s="41"/>
      <c r="Q120" s="41"/>
      <c r="R120" s="41"/>
    </row>
    <row r="121" spans="2:18" ht="24.95" customHeight="1">
      <c r="B121" s="237"/>
      <c r="C121" s="290"/>
      <c r="D121" s="304"/>
      <c r="E121" s="106">
        <v>4</v>
      </c>
      <c r="F121" s="109" t="s">
        <v>214</v>
      </c>
      <c r="G121" s="29" t="s">
        <v>215</v>
      </c>
      <c r="H121" s="175">
        <v>154444051</v>
      </c>
      <c r="I121" s="25">
        <f t="shared" ref="I121" si="228">IFERROR(H121/H123,"-")</f>
        <v>0.17901094157714356</v>
      </c>
      <c r="J121" s="113">
        <v>1602</v>
      </c>
      <c r="K121" s="25">
        <f t="shared" ref="K121" si="229">IFERROR(J121/J123,"-")</f>
        <v>0.54675767918088736</v>
      </c>
      <c r="L121" s="113">
        <f t="shared" si="135"/>
        <v>96407.023096129837</v>
      </c>
      <c r="M121" s="81">
        <f t="shared" si="225"/>
        <v>6.1831795901038246E-2</v>
      </c>
      <c r="P121" s="41"/>
      <c r="Q121" s="41"/>
      <c r="R121" s="41"/>
    </row>
    <row r="122" spans="2:18" ht="24.95" customHeight="1">
      <c r="B122" s="237"/>
      <c r="C122" s="290"/>
      <c r="D122" s="304"/>
      <c r="E122" s="107">
        <v>5</v>
      </c>
      <c r="F122" s="110" t="s">
        <v>238</v>
      </c>
      <c r="G122" s="30" t="s">
        <v>239</v>
      </c>
      <c r="H122" s="176">
        <v>30751300</v>
      </c>
      <c r="I122" s="40">
        <f t="shared" ref="I122" si="230">IFERROR(H122/H123,"-")</f>
        <v>3.5642804835009242E-2</v>
      </c>
      <c r="J122" s="114">
        <v>333</v>
      </c>
      <c r="K122" s="40">
        <f t="shared" ref="K122" si="231">IFERROR(J122/J123,"-")</f>
        <v>0.1136518771331058</v>
      </c>
      <c r="L122" s="114">
        <f t="shared" si="135"/>
        <v>92346.246246246243</v>
      </c>
      <c r="M122" s="82">
        <f t="shared" si="225"/>
        <v>1.2852676676058512E-2</v>
      </c>
      <c r="P122" s="41"/>
      <c r="Q122" s="41"/>
      <c r="R122" s="41"/>
    </row>
    <row r="123" spans="2:18" ht="24.95" customHeight="1">
      <c r="B123" s="238"/>
      <c r="C123" s="291"/>
      <c r="D123" s="305"/>
      <c r="E123" s="115" t="s">
        <v>106</v>
      </c>
      <c r="F123" s="118"/>
      <c r="G123" s="120"/>
      <c r="H123" s="177">
        <v>862763190</v>
      </c>
      <c r="I123" s="26" t="s">
        <v>193</v>
      </c>
      <c r="J123" s="142">
        <v>2930</v>
      </c>
      <c r="K123" s="26" t="s">
        <v>104</v>
      </c>
      <c r="L123" s="142">
        <f t="shared" si="135"/>
        <v>294458.42662116041</v>
      </c>
      <c r="M123" s="83">
        <f t="shared" si="225"/>
        <v>0.11308811609865298</v>
      </c>
      <c r="P123" s="41"/>
      <c r="Q123" s="41"/>
      <c r="R123" s="41"/>
    </row>
    <row r="124" spans="2:18" ht="24.95" customHeight="1">
      <c r="B124" s="236">
        <v>21</v>
      </c>
      <c r="C124" s="289" t="s">
        <v>95</v>
      </c>
      <c r="D124" s="282">
        <f t="shared" ref="D124" si="232">VLOOKUP(C124,$Q$4:$R$77,2,FALSE)</f>
        <v>16832</v>
      </c>
      <c r="E124" s="105">
        <v>1</v>
      </c>
      <c r="F124" s="108" t="s">
        <v>244</v>
      </c>
      <c r="G124" s="111" t="s">
        <v>245</v>
      </c>
      <c r="H124" s="174">
        <v>3184764</v>
      </c>
      <c r="I124" s="24">
        <f t="shared" ref="I124" si="233">IFERROR(H124/H129,"-")</f>
        <v>4.666203420696311E-3</v>
      </c>
      <c r="J124" s="112">
        <v>3</v>
      </c>
      <c r="K124" s="24">
        <f t="shared" ref="K124" si="234">IFERROR(J124/J129,"-")</f>
        <v>1.5544041450777201E-3</v>
      </c>
      <c r="L124" s="112">
        <f t="shared" si="135"/>
        <v>1061588</v>
      </c>
      <c r="M124" s="84">
        <f>IFERROR(J124/$R$24,0)</f>
        <v>1.782319391634981E-4</v>
      </c>
      <c r="P124" s="41"/>
      <c r="Q124" s="41"/>
      <c r="R124" s="41"/>
    </row>
    <row r="125" spans="2:18" ht="24.95" customHeight="1">
      <c r="B125" s="237"/>
      <c r="C125" s="290"/>
      <c r="D125" s="304"/>
      <c r="E125" s="106">
        <v>2</v>
      </c>
      <c r="F125" s="109" t="s">
        <v>236</v>
      </c>
      <c r="G125" s="28" t="s">
        <v>237</v>
      </c>
      <c r="H125" s="175">
        <v>11850802</v>
      </c>
      <c r="I125" s="25">
        <f t="shared" ref="I125" si="235">IFERROR(H125/H129,"-")</f>
        <v>1.7363375380528883E-2</v>
      </c>
      <c r="J125" s="113">
        <v>76</v>
      </c>
      <c r="K125" s="25">
        <f t="shared" ref="K125" si="236">IFERROR(J125/J129,"-")</f>
        <v>3.9378238341968914E-2</v>
      </c>
      <c r="L125" s="113">
        <f t="shared" si="135"/>
        <v>155931.60526315789</v>
      </c>
      <c r="M125" s="81">
        <f t="shared" ref="M125:M129" si="237">IFERROR(J125/$R$24,0)</f>
        <v>4.5152091254752847E-3</v>
      </c>
      <c r="P125" s="41"/>
      <c r="Q125" s="41"/>
      <c r="R125" s="41"/>
    </row>
    <row r="126" spans="2:18" ht="24.95" customHeight="1">
      <c r="B126" s="237"/>
      <c r="C126" s="290"/>
      <c r="D126" s="304"/>
      <c r="E126" s="106">
        <v>3</v>
      </c>
      <c r="F126" s="109" t="s">
        <v>238</v>
      </c>
      <c r="G126" s="29" t="s">
        <v>239</v>
      </c>
      <c r="H126" s="175">
        <v>33475614</v>
      </c>
      <c r="I126" s="25">
        <f t="shared" ref="I126" si="238">IFERROR(H126/H129,"-")</f>
        <v>4.9047284055179385E-2</v>
      </c>
      <c r="J126" s="113">
        <v>279</v>
      </c>
      <c r="K126" s="25">
        <f t="shared" ref="K126" si="239">IFERROR(J126/J129,"-")</f>
        <v>0.14455958549222797</v>
      </c>
      <c r="L126" s="113">
        <f t="shared" si="135"/>
        <v>119984.27956989247</v>
      </c>
      <c r="M126" s="81">
        <f t="shared" si="237"/>
        <v>1.6575570342205324E-2</v>
      </c>
      <c r="P126" s="41"/>
      <c r="Q126" s="41"/>
      <c r="R126" s="41"/>
    </row>
    <row r="127" spans="2:18" ht="24.95" customHeight="1">
      <c r="B127" s="237"/>
      <c r="C127" s="290"/>
      <c r="D127" s="304"/>
      <c r="E127" s="106">
        <v>4</v>
      </c>
      <c r="F127" s="109" t="s">
        <v>214</v>
      </c>
      <c r="G127" s="29" t="s">
        <v>215</v>
      </c>
      <c r="H127" s="175">
        <v>125849871</v>
      </c>
      <c r="I127" s="25">
        <f t="shared" ref="I127" si="240">IFERROR(H127/H129,"-")</f>
        <v>0.18439077387033687</v>
      </c>
      <c r="J127" s="113">
        <v>1050</v>
      </c>
      <c r="K127" s="25">
        <f t="shared" ref="K127" si="241">IFERROR(J127/J129,"-")</f>
        <v>0.54404145077720212</v>
      </c>
      <c r="L127" s="113">
        <f t="shared" si="135"/>
        <v>119857.02</v>
      </c>
      <c r="M127" s="81">
        <f t="shared" si="237"/>
        <v>6.2381178707224337E-2</v>
      </c>
      <c r="P127" s="41"/>
      <c r="Q127" s="41"/>
      <c r="R127" s="41"/>
    </row>
    <row r="128" spans="2:18" ht="24.95" customHeight="1">
      <c r="B128" s="237"/>
      <c r="C128" s="290"/>
      <c r="D128" s="304"/>
      <c r="E128" s="107">
        <v>5</v>
      </c>
      <c r="F128" s="110" t="s">
        <v>258</v>
      </c>
      <c r="G128" s="30" t="s">
        <v>259</v>
      </c>
      <c r="H128" s="176">
        <v>1072615</v>
      </c>
      <c r="I128" s="40">
        <f t="shared" ref="I128" si="242">IFERROR(H128/H129,"-")</f>
        <v>1.571557510098134E-3</v>
      </c>
      <c r="J128" s="114">
        <v>10</v>
      </c>
      <c r="K128" s="40">
        <f t="shared" ref="K128" si="243">IFERROR(J128/J129,"-")</f>
        <v>5.1813471502590676E-3</v>
      </c>
      <c r="L128" s="114">
        <f t="shared" si="135"/>
        <v>107261.5</v>
      </c>
      <c r="M128" s="82">
        <f t="shared" si="237"/>
        <v>5.9410646387832698E-4</v>
      </c>
      <c r="P128" s="41"/>
      <c r="Q128" s="41"/>
      <c r="R128" s="41"/>
    </row>
    <row r="129" spans="2:18" ht="24.95" customHeight="1">
      <c r="B129" s="238"/>
      <c r="C129" s="291"/>
      <c r="D129" s="305"/>
      <c r="E129" s="115" t="s">
        <v>106</v>
      </c>
      <c r="F129" s="118"/>
      <c r="G129" s="120"/>
      <c r="H129" s="177">
        <v>682517180</v>
      </c>
      <c r="I129" s="26" t="s">
        <v>193</v>
      </c>
      <c r="J129" s="142">
        <v>1930</v>
      </c>
      <c r="K129" s="26" t="s">
        <v>104</v>
      </c>
      <c r="L129" s="142">
        <f t="shared" si="135"/>
        <v>353635.8445595855</v>
      </c>
      <c r="M129" s="83">
        <f t="shared" si="237"/>
        <v>0.11466254752851711</v>
      </c>
      <c r="P129" s="41"/>
      <c r="Q129" s="41"/>
      <c r="R129" s="41"/>
    </row>
    <row r="130" spans="2:18" ht="24.95" customHeight="1">
      <c r="B130" s="236">
        <v>22</v>
      </c>
      <c r="C130" s="289" t="s">
        <v>57</v>
      </c>
      <c r="D130" s="282">
        <f t="shared" ref="D130" si="244">VLOOKUP(C130,$Q$4:$R$77,2,FALSE)</f>
        <v>22657</v>
      </c>
      <c r="E130" s="105">
        <v>1</v>
      </c>
      <c r="F130" s="108" t="s">
        <v>260</v>
      </c>
      <c r="G130" s="111" t="s">
        <v>261</v>
      </c>
      <c r="H130" s="174">
        <v>704901</v>
      </c>
      <c r="I130" s="24">
        <f t="shared" ref="I130" si="245">IFERROR(H130/H135,"-")</f>
        <v>1.0723064867559308E-3</v>
      </c>
      <c r="J130" s="112">
        <v>4</v>
      </c>
      <c r="K130" s="24">
        <f t="shared" ref="K130" si="246">IFERROR(J130/J135,"-")</f>
        <v>1.8091361374943465E-3</v>
      </c>
      <c r="L130" s="112">
        <f t="shared" si="135"/>
        <v>176225.25</v>
      </c>
      <c r="M130" s="84">
        <f>IFERROR(J130/$R$25,0)</f>
        <v>1.7654587986052877E-4</v>
      </c>
      <c r="P130" s="41"/>
      <c r="Q130" s="41"/>
      <c r="R130" s="41"/>
    </row>
    <row r="131" spans="2:18" ht="24.95" customHeight="1">
      <c r="B131" s="237"/>
      <c r="C131" s="290"/>
      <c r="D131" s="304"/>
      <c r="E131" s="106">
        <v>2</v>
      </c>
      <c r="F131" s="109" t="s">
        <v>246</v>
      </c>
      <c r="G131" s="28" t="s">
        <v>247</v>
      </c>
      <c r="H131" s="175">
        <v>1547610</v>
      </c>
      <c r="I131" s="25">
        <f t="shared" ref="I131" si="247">IFERROR(H131/H135,"-")</f>
        <v>2.354248670335758E-3</v>
      </c>
      <c r="J131" s="113">
        <v>9</v>
      </c>
      <c r="K131" s="25">
        <f t="shared" ref="K131" si="248">IFERROR(J131/J135,"-")</f>
        <v>4.0705563093622792E-3</v>
      </c>
      <c r="L131" s="113">
        <f t="shared" si="135"/>
        <v>171956.66666666666</v>
      </c>
      <c r="M131" s="81">
        <f t="shared" ref="M131:M135" si="249">IFERROR(J131/$R$25,0)</f>
        <v>3.9722822968618968E-4</v>
      </c>
      <c r="P131" s="41"/>
      <c r="Q131" s="41"/>
      <c r="R131" s="41"/>
    </row>
    <row r="132" spans="2:18" ht="24.95" customHeight="1">
      <c r="B132" s="237"/>
      <c r="C132" s="290"/>
      <c r="D132" s="304"/>
      <c r="E132" s="106">
        <v>3</v>
      </c>
      <c r="F132" s="109" t="s">
        <v>236</v>
      </c>
      <c r="G132" s="29" t="s">
        <v>237</v>
      </c>
      <c r="H132" s="175">
        <v>17179855</v>
      </c>
      <c r="I132" s="25">
        <f t="shared" ref="I132" si="250">IFERROR(H132/H135,"-")</f>
        <v>2.6134265603292253E-2</v>
      </c>
      <c r="J132" s="113">
        <v>111</v>
      </c>
      <c r="K132" s="25">
        <f t="shared" ref="K132" si="251">IFERROR(J132/J135,"-")</f>
        <v>5.0203527815468114E-2</v>
      </c>
      <c r="L132" s="113">
        <f t="shared" si="135"/>
        <v>154773.46846846846</v>
      </c>
      <c r="M132" s="81">
        <f t="shared" si="249"/>
        <v>4.8991481661296733E-3</v>
      </c>
      <c r="P132" s="41"/>
      <c r="Q132" s="41"/>
      <c r="R132" s="41"/>
    </row>
    <row r="133" spans="2:18" ht="24.95" customHeight="1">
      <c r="B133" s="237"/>
      <c r="C133" s="290"/>
      <c r="D133" s="304"/>
      <c r="E133" s="106">
        <v>4</v>
      </c>
      <c r="F133" s="109" t="s">
        <v>232</v>
      </c>
      <c r="G133" s="29" t="s">
        <v>233</v>
      </c>
      <c r="H133" s="175">
        <v>33503868</v>
      </c>
      <c r="I133" s="25">
        <f t="shared" ref="I133" si="252">IFERROR(H133/H135,"-")</f>
        <v>5.0966610896869852E-2</v>
      </c>
      <c r="J133" s="113">
        <v>307</v>
      </c>
      <c r="K133" s="25">
        <f t="shared" ref="K133" si="253">IFERROR(J133/J135,"-")</f>
        <v>0.1388511985526911</v>
      </c>
      <c r="L133" s="113">
        <f t="shared" si="135"/>
        <v>109133.12052117263</v>
      </c>
      <c r="M133" s="81">
        <f t="shared" si="249"/>
        <v>1.3549896279295582E-2</v>
      </c>
      <c r="P133" s="41"/>
      <c r="Q133" s="41"/>
      <c r="R133" s="41"/>
    </row>
    <row r="134" spans="2:18" ht="24.95" customHeight="1">
      <c r="B134" s="237"/>
      <c r="C134" s="290"/>
      <c r="D134" s="304"/>
      <c r="E134" s="107">
        <v>5</v>
      </c>
      <c r="F134" s="110" t="s">
        <v>238</v>
      </c>
      <c r="G134" s="30" t="s">
        <v>239</v>
      </c>
      <c r="H134" s="176">
        <v>29474232</v>
      </c>
      <c r="I134" s="40">
        <f t="shared" ref="I134" si="254">IFERROR(H134/H135,"-")</f>
        <v>4.4836665241997434E-2</v>
      </c>
      <c r="J134" s="114">
        <v>307</v>
      </c>
      <c r="K134" s="40">
        <f t="shared" ref="K134" si="255">IFERROR(J134/J135,"-")</f>
        <v>0.1388511985526911</v>
      </c>
      <c r="L134" s="114">
        <f t="shared" si="135"/>
        <v>96007.270358306196</v>
      </c>
      <c r="M134" s="82">
        <f t="shared" si="249"/>
        <v>1.3549896279295582E-2</v>
      </c>
      <c r="P134" s="41"/>
      <c r="Q134" s="41"/>
      <c r="R134" s="41"/>
    </row>
    <row r="135" spans="2:18" ht="24.95" customHeight="1">
      <c r="B135" s="238"/>
      <c r="C135" s="291"/>
      <c r="D135" s="305"/>
      <c r="E135" s="115" t="s">
        <v>106</v>
      </c>
      <c r="F135" s="118"/>
      <c r="G135" s="120"/>
      <c r="H135" s="177">
        <v>657368960</v>
      </c>
      <c r="I135" s="26" t="s">
        <v>193</v>
      </c>
      <c r="J135" s="142">
        <v>2211</v>
      </c>
      <c r="K135" s="26" t="s">
        <v>104</v>
      </c>
      <c r="L135" s="142">
        <f t="shared" si="135"/>
        <v>297317.48530076887</v>
      </c>
      <c r="M135" s="83">
        <f t="shared" si="249"/>
        <v>9.7585735092907272E-2</v>
      </c>
      <c r="P135" s="41"/>
      <c r="Q135" s="41"/>
      <c r="R135" s="41"/>
    </row>
    <row r="136" spans="2:18" ht="24.95" customHeight="1">
      <c r="B136" s="236">
        <v>23</v>
      </c>
      <c r="C136" s="289" t="s">
        <v>96</v>
      </c>
      <c r="D136" s="282">
        <f t="shared" ref="D136" si="256">VLOOKUP(C136,$Q$4:$R$77,2,FALSE)</f>
        <v>34470</v>
      </c>
      <c r="E136" s="105">
        <v>1</v>
      </c>
      <c r="F136" s="108" t="s">
        <v>244</v>
      </c>
      <c r="G136" s="111" t="s">
        <v>245</v>
      </c>
      <c r="H136" s="174">
        <v>4179908</v>
      </c>
      <c r="I136" s="24">
        <f t="shared" ref="I136" si="257">IFERROR(H136/H141,"-")</f>
        <v>2.6758495993467199E-3</v>
      </c>
      <c r="J136" s="112">
        <v>10</v>
      </c>
      <c r="K136" s="24">
        <f t="shared" ref="K136" si="258">IFERROR(J136/J141,"-")</f>
        <v>2.3046784973496199E-3</v>
      </c>
      <c r="L136" s="112">
        <f t="shared" si="135"/>
        <v>417990.8</v>
      </c>
      <c r="M136" s="84">
        <f>IFERROR(J136/$R$26,0)</f>
        <v>2.9010733971569482E-4</v>
      </c>
      <c r="P136" s="41"/>
      <c r="Q136" s="41"/>
      <c r="R136" s="41"/>
    </row>
    <row r="137" spans="2:18" ht="24.95" customHeight="1">
      <c r="B137" s="237"/>
      <c r="C137" s="290"/>
      <c r="D137" s="304"/>
      <c r="E137" s="106">
        <v>2</v>
      </c>
      <c r="F137" s="109" t="s">
        <v>236</v>
      </c>
      <c r="G137" s="28" t="s">
        <v>237</v>
      </c>
      <c r="H137" s="175">
        <v>62058864</v>
      </c>
      <c r="I137" s="25">
        <f t="shared" ref="I137" si="259">IFERROR(H137/H141,"-")</f>
        <v>3.9728191713863693E-2</v>
      </c>
      <c r="J137" s="113">
        <v>220</v>
      </c>
      <c r="K137" s="25">
        <f t="shared" ref="K137" si="260">IFERROR(J137/J141,"-")</f>
        <v>5.0702926941691637E-2</v>
      </c>
      <c r="L137" s="113">
        <f t="shared" si="135"/>
        <v>282085.74545454548</v>
      </c>
      <c r="M137" s="81">
        <f t="shared" ref="M137:M141" si="261">IFERROR(J137/$R$26,0)</f>
        <v>6.3823614737452856E-3</v>
      </c>
      <c r="P137" s="41"/>
      <c r="Q137" s="41"/>
      <c r="R137" s="41"/>
    </row>
    <row r="138" spans="2:18" ht="24.95" customHeight="1">
      <c r="B138" s="237"/>
      <c r="C138" s="290"/>
      <c r="D138" s="304"/>
      <c r="E138" s="106">
        <v>3</v>
      </c>
      <c r="F138" s="109" t="s">
        <v>270</v>
      </c>
      <c r="G138" s="29" t="s">
        <v>271</v>
      </c>
      <c r="H138" s="175">
        <v>46808595</v>
      </c>
      <c r="I138" s="25">
        <f t="shared" ref="I138" si="262">IFERROR(H138/H141,"-")</f>
        <v>2.9965434688211529E-2</v>
      </c>
      <c r="J138" s="113">
        <v>245</v>
      </c>
      <c r="K138" s="25">
        <f t="shared" ref="K138" si="263">IFERROR(J138/J141,"-")</f>
        <v>5.6464623185065684E-2</v>
      </c>
      <c r="L138" s="113">
        <f t="shared" ref="L138:L201" si="264">IFERROR(H138/J138,"-")</f>
        <v>191055.48979591837</v>
      </c>
      <c r="M138" s="81">
        <f t="shared" si="261"/>
        <v>7.1076298230345232E-3</v>
      </c>
      <c r="P138" s="41"/>
      <c r="Q138" s="41"/>
      <c r="R138" s="41"/>
    </row>
    <row r="139" spans="2:18" ht="24.95" customHeight="1">
      <c r="B139" s="237"/>
      <c r="C139" s="290"/>
      <c r="D139" s="304"/>
      <c r="E139" s="106">
        <v>4</v>
      </c>
      <c r="F139" s="109" t="s">
        <v>254</v>
      </c>
      <c r="G139" s="29" t="s">
        <v>255</v>
      </c>
      <c r="H139" s="175">
        <v>23443983</v>
      </c>
      <c r="I139" s="25">
        <f t="shared" ref="I139" si="265">IFERROR(H139/H141,"-")</f>
        <v>1.5008122790655037E-2</v>
      </c>
      <c r="J139" s="113">
        <v>156</v>
      </c>
      <c r="K139" s="25">
        <f t="shared" ref="K139" si="266">IFERROR(J139/J141,"-")</f>
        <v>3.5952984558654068E-2</v>
      </c>
      <c r="L139" s="113">
        <f t="shared" si="264"/>
        <v>150281.94230769231</v>
      </c>
      <c r="M139" s="81">
        <f t="shared" si="261"/>
        <v>4.5256744995648386E-3</v>
      </c>
      <c r="P139" s="41"/>
      <c r="Q139" s="41"/>
      <c r="R139" s="41"/>
    </row>
    <row r="140" spans="2:18" ht="24.95" customHeight="1">
      <c r="B140" s="237"/>
      <c r="C140" s="290"/>
      <c r="D140" s="304"/>
      <c r="E140" s="107">
        <v>5</v>
      </c>
      <c r="F140" s="110" t="s">
        <v>272</v>
      </c>
      <c r="G140" s="30" t="s">
        <v>273</v>
      </c>
      <c r="H140" s="176">
        <v>18393099</v>
      </c>
      <c r="I140" s="40">
        <f t="shared" ref="I140" si="267">IFERROR(H140/H141,"-")</f>
        <v>1.177470092401425E-2</v>
      </c>
      <c r="J140" s="114">
        <v>155</v>
      </c>
      <c r="K140" s="40">
        <f t="shared" ref="K140" si="268">IFERROR(J140/J141,"-")</f>
        <v>3.5722516708919107E-2</v>
      </c>
      <c r="L140" s="114">
        <f t="shared" si="264"/>
        <v>118665.15483870968</v>
      </c>
      <c r="M140" s="82">
        <f t="shared" si="261"/>
        <v>4.4966637655932699E-3</v>
      </c>
      <c r="P140" s="41"/>
      <c r="Q140" s="41"/>
      <c r="R140" s="41"/>
    </row>
    <row r="141" spans="2:18" ht="24.95" customHeight="1">
      <c r="B141" s="238"/>
      <c r="C141" s="291"/>
      <c r="D141" s="305"/>
      <c r="E141" s="115" t="s">
        <v>106</v>
      </c>
      <c r="F141" s="118"/>
      <c r="G141" s="120"/>
      <c r="H141" s="177">
        <v>1562086300</v>
      </c>
      <c r="I141" s="26" t="s">
        <v>193</v>
      </c>
      <c r="J141" s="142">
        <v>4339</v>
      </c>
      <c r="K141" s="26" t="s">
        <v>104</v>
      </c>
      <c r="L141" s="142">
        <f t="shared" si="264"/>
        <v>360010.67066144274</v>
      </c>
      <c r="M141" s="83">
        <f t="shared" si="261"/>
        <v>0.12587757470263997</v>
      </c>
      <c r="P141" s="41"/>
      <c r="Q141" s="41"/>
      <c r="R141" s="41"/>
    </row>
    <row r="142" spans="2:18" ht="24.95" customHeight="1">
      <c r="B142" s="236">
        <v>24</v>
      </c>
      <c r="C142" s="289" t="s">
        <v>97</v>
      </c>
      <c r="D142" s="282">
        <f t="shared" ref="D142" si="269">VLOOKUP(C142,$Q$4:$R$77,2,FALSE)</f>
        <v>16091</v>
      </c>
      <c r="E142" s="105">
        <v>1</v>
      </c>
      <c r="F142" s="108" t="s">
        <v>246</v>
      </c>
      <c r="G142" s="111" t="s">
        <v>247</v>
      </c>
      <c r="H142" s="174">
        <v>9533248</v>
      </c>
      <c r="I142" s="24">
        <f t="shared" ref="I142" si="270">IFERROR(H142/H147,"-")</f>
        <v>1.614007015507947E-2</v>
      </c>
      <c r="J142" s="112">
        <v>15</v>
      </c>
      <c r="K142" s="24">
        <f t="shared" ref="K142" si="271">IFERROR(J142/J147,"-")</f>
        <v>7.2709646146388758E-3</v>
      </c>
      <c r="L142" s="112">
        <f t="shared" si="264"/>
        <v>635549.8666666667</v>
      </c>
      <c r="M142" s="84">
        <f>IFERROR(J142/$R$27,0)</f>
        <v>9.3219812317444533E-4</v>
      </c>
      <c r="P142" s="41"/>
      <c r="Q142" s="41"/>
      <c r="R142" s="41"/>
    </row>
    <row r="143" spans="2:18" ht="24.95" customHeight="1">
      <c r="B143" s="237"/>
      <c r="C143" s="290"/>
      <c r="D143" s="304"/>
      <c r="E143" s="106">
        <v>2</v>
      </c>
      <c r="F143" s="109" t="s">
        <v>252</v>
      </c>
      <c r="G143" s="28" t="s">
        <v>253</v>
      </c>
      <c r="H143" s="175">
        <v>6382641</v>
      </c>
      <c r="I143" s="25">
        <f t="shared" ref="I143" si="272">IFERROR(H143/H147,"-")</f>
        <v>1.0805999541256725E-2</v>
      </c>
      <c r="J143" s="113">
        <v>36</v>
      </c>
      <c r="K143" s="25">
        <f t="shared" ref="K143" si="273">IFERROR(J143/J147,"-")</f>
        <v>1.74503150751333E-2</v>
      </c>
      <c r="L143" s="113">
        <f t="shared" si="264"/>
        <v>177295.58333333334</v>
      </c>
      <c r="M143" s="81">
        <f t="shared" ref="M143:M147" si="274">IFERROR(J143/$R$27,0)</f>
        <v>2.2372754956186689E-3</v>
      </c>
      <c r="P143" s="41"/>
      <c r="Q143" s="41"/>
      <c r="R143" s="41"/>
    </row>
    <row r="144" spans="2:18" ht="24.95" customHeight="1">
      <c r="B144" s="237"/>
      <c r="C144" s="290"/>
      <c r="D144" s="304"/>
      <c r="E144" s="106">
        <v>3</v>
      </c>
      <c r="F144" s="109" t="s">
        <v>236</v>
      </c>
      <c r="G144" s="29" t="s">
        <v>237</v>
      </c>
      <c r="H144" s="175">
        <v>17840298</v>
      </c>
      <c r="I144" s="25">
        <f t="shared" ref="I144" si="275">IFERROR(H144/H147,"-")</f>
        <v>3.0204150915566656E-2</v>
      </c>
      <c r="J144" s="113">
        <v>108</v>
      </c>
      <c r="K144" s="25">
        <f t="shared" ref="K144" si="276">IFERROR(J144/J147,"-")</f>
        <v>5.2350945225399903E-2</v>
      </c>
      <c r="L144" s="113">
        <f t="shared" si="264"/>
        <v>165187.94444444444</v>
      </c>
      <c r="M144" s="81">
        <f t="shared" si="274"/>
        <v>6.7118264868560066E-3</v>
      </c>
      <c r="P144" s="41"/>
      <c r="Q144" s="41"/>
      <c r="R144" s="41"/>
    </row>
    <row r="145" spans="2:18" ht="24.95" customHeight="1">
      <c r="B145" s="237"/>
      <c r="C145" s="290"/>
      <c r="D145" s="304"/>
      <c r="E145" s="106">
        <v>4</v>
      </c>
      <c r="F145" s="109" t="s">
        <v>262</v>
      </c>
      <c r="G145" s="29" t="s">
        <v>263</v>
      </c>
      <c r="H145" s="175">
        <v>9625623</v>
      </c>
      <c r="I145" s="25">
        <f t="shared" ref="I145" si="277">IFERROR(H145/H147,"-")</f>
        <v>1.629646375572591E-2</v>
      </c>
      <c r="J145" s="113">
        <v>95</v>
      </c>
      <c r="K145" s="25">
        <f t="shared" ref="K145" si="278">IFERROR(J145/J147,"-")</f>
        <v>4.6049442559379546E-2</v>
      </c>
      <c r="L145" s="113">
        <f t="shared" si="264"/>
        <v>101322.34736842105</v>
      </c>
      <c r="M145" s="81">
        <f t="shared" si="274"/>
        <v>5.9039214467714873E-3</v>
      </c>
      <c r="P145" s="41"/>
      <c r="Q145" s="41"/>
      <c r="R145" s="41"/>
    </row>
    <row r="146" spans="2:18" ht="24.95" customHeight="1">
      <c r="B146" s="237"/>
      <c r="C146" s="290"/>
      <c r="D146" s="304"/>
      <c r="E146" s="107">
        <v>5</v>
      </c>
      <c r="F146" s="110" t="s">
        <v>232</v>
      </c>
      <c r="G146" s="30" t="s">
        <v>233</v>
      </c>
      <c r="H146" s="176">
        <v>20632548</v>
      </c>
      <c r="I146" s="40">
        <f t="shared" ref="I146" si="279">IFERROR(H146/H147,"-")</f>
        <v>3.4931512554592585E-2</v>
      </c>
      <c r="J146" s="114">
        <v>229</v>
      </c>
      <c r="K146" s="40">
        <f t="shared" ref="K146" si="280">IFERROR(J146/J147,"-")</f>
        <v>0.11100339311682017</v>
      </c>
      <c r="L146" s="114">
        <f t="shared" si="264"/>
        <v>90098.462882096064</v>
      </c>
      <c r="M146" s="82">
        <f t="shared" si="274"/>
        <v>1.4231558013796532E-2</v>
      </c>
      <c r="P146" s="41"/>
      <c r="Q146" s="41"/>
      <c r="R146" s="41"/>
    </row>
    <row r="147" spans="2:18" ht="24.95" customHeight="1">
      <c r="B147" s="238"/>
      <c r="C147" s="291"/>
      <c r="D147" s="305"/>
      <c r="E147" s="115" t="s">
        <v>106</v>
      </c>
      <c r="F147" s="118"/>
      <c r="G147" s="120"/>
      <c r="H147" s="177">
        <v>590657160</v>
      </c>
      <c r="I147" s="26" t="s">
        <v>193</v>
      </c>
      <c r="J147" s="142">
        <v>2063</v>
      </c>
      <c r="K147" s="26" t="s">
        <v>104</v>
      </c>
      <c r="L147" s="142">
        <f t="shared" si="264"/>
        <v>286309.82064953953</v>
      </c>
      <c r="M147" s="83">
        <f t="shared" si="274"/>
        <v>0.12820831520725873</v>
      </c>
      <c r="P147" s="41"/>
      <c r="Q147" s="41"/>
      <c r="R147" s="41"/>
    </row>
    <row r="148" spans="2:18" ht="24.95" customHeight="1">
      <c r="B148" s="236">
        <v>25</v>
      </c>
      <c r="C148" s="289" t="s">
        <v>98</v>
      </c>
      <c r="D148" s="282">
        <f t="shared" ref="D148" si="281">VLOOKUP(C148,$Q$4:$R$77,2,FALSE)</f>
        <v>11101</v>
      </c>
      <c r="E148" s="105">
        <v>1</v>
      </c>
      <c r="F148" s="108" t="s">
        <v>244</v>
      </c>
      <c r="G148" s="111" t="s">
        <v>245</v>
      </c>
      <c r="H148" s="174">
        <v>863346</v>
      </c>
      <c r="I148" s="24">
        <f t="shared" ref="I148" si="282">IFERROR(H148/H153,"-")</f>
        <v>2.1054688327834929E-3</v>
      </c>
      <c r="J148" s="112">
        <v>3</v>
      </c>
      <c r="K148" s="24">
        <f t="shared" ref="K148" si="283">IFERROR(J148/J153,"-")</f>
        <v>1.9157088122605363E-3</v>
      </c>
      <c r="L148" s="112">
        <f t="shared" si="264"/>
        <v>287782</v>
      </c>
      <c r="M148" s="84">
        <f>IFERROR(J148/$R$28,0)</f>
        <v>2.7024592379064951E-4</v>
      </c>
      <c r="P148" s="41"/>
      <c r="Q148" s="41"/>
      <c r="R148" s="41"/>
    </row>
    <row r="149" spans="2:18" ht="24.95" customHeight="1">
      <c r="B149" s="237"/>
      <c r="C149" s="290"/>
      <c r="D149" s="304"/>
      <c r="E149" s="106">
        <v>2</v>
      </c>
      <c r="F149" s="109" t="s">
        <v>236</v>
      </c>
      <c r="G149" s="28" t="s">
        <v>237</v>
      </c>
      <c r="H149" s="175">
        <v>12511276</v>
      </c>
      <c r="I149" s="25">
        <f t="shared" ref="I149" si="284">IFERROR(H149/H153,"-")</f>
        <v>3.0511639222689544E-2</v>
      </c>
      <c r="J149" s="113">
        <v>77</v>
      </c>
      <c r="K149" s="25">
        <f t="shared" ref="K149" si="285">IFERROR(J149/J153,"-")</f>
        <v>4.9169859514687102E-2</v>
      </c>
      <c r="L149" s="113">
        <f t="shared" si="264"/>
        <v>162484.10389610389</v>
      </c>
      <c r="M149" s="81">
        <f t="shared" ref="M149:M153" si="286">IFERROR(J149/$R$28,0)</f>
        <v>6.9363120439600032E-3</v>
      </c>
      <c r="P149" s="41"/>
      <c r="Q149" s="41"/>
      <c r="R149" s="41"/>
    </row>
    <row r="150" spans="2:18" ht="24.95" customHeight="1">
      <c r="B150" s="237"/>
      <c r="C150" s="290"/>
      <c r="D150" s="304"/>
      <c r="E150" s="106">
        <v>3</v>
      </c>
      <c r="F150" s="109" t="s">
        <v>254</v>
      </c>
      <c r="G150" s="29" t="s">
        <v>255</v>
      </c>
      <c r="H150" s="175">
        <v>4283103</v>
      </c>
      <c r="I150" s="25">
        <f t="shared" ref="I150" si="287">IFERROR(H150/H153,"-")</f>
        <v>1.0445336949614033E-2</v>
      </c>
      <c r="J150" s="113">
        <v>37</v>
      </c>
      <c r="K150" s="25">
        <f t="shared" ref="K150" si="288">IFERROR(J150/J153,"-")</f>
        <v>2.3627075351213282E-2</v>
      </c>
      <c r="L150" s="113">
        <f t="shared" si="264"/>
        <v>115759.54054054055</v>
      </c>
      <c r="M150" s="81">
        <f t="shared" si="286"/>
        <v>3.3330330600846773E-3</v>
      </c>
      <c r="P150" s="41"/>
      <c r="Q150" s="41"/>
      <c r="R150" s="41"/>
    </row>
    <row r="151" spans="2:18" ht="24.95" customHeight="1">
      <c r="B151" s="237"/>
      <c r="C151" s="290"/>
      <c r="D151" s="304"/>
      <c r="E151" s="106">
        <v>4</v>
      </c>
      <c r="F151" s="109" t="s">
        <v>232</v>
      </c>
      <c r="G151" s="29" t="s">
        <v>233</v>
      </c>
      <c r="H151" s="175">
        <v>20333627</v>
      </c>
      <c r="I151" s="25">
        <f t="shared" ref="I151" si="289">IFERROR(H151/H153,"-")</f>
        <v>4.9588250719809809E-2</v>
      </c>
      <c r="J151" s="113">
        <v>179</v>
      </c>
      <c r="K151" s="25">
        <f t="shared" ref="K151" si="290">IFERROR(J151/J153,"-")</f>
        <v>0.11430395913154534</v>
      </c>
      <c r="L151" s="113">
        <f t="shared" si="264"/>
        <v>113595.68156424581</v>
      </c>
      <c r="M151" s="81">
        <f t="shared" si="286"/>
        <v>1.6124673452842086E-2</v>
      </c>
      <c r="P151" s="41"/>
      <c r="Q151" s="41"/>
      <c r="R151" s="41"/>
    </row>
    <row r="152" spans="2:18" ht="24.95" customHeight="1">
      <c r="B152" s="237"/>
      <c r="C152" s="290"/>
      <c r="D152" s="304"/>
      <c r="E152" s="107">
        <v>5</v>
      </c>
      <c r="F152" s="110" t="s">
        <v>230</v>
      </c>
      <c r="G152" s="30" t="s">
        <v>231</v>
      </c>
      <c r="H152" s="176">
        <v>18295720</v>
      </c>
      <c r="I152" s="40">
        <f t="shared" ref="I152" si="291">IFERROR(H152/H153,"-")</f>
        <v>4.4618343321604095E-2</v>
      </c>
      <c r="J152" s="114">
        <v>170</v>
      </c>
      <c r="K152" s="40">
        <f t="shared" ref="K152" si="292">IFERROR(J152/J153,"-")</f>
        <v>0.10855683269476372</v>
      </c>
      <c r="L152" s="114">
        <f t="shared" si="264"/>
        <v>107621.88235294117</v>
      </c>
      <c r="M152" s="82">
        <f t="shared" si="286"/>
        <v>1.5313935681470138E-2</v>
      </c>
      <c r="P152" s="41"/>
      <c r="Q152" s="41"/>
      <c r="R152" s="41"/>
    </row>
    <row r="153" spans="2:18" ht="24.95" customHeight="1">
      <c r="B153" s="238"/>
      <c r="C153" s="291"/>
      <c r="D153" s="305"/>
      <c r="E153" s="115" t="s">
        <v>106</v>
      </c>
      <c r="F153" s="118"/>
      <c r="G153" s="120"/>
      <c r="H153" s="177">
        <v>410049290</v>
      </c>
      <c r="I153" s="26" t="s">
        <v>193</v>
      </c>
      <c r="J153" s="142">
        <v>1566</v>
      </c>
      <c r="K153" s="26" t="s">
        <v>104</v>
      </c>
      <c r="L153" s="142">
        <f t="shared" si="264"/>
        <v>261845.0127713921</v>
      </c>
      <c r="M153" s="83">
        <f t="shared" si="286"/>
        <v>0.14106837221871904</v>
      </c>
      <c r="P153" s="41"/>
      <c r="Q153" s="41"/>
      <c r="R153" s="41"/>
    </row>
    <row r="154" spans="2:18" ht="24.95" customHeight="1">
      <c r="B154" s="236">
        <v>26</v>
      </c>
      <c r="C154" s="289" t="s">
        <v>31</v>
      </c>
      <c r="D154" s="282">
        <f t="shared" ref="D154" si="293">VLOOKUP(C154,$Q$4:$R$77,2,FALSE)</f>
        <v>152316</v>
      </c>
      <c r="E154" s="105">
        <v>1</v>
      </c>
      <c r="F154" s="108" t="s">
        <v>236</v>
      </c>
      <c r="G154" s="111" t="s">
        <v>237</v>
      </c>
      <c r="H154" s="174">
        <v>179104275</v>
      </c>
      <c r="I154" s="24">
        <f t="shared" ref="I154" si="294">IFERROR(H154/H159,"-")</f>
        <v>3.2618539892558369E-2</v>
      </c>
      <c r="J154" s="112">
        <v>884</v>
      </c>
      <c r="K154" s="24">
        <f t="shared" ref="K154" si="295">IFERROR(J154/J159,"-")</f>
        <v>4.874820778647844E-2</v>
      </c>
      <c r="L154" s="112">
        <f t="shared" si="264"/>
        <v>202606.64592760181</v>
      </c>
      <c r="M154" s="84">
        <f>IFERROR(J154/$R$29,0)</f>
        <v>5.8037238372856429E-3</v>
      </c>
      <c r="P154" s="41"/>
      <c r="Q154" s="41"/>
      <c r="R154" s="41"/>
    </row>
    <row r="155" spans="2:18" ht="24.95" customHeight="1">
      <c r="B155" s="237"/>
      <c r="C155" s="290"/>
      <c r="D155" s="304"/>
      <c r="E155" s="106">
        <v>2</v>
      </c>
      <c r="F155" s="109" t="s">
        <v>246</v>
      </c>
      <c r="G155" s="28" t="s">
        <v>247</v>
      </c>
      <c r="H155" s="175">
        <v>19206213</v>
      </c>
      <c r="I155" s="25">
        <f t="shared" ref="I155" si="296">IFERROR(H155/H159,"-")</f>
        <v>3.4978429461020579E-3</v>
      </c>
      <c r="J155" s="113">
        <v>127</v>
      </c>
      <c r="K155" s="25">
        <f t="shared" ref="K155" si="297">IFERROR(J155/J159,"-")</f>
        <v>7.0034189919488251E-3</v>
      </c>
      <c r="L155" s="113">
        <f t="shared" si="264"/>
        <v>151230.02362204724</v>
      </c>
      <c r="M155" s="81">
        <f t="shared" ref="M155:M159" si="298">IFERROR(J155/$R$29,0)</f>
        <v>8.3379290422542606E-4</v>
      </c>
      <c r="P155" s="41"/>
      <c r="Q155" s="41"/>
      <c r="R155" s="41"/>
    </row>
    <row r="156" spans="2:18" ht="24.95" customHeight="1">
      <c r="B156" s="237"/>
      <c r="C156" s="290"/>
      <c r="D156" s="304"/>
      <c r="E156" s="106">
        <v>3</v>
      </c>
      <c r="F156" s="109" t="s">
        <v>232</v>
      </c>
      <c r="G156" s="29" t="s">
        <v>233</v>
      </c>
      <c r="H156" s="175">
        <v>266166577</v>
      </c>
      <c r="I156" s="25">
        <f t="shared" ref="I156" si="299">IFERROR(H156/H159,"-")</f>
        <v>4.8474360033785954E-2</v>
      </c>
      <c r="J156" s="113">
        <v>2203</v>
      </c>
      <c r="K156" s="25">
        <f t="shared" ref="K156" si="300">IFERROR(J156/J159,"-")</f>
        <v>0.12148450424616743</v>
      </c>
      <c r="L156" s="113">
        <f t="shared" si="264"/>
        <v>120820.05310939628</v>
      </c>
      <c r="M156" s="81">
        <f t="shared" si="298"/>
        <v>1.4463352504004831E-2</v>
      </c>
      <c r="P156" s="41"/>
      <c r="Q156" s="41"/>
      <c r="R156" s="41"/>
    </row>
    <row r="157" spans="2:18" ht="24.95" customHeight="1">
      <c r="B157" s="237"/>
      <c r="C157" s="290"/>
      <c r="D157" s="304"/>
      <c r="E157" s="106">
        <v>4</v>
      </c>
      <c r="F157" s="109" t="s">
        <v>254</v>
      </c>
      <c r="G157" s="29" t="s">
        <v>255</v>
      </c>
      <c r="H157" s="175">
        <v>60596552</v>
      </c>
      <c r="I157" s="25">
        <f t="shared" ref="I157" si="301">IFERROR(H157/H159,"-")</f>
        <v>1.1035867506587922E-2</v>
      </c>
      <c r="J157" s="113">
        <v>590</v>
      </c>
      <c r="K157" s="25">
        <f t="shared" ref="K157" si="302">IFERROR(J157/J159,"-")</f>
        <v>3.253556854527407E-2</v>
      </c>
      <c r="L157" s="113">
        <f t="shared" si="264"/>
        <v>102706.02033898306</v>
      </c>
      <c r="M157" s="81">
        <f t="shared" si="298"/>
        <v>3.8735260904960741E-3</v>
      </c>
      <c r="P157" s="41"/>
      <c r="Q157" s="41"/>
      <c r="R157" s="41"/>
    </row>
    <row r="158" spans="2:18" ht="24.95" customHeight="1">
      <c r="B158" s="237"/>
      <c r="C158" s="290"/>
      <c r="D158" s="304"/>
      <c r="E158" s="107">
        <v>5</v>
      </c>
      <c r="F158" s="110" t="s">
        <v>230</v>
      </c>
      <c r="G158" s="30" t="s">
        <v>231</v>
      </c>
      <c r="H158" s="176">
        <v>202495762</v>
      </c>
      <c r="I158" s="40">
        <f t="shared" ref="I158" si="303">IFERROR(H158/H159,"-")</f>
        <v>3.6878606559620115E-2</v>
      </c>
      <c r="J158" s="114">
        <v>1974</v>
      </c>
      <c r="K158" s="40">
        <f t="shared" ref="K158" si="304">IFERROR(J158/J159,"-")</f>
        <v>0.10885629204808647</v>
      </c>
      <c r="L158" s="114">
        <f t="shared" si="264"/>
        <v>102581.43971631206</v>
      </c>
      <c r="M158" s="82">
        <f t="shared" si="298"/>
        <v>1.2959899157015679E-2</v>
      </c>
      <c r="P158" s="41"/>
      <c r="Q158" s="41"/>
      <c r="R158" s="41"/>
    </row>
    <row r="159" spans="2:18" ht="24.95" customHeight="1">
      <c r="B159" s="238"/>
      <c r="C159" s="291"/>
      <c r="D159" s="305"/>
      <c r="E159" s="115" t="s">
        <v>106</v>
      </c>
      <c r="F159" s="118"/>
      <c r="G159" s="120"/>
      <c r="H159" s="177">
        <v>5490873460</v>
      </c>
      <c r="I159" s="26" t="s">
        <v>193</v>
      </c>
      <c r="J159" s="142">
        <v>18134</v>
      </c>
      <c r="K159" s="26" t="s">
        <v>104</v>
      </c>
      <c r="L159" s="142">
        <f t="shared" si="264"/>
        <v>302794.38954450202</v>
      </c>
      <c r="M159" s="83">
        <f t="shared" si="298"/>
        <v>0.11905512224585729</v>
      </c>
      <c r="P159" s="41"/>
      <c r="Q159" s="41"/>
      <c r="R159" s="41"/>
    </row>
    <row r="160" spans="2:18" ht="24.95" customHeight="1">
      <c r="B160" s="236">
        <v>27</v>
      </c>
      <c r="C160" s="289" t="s">
        <v>32</v>
      </c>
      <c r="D160" s="282">
        <f t="shared" ref="D160" si="305">VLOOKUP(C160,$Q$4:$R$77,2,FALSE)</f>
        <v>25650</v>
      </c>
      <c r="E160" s="105">
        <v>1</v>
      </c>
      <c r="F160" s="108" t="s">
        <v>236</v>
      </c>
      <c r="G160" s="111" t="s">
        <v>237</v>
      </c>
      <c r="H160" s="174">
        <v>22534040</v>
      </c>
      <c r="I160" s="24">
        <f t="shared" ref="I160" si="306">IFERROR(H160/H165,"-")</f>
        <v>2.5126739331438355E-2</v>
      </c>
      <c r="J160" s="112">
        <v>146</v>
      </c>
      <c r="K160" s="24">
        <f t="shared" ref="K160" si="307">IFERROR(J160/J165,"-")</f>
        <v>4.6824887748556768E-2</v>
      </c>
      <c r="L160" s="112">
        <f t="shared" si="264"/>
        <v>154342.73972602739</v>
      </c>
      <c r="M160" s="84">
        <f>IFERROR(J160/$R$30,0)</f>
        <v>5.6920077972709548E-3</v>
      </c>
      <c r="P160" s="41"/>
      <c r="Q160" s="41"/>
      <c r="R160" s="41"/>
    </row>
    <row r="161" spans="2:18" ht="24.95" customHeight="1">
      <c r="B161" s="237"/>
      <c r="C161" s="290"/>
      <c r="D161" s="304"/>
      <c r="E161" s="106">
        <v>2</v>
      </c>
      <c r="F161" s="109" t="s">
        <v>246</v>
      </c>
      <c r="G161" s="28" t="s">
        <v>247</v>
      </c>
      <c r="H161" s="175">
        <v>2737375</v>
      </c>
      <c r="I161" s="25">
        <f t="shared" ref="I161" si="308">IFERROR(H161/H165,"-")</f>
        <v>3.0523291907441391E-3</v>
      </c>
      <c r="J161" s="113">
        <v>19</v>
      </c>
      <c r="K161" s="25">
        <f t="shared" ref="K161" si="309">IFERROR(J161/J165,"-")</f>
        <v>6.0936497754971132E-3</v>
      </c>
      <c r="L161" s="113">
        <f t="shared" si="264"/>
        <v>144072.36842105264</v>
      </c>
      <c r="M161" s="81">
        <f t="shared" ref="M161:M165" si="310">IFERROR(J161/$R$30,0)</f>
        <v>7.407407407407407E-4</v>
      </c>
      <c r="P161" s="41"/>
      <c r="Q161" s="41"/>
      <c r="R161" s="41"/>
    </row>
    <row r="162" spans="2:18" ht="24.95" customHeight="1">
      <c r="B162" s="237"/>
      <c r="C162" s="290"/>
      <c r="D162" s="304"/>
      <c r="E162" s="106">
        <v>3</v>
      </c>
      <c r="F162" s="109" t="s">
        <v>262</v>
      </c>
      <c r="G162" s="29" t="s">
        <v>263</v>
      </c>
      <c r="H162" s="175">
        <v>13362270</v>
      </c>
      <c r="I162" s="25">
        <f t="shared" ref="I162" si="311">IFERROR(H162/H165,"-")</f>
        <v>1.4899692872041532E-2</v>
      </c>
      <c r="J162" s="113">
        <v>134</v>
      </c>
      <c r="K162" s="25">
        <f t="shared" ref="K162" si="312">IFERROR(J162/J165,"-")</f>
        <v>4.2976266837716486E-2</v>
      </c>
      <c r="L162" s="113">
        <f t="shared" si="264"/>
        <v>99718.432835820902</v>
      </c>
      <c r="M162" s="81">
        <f t="shared" si="310"/>
        <v>5.2241715399610139E-3</v>
      </c>
      <c r="P162" s="41"/>
      <c r="Q162" s="41"/>
      <c r="R162" s="41"/>
    </row>
    <row r="163" spans="2:18" ht="24.95" customHeight="1">
      <c r="B163" s="237"/>
      <c r="C163" s="290"/>
      <c r="D163" s="304"/>
      <c r="E163" s="106">
        <v>4</v>
      </c>
      <c r="F163" s="109" t="s">
        <v>232</v>
      </c>
      <c r="G163" s="29" t="s">
        <v>233</v>
      </c>
      <c r="H163" s="175">
        <v>42128721</v>
      </c>
      <c r="I163" s="25">
        <f t="shared" ref="I163" si="313">IFERROR(H163/H165,"-")</f>
        <v>4.6975925796434767E-2</v>
      </c>
      <c r="J163" s="113">
        <v>431</v>
      </c>
      <c r="K163" s="25">
        <f t="shared" ref="K163" si="314">IFERROR(J163/J165,"-")</f>
        <v>0.13822963438101346</v>
      </c>
      <c r="L163" s="113">
        <f t="shared" si="264"/>
        <v>97746.452436194901</v>
      </c>
      <c r="M163" s="81">
        <f t="shared" si="310"/>
        <v>1.6803118908382066E-2</v>
      </c>
      <c r="P163" s="41"/>
      <c r="Q163" s="41"/>
      <c r="R163" s="41"/>
    </row>
    <row r="164" spans="2:18" ht="24.95" customHeight="1">
      <c r="B164" s="237"/>
      <c r="C164" s="290"/>
      <c r="D164" s="304"/>
      <c r="E164" s="107">
        <v>5</v>
      </c>
      <c r="F164" s="110" t="s">
        <v>254</v>
      </c>
      <c r="G164" s="30" t="s">
        <v>255</v>
      </c>
      <c r="H164" s="176">
        <v>7577750</v>
      </c>
      <c r="I164" s="40">
        <f t="shared" ref="I164" si="315">IFERROR(H164/H165,"-")</f>
        <v>8.4496232796607701E-3</v>
      </c>
      <c r="J164" s="114">
        <v>80</v>
      </c>
      <c r="K164" s="40">
        <f t="shared" ref="K164" si="316">IFERROR(J164/J165,"-")</f>
        <v>2.5657472738935216E-2</v>
      </c>
      <c r="L164" s="114">
        <f t="shared" si="264"/>
        <v>94721.875</v>
      </c>
      <c r="M164" s="82">
        <f t="shared" si="310"/>
        <v>3.1189083820662767E-3</v>
      </c>
      <c r="P164" s="41"/>
      <c r="Q164" s="41"/>
      <c r="R164" s="41"/>
    </row>
    <row r="165" spans="2:18" ht="24.95" customHeight="1">
      <c r="B165" s="238"/>
      <c r="C165" s="291"/>
      <c r="D165" s="305"/>
      <c r="E165" s="115" t="s">
        <v>106</v>
      </c>
      <c r="F165" s="118"/>
      <c r="G165" s="120"/>
      <c r="H165" s="177">
        <v>896815130</v>
      </c>
      <c r="I165" s="26" t="s">
        <v>193</v>
      </c>
      <c r="J165" s="142">
        <v>3118</v>
      </c>
      <c r="K165" s="26" t="s">
        <v>104</v>
      </c>
      <c r="L165" s="142">
        <f t="shared" si="264"/>
        <v>287625.12187299551</v>
      </c>
      <c r="M165" s="83">
        <f t="shared" si="310"/>
        <v>0.12155945419103314</v>
      </c>
      <c r="P165" s="41"/>
      <c r="Q165" s="41"/>
      <c r="R165" s="41"/>
    </row>
    <row r="166" spans="2:18" ht="24.95" customHeight="1">
      <c r="B166" s="236">
        <v>28</v>
      </c>
      <c r="C166" s="289" t="s">
        <v>33</v>
      </c>
      <c r="D166" s="282">
        <f t="shared" ref="D166" si="317">VLOOKUP(C166,$Q$4:$R$77,2,FALSE)</f>
        <v>21811</v>
      </c>
      <c r="E166" s="105">
        <v>1</v>
      </c>
      <c r="F166" s="108" t="s">
        <v>236</v>
      </c>
      <c r="G166" s="111" t="s">
        <v>237</v>
      </c>
      <c r="H166" s="174">
        <v>26137559</v>
      </c>
      <c r="I166" s="24">
        <f t="shared" ref="I166" si="318">IFERROR(H166/H171,"-")</f>
        <v>3.5652478578586527E-2</v>
      </c>
      <c r="J166" s="112">
        <v>120</v>
      </c>
      <c r="K166" s="24">
        <f t="shared" ref="K166" si="319">IFERROR(J166/J171,"-")</f>
        <v>4.807692307692308E-2</v>
      </c>
      <c r="L166" s="112">
        <f t="shared" si="264"/>
        <v>217812.99166666667</v>
      </c>
      <c r="M166" s="84">
        <f>IFERROR(J166/$R$31,0)</f>
        <v>5.5018110127917109E-3</v>
      </c>
      <c r="P166" s="41"/>
      <c r="Q166" s="41"/>
      <c r="R166" s="41"/>
    </row>
    <row r="167" spans="2:18" ht="24.95" customHeight="1">
      <c r="B167" s="237"/>
      <c r="C167" s="290"/>
      <c r="D167" s="304"/>
      <c r="E167" s="106">
        <v>2</v>
      </c>
      <c r="F167" s="109" t="s">
        <v>238</v>
      </c>
      <c r="G167" s="28" t="s">
        <v>239</v>
      </c>
      <c r="H167" s="175">
        <v>35707180</v>
      </c>
      <c r="I167" s="25">
        <f t="shared" ref="I167" si="320">IFERROR(H167/H171,"-")</f>
        <v>4.8705752134380005E-2</v>
      </c>
      <c r="J167" s="113">
        <v>323</v>
      </c>
      <c r="K167" s="25">
        <f t="shared" ref="K167" si="321">IFERROR(J167/J171,"-")</f>
        <v>0.12940705128205129</v>
      </c>
      <c r="L167" s="113">
        <f t="shared" si="264"/>
        <v>110548.54489164086</v>
      </c>
      <c r="M167" s="81">
        <f t="shared" ref="M167:M171" si="322">IFERROR(J167/$R$31,0)</f>
        <v>1.4809041309431021E-2</v>
      </c>
      <c r="P167" s="41"/>
      <c r="Q167" s="41"/>
      <c r="R167" s="41"/>
    </row>
    <row r="168" spans="2:18" ht="24.95" customHeight="1">
      <c r="B168" s="237"/>
      <c r="C168" s="290"/>
      <c r="D168" s="304"/>
      <c r="E168" s="106">
        <v>3</v>
      </c>
      <c r="F168" s="109" t="s">
        <v>254</v>
      </c>
      <c r="G168" s="29" t="s">
        <v>255</v>
      </c>
      <c r="H168" s="175">
        <v>10397682</v>
      </c>
      <c r="I168" s="25">
        <f t="shared" ref="I168" si="323">IFERROR(H168/H171,"-")</f>
        <v>1.4182775628433961E-2</v>
      </c>
      <c r="J168" s="113">
        <v>100</v>
      </c>
      <c r="K168" s="25">
        <f t="shared" ref="K168" si="324">IFERROR(J168/J171,"-")</f>
        <v>4.0064102564102567E-2</v>
      </c>
      <c r="L168" s="113">
        <f t="shared" si="264"/>
        <v>103976.82</v>
      </c>
      <c r="M168" s="81">
        <f t="shared" si="322"/>
        <v>4.5848425106597588E-3</v>
      </c>
      <c r="P168" s="41"/>
      <c r="Q168" s="41"/>
      <c r="R168" s="41"/>
    </row>
    <row r="169" spans="2:18" ht="24.95" customHeight="1">
      <c r="B169" s="237"/>
      <c r="C169" s="290"/>
      <c r="D169" s="304"/>
      <c r="E169" s="106">
        <v>4</v>
      </c>
      <c r="F169" s="109" t="s">
        <v>214</v>
      </c>
      <c r="G169" s="29" t="s">
        <v>215</v>
      </c>
      <c r="H169" s="175">
        <v>118364961</v>
      </c>
      <c r="I169" s="25">
        <f t="shared" ref="I169" si="325">IFERROR(H169/H171,"-")</f>
        <v>0.16145364746982416</v>
      </c>
      <c r="J169" s="113">
        <v>1209</v>
      </c>
      <c r="K169" s="25">
        <f t="shared" ref="K169" si="326">IFERROR(J169/J171,"-")</f>
        <v>0.484375</v>
      </c>
      <c r="L169" s="113">
        <f t="shared" si="264"/>
        <v>97903.193548387091</v>
      </c>
      <c r="M169" s="81">
        <f t="shared" si="322"/>
        <v>5.5430745953876481E-2</v>
      </c>
      <c r="P169" s="41"/>
      <c r="Q169" s="41"/>
      <c r="R169" s="41"/>
    </row>
    <row r="170" spans="2:18" ht="24.95" customHeight="1">
      <c r="B170" s="237"/>
      <c r="C170" s="290"/>
      <c r="D170" s="304"/>
      <c r="E170" s="107">
        <v>5</v>
      </c>
      <c r="F170" s="110" t="s">
        <v>262</v>
      </c>
      <c r="G170" s="30" t="s">
        <v>263</v>
      </c>
      <c r="H170" s="176">
        <v>10657034</v>
      </c>
      <c r="I170" s="40">
        <f t="shared" ref="I170" si="327">IFERROR(H170/H171,"-")</f>
        <v>1.4536540171799069E-2</v>
      </c>
      <c r="J170" s="114">
        <v>112</v>
      </c>
      <c r="K170" s="40">
        <f t="shared" ref="K170" si="328">IFERROR(J170/J171,"-")</f>
        <v>4.4871794871794872E-2</v>
      </c>
      <c r="L170" s="114">
        <f t="shared" si="264"/>
        <v>95152.08928571429</v>
      </c>
      <c r="M170" s="82">
        <f t="shared" si="322"/>
        <v>5.1350236119389299E-3</v>
      </c>
      <c r="P170" s="41"/>
      <c r="Q170" s="41"/>
      <c r="R170" s="41"/>
    </row>
    <row r="171" spans="2:18" ht="24.95" customHeight="1">
      <c r="B171" s="238"/>
      <c r="C171" s="291"/>
      <c r="D171" s="305"/>
      <c r="E171" s="115" t="s">
        <v>106</v>
      </c>
      <c r="F171" s="118"/>
      <c r="G171" s="120"/>
      <c r="H171" s="177">
        <v>733120390</v>
      </c>
      <c r="I171" s="26" t="s">
        <v>193</v>
      </c>
      <c r="J171" s="142">
        <v>2496</v>
      </c>
      <c r="K171" s="26" t="s">
        <v>104</v>
      </c>
      <c r="L171" s="142">
        <f t="shared" si="264"/>
        <v>293718.10496794869</v>
      </c>
      <c r="M171" s="83">
        <f t="shared" si="322"/>
        <v>0.11443766906606757</v>
      </c>
      <c r="P171" s="41"/>
      <c r="Q171" s="41"/>
      <c r="R171" s="41"/>
    </row>
    <row r="172" spans="2:18" ht="24.95" customHeight="1">
      <c r="B172" s="236">
        <v>29</v>
      </c>
      <c r="C172" s="289" t="s">
        <v>34</v>
      </c>
      <c r="D172" s="282">
        <f t="shared" ref="D172" si="329">VLOOKUP(C172,$Q$4:$R$77,2,FALSE)</f>
        <v>17881</v>
      </c>
      <c r="E172" s="105">
        <v>1</v>
      </c>
      <c r="F172" s="108" t="s">
        <v>246</v>
      </c>
      <c r="G172" s="111" t="s">
        <v>247</v>
      </c>
      <c r="H172" s="174">
        <v>6562734</v>
      </c>
      <c r="I172" s="24">
        <f t="shared" ref="I172" si="330">IFERROR(H172/H177,"-")</f>
        <v>1.0911852501289839E-2</v>
      </c>
      <c r="J172" s="112">
        <v>13</v>
      </c>
      <c r="K172" s="24">
        <f t="shared" ref="K172" si="331">IFERROR(J172/J177,"-")</f>
        <v>6.3788027477919527E-3</v>
      </c>
      <c r="L172" s="112">
        <f t="shared" si="264"/>
        <v>504825.69230769231</v>
      </c>
      <c r="M172" s="84">
        <f>IFERROR(J172/$R$32,0)</f>
        <v>7.2702868967060004E-4</v>
      </c>
      <c r="P172" s="41"/>
      <c r="Q172" s="41"/>
      <c r="R172" s="41"/>
    </row>
    <row r="173" spans="2:18" ht="24.95" customHeight="1">
      <c r="B173" s="237"/>
      <c r="C173" s="290"/>
      <c r="D173" s="304"/>
      <c r="E173" s="106">
        <v>2</v>
      </c>
      <c r="F173" s="109" t="s">
        <v>236</v>
      </c>
      <c r="G173" s="28" t="s">
        <v>237</v>
      </c>
      <c r="H173" s="175">
        <v>16965239</v>
      </c>
      <c r="I173" s="25">
        <f t="shared" ref="I173" si="332">IFERROR(H173/H177,"-")</f>
        <v>2.820808913131782E-2</v>
      </c>
      <c r="J173" s="113">
        <v>90</v>
      </c>
      <c r="K173" s="25">
        <f t="shared" ref="K173" si="333">IFERROR(J173/J177,"-")</f>
        <v>4.4160942100098133E-2</v>
      </c>
      <c r="L173" s="113">
        <f t="shared" si="264"/>
        <v>188502.65555555557</v>
      </c>
      <c r="M173" s="81">
        <f t="shared" ref="M173:M177" si="334">IFERROR(J173/$R$32,0)</f>
        <v>5.0332755438733849E-3</v>
      </c>
      <c r="P173" s="41"/>
      <c r="Q173" s="41"/>
      <c r="R173" s="41"/>
    </row>
    <row r="174" spans="2:18" ht="24.95" customHeight="1">
      <c r="B174" s="237"/>
      <c r="C174" s="290"/>
      <c r="D174" s="304"/>
      <c r="E174" s="106">
        <v>3</v>
      </c>
      <c r="F174" s="109" t="s">
        <v>232</v>
      </c>
      <c r="G174" s="29" t="s">
        <v>233</v>
      </c>
      <c r="H174" s="175">
        <v>28094337</v>
      </c>
      <c r="I174" s="25">
        <f t="shared" ref="I174" si="335">IFERROR(H174/H177,"-")</f>
        <v>4.6712431353385597E-2</v>
      </c>
      <c r="J174" s="113">
        <v>242</v>
      </c>
      <c r="K174" s="25">
        <f t="shared" ref="K174" si="336">IFERROR(J174/J177,"-")</f>
        <v>0.11874386653581943</v>
      </c>
      <c r="L174" s="113">
        <f t="shared" si="264"/>
        <v>116092.30165289257</v>
      </c>
      <c r="M174" s="81">
        <f t="shared" si="334"/>
        <v>1.3533918684637325E-2</v>
      </c>
      <c r="P174" s="41"/>
      <c r="Q174" s="41"/>
      <c r="R174" s="41"/>
    </row>
    <row r="175" spans="2:18" ht="24.95" customHeight="1">
      <c r="B175" s="237"/>
      <c r="C175" s="290"/>
      <c r="D175" s="304"/>
      <c r="E175" s="106">
        <v>4</v>
      </c>
      <c r="F175" s="109" t="s">
        <v>254</v>
      </c>
      <c r="G175" s="29" t="s">
        <v>255</v>
      </c>
      <c r="H175" s="175">
        <v>7326952</v>
      </c>
      <c r="I175" s="25">
        <f t="shared" ref="I175" si="337">IFERROR(H175/H177,"-")</f>
        <v>1.2182517150326463E-2</v>
      </c>
      <c r="J175" s="113">
        <v>65</v>
      </c>
      <c r="K175" s="25">
        <f t="shared" ref="K175" si="338">IFERROR(J175/J177,"-")</f>
        <v>3.1894013738959767E-2</v>
      </c>
      <c r="L175" s="113">
        <f t="shared" si="264"/>
        <v>112722.33846153846</v>
      </c>
      <c r="M175" s="81">
        <f t="shared" si="334"/>
        <v>3.6351434483530005E-3</v>
      </c>
      <c r="P175" s="41"/>
      <c r="Q175" s="41"/>
      <c r="R175" s="41"/>
    </row>
    <row r="176" spans="2:18" ht="24.95" customHeight="1">
      <c r="B176" s="237"/>
      <c r="C176" s="290"/>
      <c r="D176" s="304"/>
      <c r="E176" s="107">
        <v>5</v>
      </c>
      <c r="F176" s="110" t="s">
        <v>238</v>
      </c>
      <c r="G176" s="30" t="s">
        <v>239</v>
      </c>
      <c r="H176" s="176">
        <v>24505653</v>
      </c>
      <c r="I176" s="40">
        <f t="shared" ref="I176" si="339">IFERROR(H176/H177,"-")</f>
        <v>4.0745529375987334E-2</v>
      </c>
      <c r="J176" s="114">
        <v>227</v>
      </c>
      <c r="K176" s="40">
        <f t="shared" ref="K176" si="340">IFERROR(J176/J177,"-")</f>
        <v>0.11138370951913641</v>
      </c>
      <c r="L176" s="114">
        <f t="shared" si="264"/>
        <v>107954.41850220265</v>
      </c>
      <c r="M176" s="82">
        <f t="shared" si="334"/>
        <v>1.2695039427325094E-2</v>
      </c>
      <c r="P176" s="41"/>
      <c r="Q176" s="41"/>
      <c r="R176" s="41"/>
    </row>
    <row r="177" spans="2:18" ht="24.95" customHeight="1">
      <c r="B177" s="238"/>
      <c r="C177" s="291"/>
      <c r="D177" s="305"/>
      <c r="E177" s="115" t="s">
        <v>106</v>
      </c>
      <c r="F177" s="118"/>
      <c r="G177" s="120"/>
      <c r="H177" s="177">
        <v>601431700</v>
      </c>
      <c r="I177" s="26" t="s">
        <v>193</v>
      </c>
      <c r="J177" s="142">
        <v>2038</v>
      </c>
      <c r="K177" s="26" t="s">
        <v>104</v>
      </c>
      <c r="L177" s="142">
        <f t="shared" si="264"/>
        <v>295108.78312070656</v>
      </c>
      <c r="M177" s="83">
        <f t="shared" si="334"/>
        <v>0.11397572842682177</v>
      </c>
      <c r="P177" s="41"/>
      <c r="Q177" s="41"/>
      <c r="R177" s="41"/>
    </row>
    <row r="178" spans="2:18" ht="24.95" customHeight="1">
      <c r="B178" s="236">
        <v>30</v>
      </c>
      <c r="C178" s="289" t="s">
        <v>35</v>
      </c>
      <c r="D178" s="282">
        <f t="shared" ref="D178" si="341">VLOOKUP(C178,$Q$4:$R$77,2,FALSE)</f>
        <v>23856</v>
      </c>
      <c r="E178" s="105">
        <v>1</v>
      </c>
      <c r="F178" s="108" t="s">
        <v>274</v>
      </c>
      <c r="G178" s="111" t="s">
        <v>275</v>
      </c>
      <c r="H178" s="174">
        <v>3114276</v>
      </c>
      <c r="I178" s="24">
        <f t="shared" ref="I178" si="342">IFERROR(H178/H183,"-")</f>
        <v>3.2529682872370048E-3</v>
      </c>
      <c r="J178" s="112">
        <v>6</v>
      </c>
      <c r="K178" s="24">
        <f t="shared" ref="K178" si="343">IFERROR(J178/J183,"-")</f>
        <v>1.9736842105263159E-3</v>
      </c>
      <c r="L178" s="112">
        <f t="shared" si="264"/>
        <v>519046</v>
      </c>
      <c r="M178" s="84">
        <f>IFERROR(J178/$R$33,0)</f>
        <v>2.5150905432595576E-4</v>
      </c>
      <c r="P178" s="41"/>
      <c r="Q178" s="41"/>
      <c r="R178" s="41"/>
    </row>
    <row r="179" spans="2:18" ht="24.95" customHeight="1">
      <c r="B179" s="237"/>
      <c r="C179" s="290"/>
      <c r="D179" s="304"/>
      <c r="E179" s="106">
        <v>2</v>
      </c>
      <c r="F179" s="109" t="s">
        <v>236</v>
      </c>
      <c r="G179" s="28" t="s">
        <v>237</v>
      </c>
      <c r="H179" s="175">
        <v>27439851</v>
      </c>
      <c r="I179" s="25">
        <f t="shared" ref="I179" si="344">IFERROR(H179/H183,"-")</f>
        <v>2.86618671914463E-2</v>
      </c>
      <c r="J179" s="113">
        <v>137</v>
      </c>
      <c r="K179" s="25">
        <f t="shared" ref="K179" si="345">IFERROR(J179/J183,"-")</f>
        <v>4.5065789473684212E-2</v>
      </c>
      <c r="L179" s="113">
        <f t="shared" si="264"/>
        <v>200290.88321167883</v>
      </c>
      <c r="M179" s="81">
        <f t="shared" ref="M179:M183" si="346">IFERROR(J179/$R$33,0)</f>
        <v>5.742790073775989E-3</v>
      </c>
      <c r="P179" s="41"/>
      <c r="Q179" s="41"/>
      <c r="R179" s="41"/>
    </row>
    <row r="180" spans="2:18" ht="24.95" customHeight="1">
      <c r="B180" s="237"/>
      <c r="C180" s="290"/>
      <c r="D180" s="304"/>
      <c r="E180" s="106">
        <v>3</v>
      </c>
      <c r="F180" s="109" t="s">
        <v>232</v>
      </c>
      <c r="G180" s="29" t="s">
        <v>233</v>
      </c>
      <c r="H180" s="175">
        <v>54080464</v>
      </c>
      <c r="I180" s="25">
        <f t="shared" ref="I180" si="347">IFERROR(H180/H183,"-")</f>
        <v>5.6488902830405044E-2</v>
      </c>
      <c r="J180" s="113">
        <v>366</v>
      </c>
      <c r="K180" s="25">
        <f t="shared" ref="K180" si="348">IFERROR(J180/J183,"-")</f>
        <v>0.12039473684210526</v>
      </c>
      <c r="L180" s="113">
        <f t="shared" si="264"/>
        <v>147760.83060109289</v>
      </c>
      <c r="M180" s="81">
        <f t="shared" si="346"/>
        <v>1.53420523138833E-2</v>
      </c>
      <c r="P180" s="41"/>
      <c r="Q180" s="41"/>
      <c r="R180" s="41"/>
    </row>
    <row r="181" spans="2:18" ht="24.95" customHeight="1">
      <c r="B181" s="237"/>
      <c r="C181" s="290"/>
      <c r="D181" s="304"/>
      <c r="E181" s="106">
        <v>4</v>
      </c>
      <c r="F181" s="109" t="s">
        <v>246</v>
      </c>
      <c r="G181" s="29" t="s">
        <v>247</v>
      </c>
      <c r="H181" s="175">
        <v>2757346</v>
      </c>
      <c r="I181" s="25">
        <f t="shared" ref="I181" si="349">IFERROR(H181/H183,"-")</f>
        <v>2.8801426382696351E-3</v>
      </c>
      <c r="J181" s="113">
        <v>25</v>
      </c>
      <c r="K181" s="25">
        <f t="shared" ref="K181" si="350">IFERROR(J181/J183,"-")</f>
        <v>8.2236842105263153E-3</v>
      </c>
      <c r="L181" s="113">
        <f t="shared" si="264"/>
        <v>110293.84</v>
      </c>
      <c r="M181" s="81">
        <f t="shared" si="346"/>
        <v>1.0479543930248156E-3</v>
      </c>
      <c r="P181" s="41"/>
      <c r="Q181" s="41"/>
      <c r="R181" s="41"/>
    </row>
    <row r="182" spans="2:18" ht="24.95" customHeight="1">
      <c r="B182" s="237"/>
      <c r="C182" s="290"/>
      <c r="D182" s="304"/>
      <c r="E182" s="107">
        <v>5</v>
      </c>
      <c r="F182" s="110" t="s">
        <v>238</v>
      </c>
      <c r="G182" s="30" t="s">
        <v>239</v>
      </c>
      <c r="H182" s="176">
        <v>40207292</v>
      </c>
      <c r="I182" s="40">
        <f t="shared" ref="I182" si="351">IFERROR(H182/H183,"-")</f>
        <v>4.1997897999945452E-2</v>
      </c>
      <c r="J182" s="114">
        <v>402</v>
      </c>
      <c r="K182" s="40">
        <f t="shared" ref="K182" si="352">IFERROR(J182/J183,"-")</f>
        <v>0.13223684210526315</v>
      </c>
      <c r="L182" s="114">
        <f t="shared" si="264"/>
        <v>100018.13930348259</v>
      </c>
      <c r="M182" s="82">
        <f t="shared" si="346"/>
        <v>1.6851106639839034E-2</v>
      </c>
      <c r="P182" s="41"/>
      <c r="Q182" s="41"/>
      <c r="R182" s="41"/>
    </row>
    <row r="183" spans="2:18" ht="24.95" customHeight="1">
      <c r="B183" s="238"/>
      <c r="C183" s="291"/>
      <c r="D183" s="305"/>
      <c r="E183" s="115" t="s">
        <v>106</v>
      </c>
      <c r="F183" s="118"/>
      <c r="G183" s="120"/>
      <c r="H183" s="177">
        <v>957364390</v>
      </c>
      <c r="I183" s="26" t="s">
        <v>193</v>
      </c>
      <c r="J183" s="142">
        <v>3040</v>
      </c>
      <c r="K183" s="26" t="s">
        <v>104</v>
      </c>
      <c r="L183" s="142">
        <f t="shared" si="264"/>
        <v>314922.49671052629</v>
      </c>
      <c r="M183" s="83">
        <f t="shared" si="346"/>
        <v>0.12743125419181758</v>
      </c>
      <c r="P183" s="41"/>
      <c r="Q183" s="41"/>
      <c r="R183" s="41"/>
    </row>
    <row r="184" spans="2:18" ht="24.95" customHeight="1">
      <c r="B184" s="236">
        <v>31</v>
      </c>
      <c r="C184" s="289" t="s">
        <v>36</v>
      </c>
      <c r="D184" s="282">
        <f t="shared" ref="D184" si="353">VLOOKUP(C184,$Q$4:$R$77,2,FALSE)</f>
        <v>32983</v>
      </c>
      <c r="E184" s="105">
        <v>1</v>
      </c>
      <c r="F184" s="108" t="s">
        <v>236</v>
      </c>
      <c r="G184" s="111" t="s">
        <v>237</v>
      </c>
      <c r="H184" s="174">
        <v>40858778</v>
      </c>
      <c r="I184" s="24">
        <f t="shared" ref="I184" si="354">IFERROR(H184/H189,"-")</f>
        <v>3.9497826665206064E-2</v>
      </c>
      <c r="J184" s="112">
        <v>189</v>
      </c>
      <c r="K184" s="24">
        <f t="shared" ref="K184" si="355">IFERROR(J184/J189,"-")</f>
        <v>5.4592720970537259E-2</v>
      </c>
      <c r="L184" s="112">
        <f t="shared" si="264"/>
        <v>216184.01058201058</v>
      </c>
      <c r="M184" s="84">
        <f>IFERROR(J184/$R$34,0)</f>
        <v>5.7302246611890973E-3</v>
      </c>
      <c r="P184" s="41"/>
      <c r="Q184" s="41"/>
      <c r="R184" s="41"/>
    </row>
    <row r="185" spans="2:18" ht="24.95" customHeight="1">
      <c r="B185" s="237"/>
      <c r="C185" s="290"/>
      <c r="D185" s="304"/>
      <c r="E185" s="106">
        <v>2</v>
      </c>
      <c r="F185" s="109" t="s">
        <v>232</v>
      </c>
      <c r="G185" s="28" t="s">
        <v>233</v>
      </c>
      <c r="H185" s="175">
        <v>41785657</v>
      </c>
      <c r="I185" s="25">
        <f t="shared" ref="I185" si="356">IFERROR(H185/H189,"-")</f>
        <v>4.0393832563415243E-2</v>
      </c>
      <c r="J185" s="113">
        <v>340</v>
      </c>
      <c r="K185" s="25">
        <f t="shared" ref="K185" si="357">IFERROR(J185/J189,"-")</f>
        <v>9.8209127671865973E-2</v>
      </c>
      <c r="L185" s="113">
        <f t="shared" si="264"/>
        <v>122898.99117647059</v>
      </c>
      <c r="M185" s="81">
        <f t="shared" ref="M185:M189" si="358">IFERROR(J185/$R$34,0)</f>
        <v>1.0308340660340176E-2</v>
      </c>
      <c r="P185" s="41"/>
      <c r="Q185" s="41"/>
      <c r="R185" s="41"/>
    </row>
    <row r="186" spans="2:18" ht="24.95" customHeight="1">
      <c r="B186" s="237"/>
      <c r="C186" s="290"/>
      <c r="D186" s="304"/>
      <c r="E186" s="106">
        <v>3</v>
      </c>
      <c r="F186" s="109" t="s">
        <v>230</v>
      </c>
      <c r="G186" s="29" t="s">
        <v>231</v>
      </c>
      <c r="H186" s="175">
        <v>41016764</v>
      </c>
      <c r="I186" s="25">
        <f t="shared" ref="I186" si="359">IFERROR(H186/H189,"-")</f>
        <v>3.9650550362511187E-2</v>
      </c>
      <c r="J186" s="113">
        <v>362</v>
      </c>
      <c r="K186" s="25">
        <f t="shared" ref="K186" si="360">IFERROR(J186/J189,"-")</f>
        <v>0.10456383593298671</v>
      </c>
      <c r="L186" s="113">
        <f t="shared" si="264"/>
        <v>113305.97790055249</v>
      </c>
      <c r="M186" s="81">
        <f t="shared" si="358"/>
        <v>1.0975350938362187E-2</v>
      </c>
      <c r="P186" s="41"/>
      <c r="Q186" s="41"/>
      <c r="R186" s="41"/>
    </row>
    <row r="187" spans="2:18" ht="24.95" customHeight="1">
      <c r="B187" s="237"/>
      <c r="C187" s="290"/>
      <c r="D187" s="304"/>
      <c r="E187" s="106">
        <v>4</v>
      </c>
      <c r="F187" s="109" t="s">
        <v>254</v>
      </c>
      <c r="G187" s="29" t="s">
        <v>255</v>
      </c>
      <c r="H187" s="175">
        <v>12351005</v>
      </c>
      <c r="I187" s="25">
        <f t="shared" ref="I187" si="361">IFERROR(H187/H189,"-")</f>
        <v>1.1939609516248709E-2</v>
      </c>
      <c r="J187" s="113">
        <v>112</v>
      </c>
      <c r="K187" s="25">
        <f t="shared" ref="K187" si="362">IFERROR(J187/J189,"-")</f>
        <v>3.2351242056614674E-2</v>
      </c>
      <c r="L187" s="113">
        <f t="shared" si="264"/>
        <v>110276.83035714286</v>
      </c>
      <c r="M187" s="81">
        <f t="shared" si="358"/>
        <v>3.3956886881120578E-3</v>
      </c>
      <c r="P187" s="41"/>
      <c r="Q187" s="41"/>
      <c r="R187" s="41"/>
    </row>
    <row r="188" spans="2:18" ht="24.95" customHeight="1">
      <c r="B188" s="237"/>
      <c r="C188" s="290"/>
      <c r="D188" s="304"/>
      <c r="E188" s="107">
        <v>5</v>
      </c>
      <c r="F188" s="110" t="s">
        <v>272</v>
      </c>
      <c r="G188" s="30" t="s">
        <v>273</v>
      </c>
      <c r="H188" s="176">
        <v>6872341</v>
      </c>
      <c r="I188" s="40">
        <f t="shared" ref="I188" si="363">IFERROR(H188/H189,"-")</f>
        <v>6.6434324982061112E-3</v>
      </c>
      <c r="J188" s="114">
        <v>71</v>
      </c>
      <c r="K188" s="40">
        <f t="shared" ref="K188" si="364">IFERROR(J188/J189,"-")</f>
        <v>2.0508376660889661E-2</v>
      </c>
      <c r="L188" s="114">
        <f t="shared" si="264"/>
        <v>96793.535211267605</v>
      </c>
      <c r="M188" s="82">
        <f t="shared" si="358"/>
        <v>2.1526240790710367E-3</v>
      </c>
      <c r="P188" s="41"/>
      <c r="Q188" s="41"/>
      <c r="R188" s="41"/>
    </row>
    <row r="189" spans="2:18" ht="24.95" customHeight="1">
      <c r="B189" s="238"/>
      <c r="C189" s="291"/>
      <c r="D189" s="305"/>
      <c r="E189" s="115" t="s">
        <v>106</v>
      </c>
      <c r="F189" s="118"/>
      <c r="G189" s="120"/>
      <c r="H189" s="177">
        <v>1034456360</v>
      </c>
      <c r="I189" s="26" t="s">
        <v>193</v>
      </c>
      <c r="J189" s="142">
        <v>3462</v>
      </c>
      <c r="K189" s="26" t="s">
        <v>104</v>
      </c>
      <c r="L189" s="142">
        <f t="shared" si="264"/>
        <v>298803.10803004046</v>
      </c>
      <c r="M189" s="83">
        <f t="shared" si="358"/>
        <v>0.10496316284146379</v>
      </c>
      <c r="P189" s="41"/>
      <c r="Q189" s="41"/>
      <c r="R189" s="41"/>
    </row>
    <row r="190" spans="2:18" ht="24.95" customHeight="1">
      <c r="B190" s="236">
        <v>32</v>
      </c>
      <c r="C190" s="289" t="s">
        <v>37</v>
      </c>
      <c r="D190" s="282">
        <f t="shared" ref="D190" si="365">VLOOKUP(C190,$Q$4:$R$77,2,FALSE)</f>
        <v>26529</v>
      </c>
      <c r="E190" s="105">
        <v>1</v>
      </c>
      <c r="F190" s="108" t="s">
        <v>236</v>
      </c>
      <c r="G190" s="111" t="s">
        <v>237</v>
      </c>
      <c r="H190" s="174">
        <v>39464407</v>
      </c>
      <c r="I190" s="24">
        <f t="shared" ref="I190" si="366">IFERROR(H190/H195,"-")</f>
        <v>4.2957897906161516E-2</v>
      </c>
      <c r="J190" s="112">
        <v>155</v>
      </c>
      <c r="K190" s="24">
        <f t="shared" ref="K190" si="367">IFERROR(J190/J195,"-")</f>
        <v>4.988735114258127E-2</v>
      </c>
      <c r="L190" s="112">
        <f t="shared" si="264"/>
        <v>254609.07741935484</v>
      </c>
      <c r="M190" s="84">
        <f>IFERROR(J190/$R$35,0)</f>
        <v>5.8426627464284366E-3</v>
      </c>
      <c r="P190" s="41"/>
      <c r="Q190" s="41"/>
      <c r="R190" s="41"/>
    </row>
    <row r="191" spans="2:18" ht="24.95" customHeight="1">
      <c r="B191" s="237"/>
      <c r="C191" s="290"/>
      <c r="D191" s="304"/>
      <c r="E191" s="106">
        <v>2</v>
      </c>
      <c r="F191" s="109" t="s">
        <v>232</v>
      </c>
      <c r="G191" s="28" t="s">
        <v>233</v>
      </c>
      <c r="H191" s="175">
        <v>62853950</v>
      </c>
      <c r="I191" s="25">
        <f t="shared" ref="I191" si="368">IFERROR(H191/H195,"-")</f>
        <v>6.8417943467362394E-2</v>
      </c>
      <c r="J191" s="113">
        <v>386</v>
      </c>
      <c r="K191" s="25">
        <f t="shared" ref="K191" si="369">IFERROR(J191/J195,"-")</f>
        <v>0.12423559703894432</v>
      </c>
      <c r="L191" s="113">
        <f t="shared" si="264"/>
        <v>162834.06735751295</v>
      </c>
      <c r="M191" s="81">
        <f t="shared" ref="M191:M195" si="370">IFERROR(J191/$R$35,0)</f>
        <v>1.455011496852501E-2</v>
      </c>
      <c r="P191" s="41"/>
      <c r="Q191" s="41"/>
      <c r="R191" s="41"/>
    </row>
    <row r="192" spans="2:18" ht="24.95" customHeight="1">
      <c r="B192" s="237"/>
      <c r="C192" s="290"/>
      <c r="D192" s="304"/>
      <c r="E192" s="106">
        <v>3</v>
      </c>
      <c r="F192" s="109" t="s">
        <v>238</v>
      </c>
      <c r="G192" s="29" t="s">
        <v>239</v>
      </c>
      <c r="H192" s="175">
        <v>37730688</v>
      </c>
      <c r="I192" s="25">
        <f t="shared" ref="I192" si="371">IFERROR(H192/H195,"-")</f>
        <v>4.107070563693592E-2</v>
      </c>
      <c r="J192" s="113">
        <v>332</v>
      </c>
      <c r="K192" s="25">
        <f t="shared" ref="K192" si="372">IFERROR(J192/J195,"-")</f>
        <v>0.10685548760862569</v>
      </c>
      <c r="L192" s="113">
        <f t="shared" si="264"/>
        <v>113646.65060240965</v>
      </c>
      <c r="M192" s="81">
        <f t="shared" si="370"/>
        <v>1.2514606656866071E-2</v>
      </c>
      <c r="P192" s="41"/>
      <c r="Q192" s="41"/>
      <c r="R192" s="41"/>
    </row>
    <row r="193" spans="2:18" ht="24.95" customHeight="1">
      <c r="B193" s="237"/>
      <c r="C193" s="290"/>
      <c r="D193" s="304"/>
      <c r="E193" s="106">
        <v>4</v>
      </c>
      <c r="F193" s="109" t="s">
        <v>244</v>
      </c>
      <c r="G193" s="29" t="s">
        <v>245</v>
      </c>
      <c r="H193" s="175">
        <v>541079</v>
      </c>
      <c r="I193" s="25">
        <f t="shared" ref="I193" si="373">IFERROR(H193/H195,"-")</f>
        <v>5.8897670605231617E-4</v>
      </c>
      <c r="J193" s="113">
        <v>5</v>
      </c>
      <c r="K193" s="25">
        <f t="shared" ref="K193" si="374">IFERROR(J193/J195,"-")</f>
        <v>1.6092693916961698E-3</v>
      </c>
      <c r="L193" s="113">
        <f t="shared" si="264"/>
        <v>108215.8</v>
      </c>
      <c r="M193" s="81">
        <f t="shared" si="370"/>
        <v>1.8847299182027215E-4</v>
      </c>
      <c r="P193" s="41"/>
      <c r="Q193" s="41"/>
      <c r="R193" s="41"/>
    </row>
    <row r="194" spans="2:18" ht="24.95" customHeight="1">
      <c r="B194" s="237"/>
      <c r="C194" s="290"/>
      <c r="D194" s="304"/>
      <c r="E194" s="107">
        <v>5</v>
      </c>
      <c r="F194" s="110" t="s">
        <v>262</v>
      </c>
      <c r="G194" s="30" t="s">
        <v>263</v>
      </c>
      <c r="H194" s="176">
        <v>12360657</v>
      </c>
      <c r="I194" s="40">
        <f t="shared" ref="I194" si="375">IFERROR(H194/H195,"-")</f>
        <v>1.3454854179338884E-2</v>
      </c>
      <c r="J194" s="114">
        <v>142</v>
      </c>
      <c r="K194" s="40">
        <f t="shared" ref="K194" si="376">IFERROR(J194/J195,"-")</f>
        <v>4.5703250724171224E-2</v>
      </c>
      <c r="L194" s="114">
        <f t="shared" si="264"/>
        <v>87046.880281690144</v>
      </c>
      <c r="M194" s="82">
        <f t="shared" si="370"/>
        <v>5.3526329676957295E-3</v>
      </c>
      <c r="P194" s="41"/>
      <c r="Q194" s="41"/>
      <c r="R194" s="41"/>
    </row>
    <row r="195" spans="2:18" ht="24.95" customHeight="1">
      <c r="B195" s="238"/>
      <c r="C195" s="291"/>
      <c r="D195" s="305"/>
      <c r="E195" s="115" t="s">
        <v>106</v>
      </c>
      <c r="F195" s="118"/>
      <c r="G195" s="120"/>
      <c r="H195" s="177">
        <v>918676400</v>
      </c>
      <c r="I195" s="26" t="s">
        <v>193</v>
      </c>
      <c r="J195" s="142">
        <v>3107</v>
      </c>
      <c r="K195" s="26" t="s">
        <v>104</v>
      </c>
      <c r="L195" s="142">
        <f t="shared" si="264"/>
        <v>295679.56227872544</v>
      </c>
      <c r="M195" s="83">
        <f t="shared" si="370"/>
        <v>0.11711711711711711</v>
      </c>
      <c r="P195" s="41"/>
      <c r="Q195" s="41"/>
      <c r="R195" s="41"/>
    </row>
    <row r="196" spans="2:18" ht="24.95" customHeight="1">
      <c r="B196" s="236">
        <v>33</v>
      </c>
      <c r="C196" s="289" t="s">
        <v>38</v>
      </c>
      <c r="D196" s="282">
        <f t="shared" ref="D196" si="377">VLOOKUP(C196,$Q$4:$R$77,2,FALSE)</f>
        <v>7884</v>
      </c>
      <c r="E196" s="105">
        <v>1</v>
      </c>
      <c r="F196" s="108" t="s">
        <v>244</v>
      </c>
      <c r="G196" s="111" t="s">
        <v>245</v>
      </c>
      <c r="H196" s="174">
        <v>1017889</v>
      </c>
      <c r="I196" s="24">
        <f t="shared" ref="I196" si="378">IFERROR(H196/H201,"-")</f>
        <v>2.9165114295447146E-3</v>
      </c>
      <c r="J196" s="112">
        <v>1</v>
      </c>
      <c r="K196" s="24">
        <f t="shared" ref="K196" si="379">IFERROR(J196/J201,"-")</f>
        <v>1.145475372279496E-3</v>
      </c>
      <c r="L196" s="112">
        <f t="shared" si="264"/>
        <v>1017889</v>
      </c>
      <c r="M196" s="84">
        <f>IFERROR(J196/$R$36,0)</f>
        <v>1.2683916793505834E-4</v>
      </c>
      <c r="P196" s="41"/>
      <c r="Q196" s="41"/>
      <c r="R196" s="41"/>
    </row>
    <row r="197" spans="2:18" ht="24.95" customHeight="1">
      <c r="B197" s="237"/>
      <c r="C197" s="290"/>
      <c r="D197" s="304"/>
      <c r="E197" s="106">
        <v>2</v>
      </c>
      <c r="F197" s="109" t="s">
        <v>246</v>
      </c>
      <c r="G197" s="28" t="s">
        <v>247</v>
      </c>
      <c r="H197" s="175">
        <v>5210402</v>
      </c>
      <c r="I197" s="25">
        <f t="shared" ref="I197" si="380">IFERROR(H197/H201,"-")</f>
        <v>1.4929129782837461E-2</v>
      </c>
      <c r="J197" s="113">
        <v>8</v>
      </c>
      <c r="K197" s="25">
        <f t="shared" ref="K197" si="381">IFERROR(J197/J201,"-")</f>
        <v>9.1638029782359683E-3</v>
      </c>
      <c r="L197" s="113">
        <f t="shared" si="264"/>
        <v>651300.25</v>
      </c>
      <c r="M197" s="81">
        <f t="shared" ref="M197:M201" si="382">IFERROR(J197/$R$36,0)</f>
        <v>1.0147133434804667E-3</v>
      </c>
      <c r="P197" s="41"/>
      <c r="Q197" s="41"/>
      <c r="R197" s="41"/>
    </row>
    <row r="198" spans="2:18" ht="24.95" customHeight="1">
      <c r="B198" s="237"/>
      <c r="C198" s="290"/>
      <c r="D198" s="304"/>
      <c r="E198" s="106">
        <v>3</v>
      </c>
      <c r="F198" s="109" t="s">
        <v>274</v>
      </c>
      <c r="G198" s="29" t="s">
        <v>275</v>
      </c>
      <c r="H198" s="175">
        <v>2125370</v>
      </c>
      <c r="I198" s="25">
        <f t="shared" ref="I198" si="383">IFERROR(H198/H201,"-")</f>
        <v>6.0897267747381592E-3</v>
      </c>
      <c r="J198" s="113">
        <v>4</v>
      </c>
      <c r="K198" s="25">
        <f t="shared" ref="K198" si="384">IFERROR(J198/J201,"-")</f>
        <v>4.5819014891179842E-3</v>
      </c>
      <c r="L198" s="113">
        <f t="shared" si="264"/>
        <v>531342.5</v>
      </c>
      <c r="M198" s="81">
        <f t="shared" si="382"/>
        <v>5.0735667174023336E-4</v>
      </c>
      <c r="P198" s="41"/>
      <c r="Q198" s="41"/>
      <c r="R198" s="41"/>
    </row>
    <row r="199" spans="2:18" ht="24.95" customHeight="1">
      <c r="B199" s="237"/>
      <c r="C199" s="290"/>
      <c r="D199" s="304"/>
      <c r="E199" s="106">
        <v>4</v>
      </c>
      <c r="F199" s="109" t="s">
        <v>276</v>
      </c>
      <c r="G199" s="29" t="s">
        <v>277</v>
      </c>
      <c r="H199" s="175">
        <v>5464313</v>
      </c>
      <c r="I199" s="25">
        <f t="shared" ref="I199" si="385">IFERROR(H199/H201,"-")</f>
        <v>1.5656649515919486E-2</v>
      </c>
      <c r="J199" s="113">
        <v>13</v>
      </c>
      <c r="K199" s="25">
        <f t="shared" ref="K199" si="386">IFERROR(J199/J201,"-")</f>
        <v>1.4891179839633447E-2</v>
      </c>
      <c r="L199" s="113">
        <f t="shared" si="264"/>
        <v>420331.76923076925</v>
      </c>
      <c r="M199" s="81">
        <f t="shared" si="382"/>
        <v>1.6489091831557584E-3</v>
      </c>
      <c r="P199" s="41"/>
      <c r="Q199" s="41"/>
      <c r="R199" s="41"/>
    </row>
    <row r="200" spans="2:18" ht="24.95" customHeight="1">
      <c r="B200" s="237"/>
      <c r="C200" s="290"/>
      <c r="D200" s="304"/>
      <c r="E200" s="107">
        <v>5</v>
      </c>
      <c r="F200" s="110" t="s">
        <v>230</v>
      </c>
      <c r="G200" s="30" t="s">
        <v>231</v>
      </c>
      <c r="H200" s="176">
        <v>47180019</v>
      </c>
      <c r="I200" s="40">
        <f t="shared" ref="I200" si="387">IFERROR(H200/H201,"-")</f>
        <v>0.13518277990982985</v>
      </c>
      <c r="J200" s="114">
        <v>114</v>
      </c>
      <c r="K200" s="40">
        <f t="shared" ref="K200" si="388">IFERROR(J200/J201,"-")</f>
        <v>0.13058419243986255</v>
      </c>
      <c r="L200" s="114">
        <f t="shared" si="264"/>
        <v>413859.81578947371</v>
      </c>
      <c r="M200" s="82">
        <f t="shared" si="382"/>
        <v>1.4459665144596651E-2</v>
      </c>
      <c r="P200" s="41"/>
      <c r="Q200" s="41"/>
      <c r="R200" s="41"/>
    </row>
    <row r="201" spans="2:18" ht="24.95" customHeight="1">
      <c r="B201" s="238"/>
      <c r="C201" s="291"/>
      <c r="D201" s="305"/>
      <c r="E201" s="115" t="s">
        <v>106</v>
      </c>
      <c r="F201" s="118"/>
      <c r="G201" s="120"/>
      <c r="H201" s="177">
        <v>349009090</v>
      </c>
      <c r="I201" s="26" t="s">
        <v>193</v>
      </c>
      <c r="J201" s="142">
        <v>873</v>
      </c>
      <c r="K201" s="26" t="s">
        <v>104</v>
      </c>
      <c r="L201" s="142">
        <f t="shared" si="264"/>
        <v>399781.31729667814</v>
      </c>
      <c r="M201" s="83">
        <f t="shared" si="382"/>
        <v>0.11073059360730593</v>
      </c>
      <c r="P201" s="41"/>
      <c r="Q201" s="41"/>
      <c r="R201" s="41"/>
    </row>
    <row r="202" spans="2:18" ht="24.95" customHeight="1">
      <c r="B202" s="236">
        <v>34</v>
      </c>
      <c r="C202" s="289" t="s">
        <v>39</v>
      </c>
      <c r="D202" s="282">
        <f t="shared" ref="D202" si="389">VLOOKUP(C202,$Q$4:$R$77,2,FALSE)</f>
        <v>33432</v>
      </c>
      <c r="E202" s="105">
        <v>1</v>
      </c>
      <c r="F202" s="108" t="s">
        <v>244</v>
      </c>
      <c r="G202" s="111" t="s">
        <v>245</v>
      </c>
      <c r="H202" s="174">
        <v>5056661</v>
      </c>
      <c r="I202" s="24">
        <f t="shared" ref="I202" si="390">IFERROR(H202/H207,"-")</f>
        <v>4.3274233500928327E-3</v>
      </c>
      <c r="J202" s="112">
        <v>12</v>
      </c>
      <c r="K202" s="24">
        <f t="shared" ref="K202" si="391">IFERROR(J202/J207,"-")</f>
        <v>3.1233732431025507E-3</v>
      </c>
      <c r="L202" s="112">
        <f t="shared" ref="L202:L265" si="392">IFERROR(H202/J202,"-")</f>
        <v>421388.41666666669</v>
      </c>
      <c r="M202" s="84">
        <f>IFERROR(J202/$R$37,0)</f>
        <v>3.5893754486719312E-4</v>
      </c>
      <c r="P202" s="41"/>
      <c r="Q202" s="41"/>
      <c r="R202" s="41"/>
    </row>
    <row r="203" spans="2:18" ht="24.95" customHeight="1">
      <c r="B203" s="237"/>
      <c r="C203" s="290"/>
      <c r="D203" s="304"/>
      <c r="E203" s="106">
        <v>2</v>
      </c>
      <c r="F203" s="109" t="s">
        <v>236</v>
      </c>
      <c r="G203" s="28" t="s">
        <v>237</v>
      </c>
      <c r="H203" s="175">
        <v>42995037</v>
      </c>
      <c r="I203" s="25">
        <f t="shared" ref="I203" si="393">IFERROR(H203/H207,"-")</f>
        <v>3.6794581849941152E-2</v>
      </c>
      <c r="J203" s="113">
        <v>217</v>
      </c>
      <c r="K203" s="25">
        <f t="shared" ref="K203" si="394">IFERROR(J203/J207,"-")</f>
        <v>5.6480999479437792E-2</v>
      </c>
      <c r="L203" s="113">
        <f t="shared" si="392"/>
        <v>198133.81105990784</v>
      </c>
      <c r="M203" s="81">
        <f t="shared" ref="M203:M207" si="395">IFERROR(J203/$R$37,0)</f>
        <v>6.4907872696817418E-3</v>
      </c>
      <c r="P203" s="41"/>
      <c r="Q203" s="41"/>
      <c r="R203" s="41"/>
    </row>
    <row r="204" spans="2:18" ht="24.95" customHeight="1">
      <c r="B204" s="237"/>
      <c r="C204" s="290"/>
      <c r="D204" s="304"/>
      <c r="E204" s="106">
        <v>3</v>
      </c>
      <c r="F204" s="109" t="s">
        <v>238</v>
      </c>
      <c r="G204" s="29" t="s">
        <v>239</v>
      </c>
      <c r="H204" s="175">
        <v>49450326</v>
      </c>
      <c r="I204" s="25">
        <f t="shared" ref="I204" si="396">IFERROR(H204/H207,"-")</f>
        <v>4.2318932473840484E-2</v>
      </c>
      <c r="J204" s="113">
        <v>518</v>
      </c>
      <c r="K204" s="25">
        <f t="shared" ref="K204" si="397">IFERROR(J204/J207,"-")</f>
        <v>0.13482561166059345</v>
      </c>
      <c r="L204" s="113">
        <f t="shared" si="392"/>
        <v>95463.949806949808</v>
      </c>
      <c r="M204" s="81">
        <f t="shared" si="395"/>
        <v>1.5494137353433836E-2</v>
      </c>
      <c r="P204" s="41"/>
      <c r="Q204" s="41"/>
      <c r="R204" s="41"/>
    </row>
    <row r="205" spans="2:18" ht="24.95" customHeight="1">
      <c r="B205" s="237"/>
      <c r="C205" s="290"/>
      <c r="D205" s="304"/>
      <c r="E205" s="106">
        <v>4</v>
      </c>
      <c r="F205" s="109" t="s">
        <v>246</v>
      </c>
      <c r="G205" s="29" t="s">
        <v>247</v>
      </c>
      <c r="H205" s="175">
        <v>2058742</v>
      </c>
      <c r="I205" s="25">
        <f t="shared" ref="I205" si="398">IFERROR(H205/H207,"-")</f>
        <v>1.7618440711403864E-3</v>
      </c>
      <c r="J205" s="113">
        <v>22</v>
      </c>
      <c r="K205" s="25">
        <f t="shared" ref="K205" si="399">IFERROR(J205/J207,"-")</f>
        <v>5.726184279021343E-3</v>
      </c>
      <c r="L205" s="113">
        <f t="shared" si="392"/>
        <v>93579.181818181823</v>
      </c>
      <c r="M205" s="81">
        <f t="shared" si="395"/>
        <v>6.5805216558985401E-4</v>
      </c>
      <c r="P205" s="41"/>
      <c r="Q205" s="41"/>
      <c r="R205" s="41"/>
    </row>
    <row r="206" spans="2:18" ht="24.95" customHeight="1">
      <c r="B206" s="237"/>
      <c r="C206" s="290"/>
      <c r="D206" s="304"/>
      <c r="E206" s="107">
        <v>5</v>
      </c>
      <c r="F206" s="110" t="s">
        <v>230</v>
      </c>
      <c r="G206" s="30" t="s">
        <v>231</v>
      </c>
      <c r="H206" s="176">
        <v>43384386</v>
      </c>
      <c r="I206" s="40">
        <f t="shared" ref="I206" si="400">IFERROR(H206/H207,"-")</f>
        <v>3.7127781555030201E-2</v>
      </c>
      <c r="J206" s="114">
        <v>465</v>
      </c>
      <c r="K206" s="40">
        <f t="shared" ref="K206" si="401">IFERROR(J206/J207,"-")</f>
        <v>0.12103071317022385</v>
      </c>
      <c r="L206" s="114">
        <f t="shared" si="392"/>
        <v>93299.754838709676</v>
      </c>
      <c r="M206" s="82">
        <f t="shared" si="395"/>
        <v>1.3908829863603733E-2</v>
      </c>
      <c r="P206" s="41"/>
      <c r="Q206" s="41"/>
      <c r="R206" s="41"/>
    </row>
    <row r="207" spans="2:18" ht="24.95" customHeight="1">
      <c r="B207" s="238"/>
      <c r="C207" s="291"/>
      <c r="D207" s="305"/>
      <c r="E207" s="115" t="s">
        <v>106</v>
      </c>
      <c r="F207" s="118"/>
      <c r="G207" s="120"/>
      <c r="H207" s="177">
        <v>1168515440</v>
      </c>
      <c r="I207" s="26" t="s">
        <v>193</v>
      </c>
      <c r="J207" s="142">
        <v>3842</v>
      </c>
      <c r="K207" s="26" t="s">
        <v>104</v>
      </c>
      <c r="L207" s="142">
        <f t="shared" si="392"/>
        <v>304142.48828735034</v>
      </c>
      <c r="M207" s="83">
        <f t="shared" si="395"/>
        <v>0.11491983728164633</v>
      </c>
      <c r="P207" s="41"/>
      <c r="Q207" s="41"/>
      <c r="R207" s="41"/>
    </row>
    <row r="208" spans="2:18" ht="24.95" customHeight="1">
      <c r="B208" s="236">
        <v>35</v>
      </c>
      <c r="C208" s="289" t="s">
        <v>2</v>
      </c>
      <c r="D208" s="282">
        <f t="shared" ref="D208" si="402">VLOOKUP(C208,$Q$4:$R$77,2,FALSE)</f>
        <v>68371</v>
      </c>
      <c r="E208" s="105">
        <v>1</v>
      </c>
      <c r="F208" s="108" t="s">
        <v>236</v>
      </c>
      <c r="G208" s="111" t="s">
        <v>237</v>
      </c>
      <c r="H208" s="174">
        <v>100513173</v>
      </c>
      <c r="I208" s="24">
        <f t="shared" ref="I208" si="403">IFERROR(H208/H213,"-")</f>
        <v>3.1796399293403881E-2</v>
      </c>
      <c r="J208" s="112">
        <v>541</v>
      </c>
      <c r="K208" s="24">
        <f t="shared" ref="K208" si="404">IFERROR(J208/J213,"-")</f>
        <v>5.4464914930031208E-2</v>
      </c>
      <c r="L208" s="112">
        <f t="shared" si="392"/>
        <v>185791.44731977818</v>
      </c>
      <c r="M208" s="84">
        <f>IFERROR(J208/$R$38,0)</f>
        <v>7.9127115297421419E-3</v>
      </c>
      <c r="P208" s="41"/>
      <c r="Q208" s="41"/>
      <c r="R208" s="41"/>
    </row>
    <row r="209" spans="2:18" ht="24.95" customHeight="1">
      <c r="B209" s="237"/>
      <c r="C209" s="290"/>
      <c r="D209" s="304"/>
      <c r="E209" s="106">
        <v>2</v>
      </c>
      <c r="F209" s="109" t="s">
        <v>244</v>
      </c>
      <c r="G209" s="28" t="s">
        <v>245</v>
      </c>
      <c r="H209" s="175">
        <v>6745163</v>
      </c>
      <c r="I209" s="25">
        <f t="shared" ref="I209" si="405">IFERROR(H209/H213,"-")</f>
        <v>2.1337690339065705E-3</v>
      </c>
      <c r="J209" s="113">
        <v>39</v>
      </c>
      <c r="K209" s="25">
        <f t="shared" ref="K209" si="406">IFERROR(J209/J213,"-")</f>
        <v>3.9263062518876471E-3</v>
      </c>
      <c r="L209" s="113">
        <f t="shared" si="392"/>
        <v>172952.89743589744</v>
      </c>
      <c r="M209" s="81">
        <f t="shared" ref="M209:M213" si="407">IFERROR(J209/$R$38,0)</f>
        <v>5.704172821810417E-4</v>
      </c>
      <c r="P209" s="41"/>
      <c r="Q209" s="41"/>
      <c r="R209" s="41"/>
    </row>
    <row r="210" spans="2:18" ht="24.95" customHeight="1">
      <c r="B210" s="237"/>
      <c r="C210" s="290"/>
      <c r="D210" s="304"/>
      <c r="E210" s="106">
        <v>3</v>
      </c>
      <c r="F210" s="109" t="s">
        <v>232</v>
      </c>
      <c r="G210" s="29" t="s">
        <v>233</v>
      </c>
      <c r="H210" s="175">
        <v>169298934</v>
      </c>
      <c r="I210" s="25">
        <f t="shared" ref="I210" si="408">IFERROR(H210/H213,"-")</f>
        <v>5.3556129457893349E-2</v>
      </c>
      <c r="J210" s="113">
        <v>1339</v>
      </c>
      <c r="K210" s="25">
        <f t="shared" ref="K210" si="409">IFERROR(J210/J213,"-")</f>
        <v>0.13480318131480923</v>
      </c>
      <c r="L210" s="113">
        <f t="shared" si="392"/>
        <v>126436.84391336818</v>
      </c>
      <c r="M210" s="81">
        <f t="shared" si="407"/>
        <v>1.9584326688215765E-2</v>
      </c>
      <c r="P210" s="41"/>
      <c r="Q210" s="41"/>
      <c r="R210" s="41"/>
    </row>
    <row r="211" spans="2:18" ht="24.95" customHeight="1">
      <c r="B211" s="237"/>
      <c r="C211" s="290"/>
      <c r="D211" s="304"/>
      <c r="E211" s="106">
        <v>4</v>
      </c>
      <c r="F211" s="109" t="s">
        <v>246</v>
      </c>
      <c r="G211" s="29" t="s">
        <v>247</v>
      </c>
      <c r="H211" s="175">
        <v>8218829</v>
      </c>
      <c r="I211" s="25">
        <f t="shared" ref="I211" si="410">IFERROR(H211/H213,"-")</f>
        <v>2.5999494475038342E-3</v>
      </c>
      <c r="J211" s="113">
        <v>76</v>
      </c>
      <c r="K211" s="25">
        <f t="shared" ref="K211" si="411">IFERROR(J211/J213,"-")</f>
        <v>7.6512634652169537E-3</v>
      </c>
      <c r="L211" s="113">
        <f t="shared" si="392"/>
        <v>108142.48684210527</v>
      </c>
      <c r="M211" s="81">
        <f t="shared" si="407"/>
        <v>1.1115823960451069E-3</v>
      </c>
      <c r="P211" s="41"/>
      <c r="Q211" s="41"/>
      <c r="R211" s="41"/>
    </row>
    <row r="212" spans="2:18" ht="24.95" customHeight="1">
      <c r="B212" s="237"/>
      <c r="C212" s="290"/>
      <c r="D212" s="304"/>
      <c r="E212" s="107">
        <v>5</v>
      </c>
      <c r="F212" s="110" t="s">
        <v>214</v>
      </c>
      <c r="G212" s="30" t="s">
        <v>215</v>
      </c>
      <c r="H212" s="176">
        <v>544016174</v>
      </c>
      <c r="I212" s="40">
        <f t="shared" ref="I212" si="412">IFERROR(H212/H213,"-")</f>
        <v>0.17209441284451224</v>
      </c>
      <c r="J212" s="114">
        <v>5349</v>
      </c>
      <c r="K212" s="40">
        <f t="shared" ref="K212" si="413">IFERROR(J212/J213,"-")</f>
        <v>0.53850800362428275</v>
      </c>
      <c r="L212" s="114">
        <f t="shared" si="392"/>
        <v>101704.2763133296</v>
      </c>
      <c r="M212" s="82">
        <f t="shared" si="407"/>
        <v>7.8234924163753633E-2</v>
      </c>
      <c r="P212" s="41"/>
      <c r="Q212" s="41"/>
      <c r="R212" s="41"/>
    </row>
    <row r="213" spans="2:18" ht="24.95" customHeight="1">
      <c r="B213" s="238"/>
      <c r="C213" s="291"/>
      <c r="D213" s="305"/>
      <c r="E213" s="115" t="s">
        <v>106</v>
      </c>
      <c r="F213" s="118"/>
      <c r="G213" s="120"/>
      <c r="H213" s="177">
        <v>3161149540</v>
      </c>
      <c r="I213" s="26" t="s">
        <v>193</v>
      </c>
      <c r="J213" s="142">
        <v>9933</v>
      </c>
      <c r="K213" s="26" t="s">
        <v>104</v>
      </c>
      <c r="L213" s="142">
        <f t="shared" si="392"/>
        <v>318247.21030907077</v>
      </c>
      <c r="M213" s="83">
        <f t="shared" si="407"/>
        <v>0.14528089394626376</v>
      </c>
      <c r="P213" s="41"/>
      <c r="Q213" s="41"/>
      <c r="R213" s="41"/>
    </row>
    <row r="214" spans="2:18" ht="24.95" customHeight="1">
      <c r="B214" s="236">
        <v>36</v>
      </c>
      <c r="C214" s="289" t="s">
        <v>3</v>
      </c>
      <c r="D214" s="282">
        <f t="shared" ref="D214" si="414">VLOOKUP(C214,$Q$4:$R$77,2,FALSE)</f>
        <v>19008</v>
      </c>
      <c r="E214" s="105">
        <v>1</v>
      </c>
      <c r="F214" s="108" t="s">
        <v>246</v>
      </c>
      <c r="G214" s="111" t="s">
        <v>247</v>
      </c>
      <c r="H214" s="174">
        <v>6297213</v>
      </c>
      <c r="I214" s="24">
        <f t="shared" ref="I214" si="415">IFERROR(H214/H219,"-")</f>
        <v>7.4035773105960156E-3</v>
      </c>
      <c r="J214" s="112">
        <v>20</v>
      </c>
      <c r="K214" s="24">
        <f t="shared" ref="K214" si="416">IFERROR(J214/J219,"-")</f>
        <v>7.5585789871504159E-3</v>
      </c>
      <c r="L214" s="112">
        <f t="shared" si="392"/>
        <v>314860.65000000002</v>
      </c>
      <c r="M214" s="84">
        <f>IFERROR(J214/$R$39,0)</f>
        <v>1.0521885521885522E-3</v>
      </c>
      <c r="P214" s="41"/>
      <c r="Q214" s="41"/>
      <c r="R214" s="41"/>
    </row>
    <row r="215" spans="2:18" ht="24.95" customHeight="1">
      <c r="B215" s="237"/>
      <c r="C215" s="290"/>
      <c r="D215" s="304"/>
      <c r="E215" s="106">
        <v>2</v>
      </c>
      <c r="F215" s="109" t="s">
        <v>236</v>
      </c>
      <c r="G215" s="28" t="s">
        <v>237</v>
      </c>
      <c r="H215" s="175">
        <v>34530967</v>
      </c>
      <c r="I215" s="25">
        <f t="shared" ref="I215" si="417">IFERROR(H215/H219,"-")</f>
        <v>4.0597750750076232E-2</v>
      </c>
      <c r="J215" s="113">
        <v>186</v>
      </c>
      <c r="K215" s="25">
        <f t="shared" ref="K215" si="418">IFERROR(J215/J219,"-")</f>
        <v>7.029478458049887E-2</v>
      </c>
      <c r="L215" s="113">
        <f t="shared" si="392"/>
        <v>185650.36021505378</v>
      </c>
      <c r="M215" s="81">
        <f t="shared" ref="M215:M219" si="419">IFERROR(J215/$R$39,0)</f>
        <v>9.7853535353535359E-3</v>
      </c>
      <c r="P215" s="41"/>
      <c r="Q215" s="41"/>
      <c r="R215" s="41"/>
    </row>
    <row r="216" spans="2:18" ht="24.95" customHeight="1">
      <c r="B216" s="237"/>
      <c r="C216" s="290"/>
      <c r="D216" s="304"/>
      <c r="E216" s="106">
        <v>3</v>
      </c>
      <c r="F216" s="109" t="s">
        <v>232</v>
      </c>
      <c r="G216" s="29" t="s">
        <v>233</v>
      </c>
      <c r="H216" s="175">
        <v>43443571</v>
      </c>
      <c r="I216" s="25">
        <f t="shared" ref="I216" si="420">IFERROR(H216/H219,"-")</f>
        <v>5.1076219995554714E-2</v>
      </c>
      <c r="J216" s="113">
        <v>288</v>
      </c>
      <c r="K216" s="25">
        <f t="shared" ref="K216" si="421">IFERROR(J216/J219,"-")</f>
        <v>0.10884353741496598</v>
      </c>
      <c r="L216" s="113">
        <f t="shared" si="392"/>
        <v>150845.73263888888</v>
      </c>
      <c r="M216" s="81">
        <f t="shared" si="419"/>
        <v>1.5151515151515152E-2</v>
      </c>
      <c r="P216" s="41"/>
      <c r="Q216" s="41"/>
      <c r="R216" s="41"/>
    </row>
    <row r="217" spans="2:18" ht="24.95" customHeight="1">
      <c r="B217" s="237"/>
      <c r="C217" s="290"/>
      <c r="D217" s="304"/>
      <c r="E217" s="106">
        <v>4</v>
      </c>
      <c r="F217" s="109" t="s">
        <v>214</v>
      </c>
      <c r="G217" s="29" t="s">
        <v>215</v>
      </c>
      <c r="H217" s="175">
        <v>156979594</v>
      </c>
      <c r="I217" s="25">
        <f t="shared" ref="I217" si="422">IFERROR(H217/H219,"-")</f>
        <v>0.18455951233743792</v>
      </c>
      <c r="J217" s="113">
        <v>1417</v>
      </c>
      <c r="K217" s="25">
        <f t="shared" ref="K217" si="423">IFERROR(J217/J219,"-")</f>
        <v>0.53552532123960694</v>
      </c>
      <c r="L217" s="113">
        <f t="shared" si="392"/>
        <v>110783.05857445307</v>
      </c>
      <c r="M217" s="81">
        <f t="shared" si="419"/>
        <v>7.4547558922558918E-2</v>
      </c>
      <c r="P217" s="41"/>
      <c r="Q217" s="41"/>
      <c r="R217" s="41"/>
    </row>
    <row r="218" spans="2:18" ht="24.95" customHeight="1">
      <c r="B218" s="237"/>
      <c r="C218" s="290"/>
      <c r="D218" s="304"/>
      <c r="E218" s="107">
        <v>5</v>
      </c>
      <c r="F218" s="110" t="s">
        <v>238</v>
      </c>
      <c r="G218" s="30" t="s">
        <v>239</v>
      </c>
      <c r="H218" s="176">
        <v>29764796</v>
      </c>
      <c r="I218" s="40">
        <f t="shared" ref="I218" si="424">IFERROR(H218/H219,"-")</f>
        <v>3.4994205900311624E-2</v>
      </c>
      <c r="J218" s="114">
        <v>296</v>
      </c>
      <c r="K218" s="40">
        <f t="shared" ref="K218" si="425">IFERROR(J218/J219,"-")</f>
        <v>0.11186696900982615</v>
      </c>
      <c r="L218" s="114">
        <f t="shared" si="392"/>
        <v>100556.74324324324</v>
      </c>
      <c r="M218" s="82">
        <f t="shared" si="419"/>
        <v>1.5572390572390573E-2</v>
      </c>
      <c r="P218" s="41"/>
      <c r="Q218" s="41"/>
      <c r="R218" s="41"/>
    </row>
    <row r="219" spans="2:18" ht="24.95" customHeight="1">
      <c r="B219" s="238"/>
      <c r="C219" s="291"/>
      <c r="D219" s="305"/>
      <c r="E219" s="115" t="s">
        <v>106</v>
      </c>
      <c r="F219" s="118"/>
      <c r="G219" s="120"/>
      <c r="H219" s="177">
        <v>850563550</v>
      </c>
      <c r="I219" s="26" t="s">
        <v>193</v>
      </c>
      <c r="J219" s="142">
        <v>2646</v>
      </c>
      <c r="K219" s="26" t="s">
        <v>104</v>
      </c>
      <c r="L219" s="142">
        <f t="shared" si="392"/>
        <v>321452.5888133031</v>
      </c>
      <c r="M219" s="83">
        <f t="shared" si="419"/>
        <v>0.13920454545454544</v>
      </c>
      <c r="P219" s="41"/>
      <c r="Q219" s="41"/>
      <c r="R219" s="41"/>
    </row>
    <row r="220" spans="2:18" ht="24.95" customHeight="1">
      <c r="B220" s="236">
        <v>37</v>
      </c>
      <c r="C220" s="289" t="s">
        <v>4</v>
      </c>
      <c r="D220" s="282">
        <f t="shared" ref="D220" si="426">VLOOKUP(C220,$Q$4:$R$77,2,FALSE)</f>
        <v>59482</v>
      </c>
      <c r="E220" s="105">
        <v>1</v>
      </c>
      <c r="F220" s="108" t="s">
        <v>236</v>
      </c>
      <c r="G220" s="111" t="s">
        <v>237</v>
      </c>
      <c r="H220" s="174">
        <v>91034505</v>
      </c>
      <c r="I220" s="24">
        <f t="shared" ref="I220" si="427">IFERROR(H220/H225,"-")</f>
        <v>3.7996003934760429E-2</v>
      </c>
      <c r="J220" s="112">
        <v>473</v>
      </c>
      <c r="K220" s="24">
        <f t="shared" ref="K220" si="428">IFERROR(J220/J225,"-")</f>
        <v>5.8933466234737102E-2</v>
      </c>
      <c r="L220" s="112">
        <f t="shared" si="392"/>
        <v>192461.955602537</v>
      </c>
      <c r="M220" s="84">
        <f>IFERROR(J220/$R$40,0)</f>
        <v>7.9519854745973579E-3</v>
      </c>
      <c r="P220" s="41"/>
      <c r="Q220" s="41"/>
      <c r="R220" s="41"/>
    </row>
    <row r="221" spans="2:18" ht="24.95" customHeight="1">
      <c r="B221" s="237"/>
      <c r="C221" s="290"/>
      <c r="D221" s="304"/>
      <c r="E221" s="106">
        <v>2</v>
      </c>
      <c r="F221" s="109" t="s">
        <v>246</v>
      </c>
      <c r="G221" s="28" t="s">
        <v>247</v>
      </c>
      <c r="H221" s="175">
        <v>10711250</v>
      </c>
      <c r="I221" s="25">
        <f t="shared" ref="I221" si="429">IFERROR(H221/H225,"-")</f>
        <v>4.4706641415384494E-3</v>
      </c>
      <c r="J221" s="113">
        <v>65</v>
      </c>
      <c r="K221" s="25">
        <f t="shared" ref="K221" si="430">IFERROR(J221/J225,"-")</f>
        <v>8.0986792923000255E-3</v>
      </c>
      <c r="L221" s="113">
        <f t="shared" si="392"/>
        <v>164788.46153846153</v>
      </c>
      <c r="M221" s="81">
        <f t="shared" ref="M221:M225" si="431">IFERROR(J221/$R$40,0)</f>
        <v>1.0927675599340977E-3</v>
      </c>
      <c r="P221" s="41"/>
      <c r="Q221" s="41"/>
      <c r="R221" s="41"/>
    </row>
    <row r="222" spans="2:18" ht="24.95" customHeight="1">
      <c r="B222" s="237"/>
      <c r="C222" s="290"/>
      <c r="D222" s="304"/>
      <c r="E222" s="106">
        <v>3</v>
      </c>
      <c r="F222" s="109" t="s">
        <v>232</v>
      </c>
      <c r="G222" s="29" t="s">
        <v>233</v>
      </c>
      <c r="H222" s="175">
        <v>105912792</v>
      </c>
      <c r="I222" s="25">
        <f t="shared" ref="I222" si="432">IFERROR(H222/H225,"-")</f>
        <v>4.4205906997280456E-2</v>
      </c>
      <c r="J222" s="113">
        <v>992</v>
      </c>
      <c r="K222" s="25">
        <f t="shared" ref="K222" si="433">IFERROR(J222/J225,"-")</f>
        <v>0.12359830550710192</v>
      </c>
      <c r="L222" s="113">
        <f t="shared" si="392"/>
        <v>106766.92741935483</v>
      </c>
      <c r="M222" s="81">
        <f t="shared" si="431"/>
        <v>1.6677314145455768E-2</v>
      </c>
      <c r="P222" s="41"/>
      <c r="Q222" s="41"/>
      <c r="R222" s="41"/>
    </row>
    <row r="223" spans="2:18" ht="24.95" customHeight="1">
      <c r="B223" s="237"/>
      <c r="C223" s="290"/>
      <c r="D223" s="304"/>
      <c r="E223" s="106">
        <v>4</v>
      </c>
      <c r="F223" s="109" t="s">
        <v>238</v>
      </c>
      <c r="G223" s="29" t="s">
        <v>239</v>
      </c>
      <c r="H223" s="175">
        <v>89135314</v>
      </c>
      <c r="I223" s="25">
        <f t="shared" ref="I223" si="434">IFERROR(H223/H225,"-")</f>
        <v>3.720331913124706E-2</v>
      </c>
      <c r="J223" s="113">
        <v>867</v>
      </c>
      <c r="K223" s="25">
        <f t="shared" ref="K223" si="435">IFERROR(J223/J225,"-")</f>
        <v>0.10802392225267879</v>
      </c>
      <c r="L223" s="113">
        <f t="shared" si="392"/>
        <v>102808.89734717416</v>
      </c>
      <c r="M223" s="81">
        <f t="shared" si="431"/>
        <v>1.4575838068659426E-2</v>
      </c>
      <c r="P223" s="41"/>
      <c r="Q223" s="41"/>
      <c r="R223" s="41"/>
    </row>
    <row r="224" spans="2:18" ht="24.95" customHeight="1">
      <c r="B224" s="237"/>
      <c r="C224" s="290"/>
      <c r="D224" s="304"/>
      <c r="E224" s="107">
        <v>5</v>
      </c>
      <c r="F224" s="110" t="s">
        <v>214</v>
      </c>
      <c r="G224" s="30" t="s">
        <v>215</v>
      </c>
      <c r="H224" s="176">
        <v>423681826</v>
      </c>
      <c r="I224" s="40">
        <f t="shared" ref="I224" si="436">IFERROR(H224/H225,"-")</f>
        <v>0.17683642403265096</v>
      </c>
      <c r="J224" s="114">
        <v>4276</v>
      </c>
      <c r="K224" s="40">
        <f t="shared" ref="K224" si="437">IFERROR(J224/J225,"-")</f>
        <v>0.53276850236730622</v>
      </c>
      <c r="L224" s="114">
        <f t="shared" si="392"/>
        <v>99083.682413470538</v>
      </c>
      <c r="M224" s="82">
        <f t="shared" si="431"/>
        <v>7.1887293635049254E-2</v>
      </c>
      <c r="P224" s="41"/>
      <c r="Q224" s="41"/>
      <c r="R224" s="41"/>
    </row>
    <row r="225" spans="2:18" ht="24.95" customHeight="1">
      <c r="B225" s="238"/>
      <c r="C225" s="291"/>
      <c r="D225" s="305"/>
      <c r="E225" s="115" t="s">
        <v>106</v>
      </c>
      <c r="F225" s="118"/>
      <c r="G225" s="120"/>
      <c r="H225" s="177">
        <v>2395896820</v>
      </c>
      <c r="I225" s="26" t="s">
        <v>193</v>
      </c>
      <c r="J225" s="142">
        <v>8026</v>
      </c>
      <c r="K225" s="26" t="s">
        <v>104</v>
      </c>
      <c r="L225" s="142">
        <f t="shared" si="392"/>
        <v>298516.92250186892</v>
      </c>
      <c r="M225" s="83">
        <f t="shared" si="431"/>
        <v>0.13493157593893951</v>
      </c>
      <c r="P225" s="41"/>
      <c r="Q225" s="41"/>
      <c r="R225" s="41"/>
    </row>
    <row r="226" spans="2:18" ht="24.95" customHeight="1">
      <c r="B226" s="236">
        <v>38</v>
      </c>
      <c r="C226" s="289" t="s">
        <v>40</v>
      </c>
      <c r="D226" s="282">
        <f t="shared" ref="D226" si="438">VLOOKUP(C226,$Q$4:$R$77,2,FALSE)</f>
        <v>12436</v>
      </c>
      <c r="E226" s="105">
        <v>1</v>
      </c>
      <c r="F226" s="108" t="s">
        <v>236</v>
      </c>
      <c r="G226" s="111" t="s">
        <v>237</v>
      </c>
      <c r="H226" s="174">
        <v>21877191</v>
      </c>
      <c r="I226" s="24">
        <f t="shared" ref="I226" si="439">IFERROR(H226/H231,"-")</f>
        <v>5.7976464416338032E-2</v>
      </c>
      <c r="J226" s="112">
        <v>101</v>
      </c>
      <c r="K226" s="24">
        <f t="shared" ref="K226" si="440">IFERROR(J226/J231,"-")</f>
        <v>7.3938506588579797E-2</v>
      </c>
      <c r="L226" s="112">
        <f t="shared" si="392"/>
        <v>216605.85148514851</v>
      </c>
      <c r="M226" s="84">
        <f>IFERROR(J226/$R$41,0)</f>
        <v>8.1215825024123518E-3</v>
      </c>
      <c r="P226" s="41"/>
      <c r="Q226" s="41"/>
      <c r="R226" s="41"/>
    </row>
    <row r="227" spans="2:18" ht="24.95" customHeight="1">
      <c r="B227" s="237"/>
      <c r="C227" s="290"/>
      <c r="D227" s="304"/>
      <c r="E227" s="106">
        <v>2</v>
      </c>
      <c r="F227" s="109" t="s">
        <v>244</v>
      </c>
      <c r="G227" s="28" t="s">
        <v>245</v>
      </c>
      <c r="H227" s="175">
        <v>831129</v>
      </c>
      <c r="I227" s="25">
        <f t="shared" ref="I227" si="441">IFERROR(H227/H231,"-")</f>
        <v>2.2025643463041765E-3</v>
      </c>
      <c r="J227" s="113">
        <v>5</v>
      </c>
      <c r="K227" s="25">
        <f t="shared" ref="K227" si="442">IFERROR(J227/J231,"-")</f>
        <v>3.6603221083455345E-3</v>
      </c>
      <c r="L227" s="113">
        <f t="shared" si="392"/>
        <v>166225.79999999999</v>
      </c>
      <c r="M227" s="81">
        <f t="shared" ref="M227:M231" si="443">IFERROR(J227/$R$41,0)</f>
        <v>4.0205853972338372E-4</v>
      </c>
      <c r="P227" s="41"/>
      <c r="Q227" s="41"/>
      <c r="R227" s="41"/>
    </row>
    <row r="228" spans="2:18" ht="24.95" customHeight="1">
      <c r="B228" s="237"/>
      <c r="C228" s="290"/>
      <c r="D228" s="304"/>
      <c r="E228" s="106">
        <v>3</v>
      </c>
      <c r="F228" s="109" t="s">
        <v>246</v>
      </c>
      <c r="G228" s="29" t="s">
        <v>247</v>
      </c>
      <c r="H228" s="175">
        <v>1090350</v>
      </c>
      <c r="I228" s="25">
        <f t="shared" ref="I228" si="444">IFERROR(H228/H231,"-")</f>
        <v>2.8895226071918544E-3</v>
      </c>
      <c r="J228" s="113">
        <v>11</v>
      </c>
      <c r="K228" s="25">
        <f t="shared" ref="K228" si="445">IFERROR(J228/J231,"-")</f>
        <v>8.0527086383601759E-3</v>
      </c>
      <c r="L228" s="113">
        <f t="shared" si="392"/>
        <v>99122.727272727279</v>
      </c>
      <c r="M228" s="81">
        <f t="shared" si="443"/>
        <v>8.8452878739144424E-4</v>
      </c>
      <c r="P228" s="41"/>
      <c r="Q228" s="41"/>
      <c r="R228" s="41"/>
    </row>
    <row r="229" spans="2:18" ht="24.95" customHeight="1">
      <c r="B229" s="237"/>
      <c r="C229" s="290"/>
      <c r="D229" s="304"/>
      <c r="E229" s="106">
        <v>4</v>
      </c>
      <c r="F229" s="109" t="s">
        <v>274</v>
      </c>
      <c r="G229" s="29" t="s">
        <v>275</v>
      </c>
      <c r="H229" s="175">
        <v>486341</v>
      </c>
      <c r="I229" s="25">
        <f t="shared" ref="I229" si="446">IFERROR(H229/H231,"-")</f>
        <v>1.2888460717240277E-3</v>
      </c>
      <c r="J229" s="113">
        <v>5</v>
      </c>
      <c r="K229" s="25">
        <f t="shared" ref="K229" si="447">IFERROR(J229/J231,"-")</f>
        <v>3.6603221083455345E-3</v>
      </c>
      <c r="L229" s="113">
        <f t="shared" si="392"/>
        <v>97268.2</v>
      </c>
      <c r="M229" s="81">
        <f t="shared" si="443"/>
        <v>4.0205853972338372E-4</v>
      </c>
      <c r="P229" s="41"/>
      <c r="Q229" s="41"/>
      <c r="R229" s="41"/>
    </row>
    <row r="230" spans="2:18" ht="24.95" customHeight="1">
      <c r="B230" s="237"/>
      <c r="C230" s="290"/>
      <c r="D230" s="304"/>
      <c r="E230" s="107">
        <v>5</v>
      </c>
      <c r="F230" s="110" t="s">
        <v>238</v>
      </c>
      <c r="G230" s="30" t="s">
        <v>239</v>
      </c>
      <c r="H230" s="176">
        <v>16388849</v>
      </c>
      <c r="I230" s="40">
        <f t="shared" ref="I230" si="448">IFERROR(H230/H231,"-")</f>
        <v>4.3431879388594136E-2</v>
      </c>
      <c r="J230" s="114">
        <v>170</v>
      </c>
      <c r="K230" s="40">
        <f t="shared" ref="K230" si="449">IFERROR(J230/J231,"-")</f>
        <v>0.12445095168374817</v>
      </c>
      <c r="L230" s="114">
        <f t="shared" si="392"/>
        <v>96404.99411764706</v>
      </c>
      <c r="M230" s="82">
        <f t="shared" si="443"/>
        <v>1.3669990350595046E-2</v>
      </c>
      <c r="P230" s="41"/>
      <c r="Q230" s="41"/>
      <c r="R230" s="41"/>
    </row>
    <row r="231" spans="2:18" ht="24.95" customHeight="1">
      <c r="B231" s="238"/>
      <c r="C231" s="291"/>
      <c r="D231" s="305"/>
      <c r="E231" s="115" t="s">
        <v>106</v>
      </c>
      <c r="F231" s="118"/>
      <c r="G231" s="120"/>
      <c r="H231" s="177">
        <v>377346070</v>
      </c>
      <c r="I231" s="26" t="s">
        <v>193</v>
      </c>
      <c r="J231" s="142">
        <v>1366</v>
      </c>
      <c r="K231" s="26" t="s">
        <v>104</v>
      </c>
      <c r="L231" s="142">
        <f t="shared" si="392"/>
        <v>276241.63250366034</v>
      </c>
      <c r="M231" s="83">
        <f t="shared" si="443"/>
        <v>0.10984239305242843</v>
      </c>
      <c r="P231" s="41"/>
      <c r="Q231" s="41"/>
      <c r="R231" s="41"/>
    </row>
    <row r="232" spans="2:18" ht="24.95" customHeight="1">
      <c r="B232" s="236">
        <v>39</v>
      </c>
      <c r="C232" s="289" t="s">
        <v>8</v>
      </c>
      <c r="D232" s="282">
        <f t="shared" ref="D232" si="450">VLOOKUP(C232,$Q$4:$R$77,2,FALSE)</f>
        <v>68514</v>
      </c>
      <c r="E232" s="105">
        <v>1</v>
      </c>
      <c r="F232" s="108" t="s">
        <v>236</v>
      </c>
      <c r="G232" s="111" t="s">
        <v>237</v>
      </c>
      <c r="H232" s="174">
        <v>91328363</v>
      </c>
      <c r="I232" s="24">
        <f t="shared" ref="I232" si="451">IFERROR(H232/H237,"-")</f>
        <v>4.0788991682295321E-2</v>
      </c>
      <c r="J232" s="112">
        <v>425</v>
      </c>
      <c r="K232" s="24">
        <f t="shared" ref="K232" si="452">IFERROR(J232/J237,"-")</f>
        <v>5.7611495187745693E-2</v>
      </c>
      <c r="L232" s="112">
        <f t="shared" si="392"/>
        <v>214890.26588235295</v>
      </c>
      <c r="M232" s="84">
        <f>IFERROR(J232/$R$42,0)</f>
        <v>6.2031117727763671E-3</v>
      </c>
      <c r="P232" s="41"/>
      <c r="Q232" s="41"/>
      <c r="R232" s="41"/>
    </row>
    <row r="233" spans="2:18" ht="24.95" customHeight="1">
      <c r="B233" s="237"/>
      <c r="C233" s="290"/>
      <c r="D233" s="304"/>
      <c r="E233" s="106">
        <v>2</v>
      </c>
      <c r="F233" s="109" t="s">
        <v>232</v>
      </c>
      <c r="G233" s="28" t="s">
        <v>233</v>
      </c>
      <c r="H233" s="175">
        <v>128610720</v>
      </c>
      <c r="I233" s="25">
        <f t="shared" ref="I233" si="453">IFERROR(H233/H237,"-")</f>
        <v>5.7440004572665036E-2</v>
      </c>
      <c r="J233" s="113">
        <v>883</v>
      </c>
      <c r="K233" s="25">
        <f t="shared" ref="K233" si="454">IFERROR(J233/J237,"-")</f>
        <v>0.11969635353124576</v>
      </c>
      <c r="L233" s="113">
        <f t="shared" si="392"/>
        <v>145652.00453001133</v>
      </c>
      <c r="M233" s="81">
        <f t="shared" ref="M233:M237" si="455">IFERROR(J233/$R$42,0)</f>
        <v>1.2887876930262427E-2</v>
      </c>
      <c r="P233" s="41"/>
      <c r="Q233" s="41"/>
      <c r="R233" s="41"/>
    </row>
    <row r="234" spans="2:18" ht="24.95" customHeight="1">
      <c r="B234" s="237"/>
      <c r="C234" s="290"/>
      <c r="D234" s="304"/>
      <c r="E234" s="106">
        <v>3</v>
      </c>
      <c r="F234" s="109" t="s">
        <v>264</v>
      </c>
      <c r="G234" s="29" t="s">
        <v>265</v>
      </c>
      <c r="H234" s="175">
        <v>57690654</v>
      </c>
      <c r="I234" s="25">
        <f t="shared" ref="I234" si="456">IFERROR(H234/H237,"-")</f>
        <v>2.5765748217256201E-2</v>
      </c>
      <c r="J234" s="113">
        <v>485</v>
      </c>
      <c r="K234" s="25">
        <f t="shared" ref="K234" si="457">IFERROR(J234/J237,"-")</f>
        <v>6.5744882743662733E-2</v>
      </c>
      <c r="L234" s="113">
        <f t="shared" si="392"/>
        <v>118949.80206185568</v>
      </c>
      <c r="M234" s="81">
        <f t="shared" si="455"/>
        <v>7.0788451995212661E-3</v>
      </c>
      <c r="P234" s="41"/>
      <c r="Q234" s="41"/>
      <c r="R234" s="41"/>
    </row>
    <row r="235" spans="2:18" ht="24.95" customHeight="1">
      <c r="B235" s="237"/>
      <c r="C235" s="290"/>
      <c r="D235" s="304"/>
      <c r="E235" s="106">
        <v>4</v>
      </c>
      <c r="F235" s="109" t="s">
        <v>238</v>
      </c>
      <c r="G235" s="29" t="s">
        <v>239</v>
      </c>
      <c r="H235" s="175">
        <v>83022066</v>
      </c>
      <c r="I235" s="25">
        <f t="shared" ref="I235" si="458">IFERROR(H235/H237,"-")</f>
        <v>3.7079240755919091E-2</v>
      </c>
      <c r="J235" s="113">
        <v>871</v>
      </c>
      <c r="K235" s="25">
        <f t="shared" ref="K235" si="459">IFERROR(J235/J237,"-")</f>
        <v>0.11806967602006235</v>
      </c>
      <c r="L235" s="113">
        <f t="shared" si="392"/>
        <v>95318.101033295068</v>
      </c>
      <c r="M235" s="81">
        <f t="shared" si="455"/>
        <v>1.2712730244913449E-2</v>
      </c>
      <c r="P235" s="41"/>
      <c r="Q235" s="41"/>
      <c r="R235" s="41"/>
    </row>
    <row r="236" spans="2:18" ht="24.95" customHeight="1">
      <c r="B236" s="237"/>
      <c r="C236" s="290"/>
      <c r="D236" s="304"/>
      <c r="E236" s="107">
        <v>5</v>
      </c>
      <c r="F236" s="110" t="s">
        <v>214</v>
      </c>
      <c r="G236" s="30" t="s">
        <v>215</v>
      </c>
      <c r="H236" s="176">
        <v>369432185</v>
      </c>
      <c r="I236" s="40">
        <f t="shared" ref="I236" si="460">IFERROR(H236/H237,"-")</f>
        <v>0.1649954715725846</v>
      </c>
      <c r="J236" s="114">
        <v>3948</v>
      </c>
      <c r="K236" s="40">
        <f t="shared" ref="K236" si="461">IFERROR(J236/J237,"-")</f>
        <v>0.53517690117934125</v>
      </c>
      <c r="L236" s="114">
        <f t="shared" si="392"/>
        <v>93574.514944275579</v>
      </c>
      <c r="M236" s="82">
        <f t="shared" si="455"/>
        <v>5.7623259479814344E-2</v>
      </c>
      <c r="P236" s="41"/>
      <c r="Q236" s="41"/>
      <c r="R236" s="41"/>
    </row>
    <row r="237" spans="2:18" ht="24.95" customHeight="1">
      <c r="B237" s="238"/>
      <c r="C237" s="291"/>
      <c r="D237" s="305"/>
      <c r="E237" s="115" t="s">
        <v>106</v>
      </c>
      <c r="F237" s="118"/>
      <c r="G237" s="120"/>
      <c r="H237" s="177">
        <v>2239044390</v>
      </c>
      <c r="I237" s="26" t="s">
        <v>193</v>
      </c>
      <c r="J237" s="142">
        <v>7377</v>
      </c>
      <c r="K237" s="26" t="s">
        <v>104</v>
      </c>
      <c r="L237" s="142">
        <f t="shared" si="392"/>
        <v>303516.92964619765</v>
      </c>
      <c r="M237" s="83">
        <f t="shared" si="455"/>
        <v>0.10767142481828532</v>
      </c>
      <c r="P237" s="41"/>
      <c r="Q237" s="41"/>
      <c r="R237" s="41"/>
    </row>
    <row r="238" spans="2:18" ht="24.95" customHeight="1">
      <c r="B238" s="236">
        <v>40</v>
      </c>
      <c r="C238" s="289" t="s">
        <v>41</v>
      </c>
      <c r="D238" s="282">
        <f t="shared" ref="D238" si="462">VLOOKUP(C238,$Q$4:$R$77,2,FALSE)</f>
        <v>14756</v>
      </c>
      <c r="E238" s="105">
        <v>1</v>
      </c>
      <c r="F238" s="108" t="s">
        <v>246</v>
      </c>
      <c r="G238" s="111" t="s">
        <v>247</v>
      </c>
      <c r="H238" s="174">
        <v>2575728</v>
      </c>
      <c r="I238" s="24">
        <f t="shared" ref="I238" si="463">IFERROR(H238/H243,"-")</f>
        <v>6.1807375641574199E-3</v>
      </c>
      <c r="J238" s="112">
        <v>9</v>
      </c>
      <c r="K238" s="24">
        <f t="shared" ref="K238" si="464">IFERROR(J238/J243,"-")</f>
        <v>5.6675062972292188E-3</v>
      </c>
      <c r="L238" s="112">
        <f t="shared" si="392"/>
        <v>286192</v>
      </c>
      <c r="M238" s="84">
        <f>IFERROR(J238/$R$43,0)</f>
        <v>6.0992138791000276E-4</v>
      </c>
      <c r="P238" s="41"/>
      <c r="Q238" s="41"/>
      <c r="R238" s="41"/>
    </row>
    <row r="239" spans="2:18" ht="24.95" customHeight="1">
      <c r="B239" s="237"/>
      <c r="C239" s="290"/>
      <c r="D239" s="304"/>
      <c r="E239" s="106">
        <v>2</v>
      </c>
      <c r="F239" s="109" t="s">
        <v>232</v>
      </c>
      <c r="G239" s="28" t="s">
        <v>233</v>
      </c>
      <c r="H239" s="175">
        <v>44404161</v>
      </c>
      <c r="I239" s="25">
        <f t="shared" ref="I239" si="465">IFERROR(H239/H243,"-")</f>
        <v>0.10655258082281743</v>
      </c>
      <c r="J239" s="113">
        <v>217</v>
      </c>
      <c r="K239" s="25">
        <f t="shared" ref="K239" si="466">IFERROR(J239/J243,"-")</f>
        <v>0.13664987405541562</v>
      </c>
      <c r="L239" s="113">
        <f t="shared" si="392"/>
        <v>204627.47004608295</v>
      </c>
      <c r="M239" s="81">
        <f t="shared" ref="M239:M243" si="467">IFERROR(J239/$R$43,0)</f>
        <v>1.4705882352941176E-2</v>
      </c>
      <c r="P239" s="41"/>
      <c r="Q239" s="41"/>
      <c r="R239" s="41"/>
    </row>
    <row r="240" spans="2:18" ht="24.95" customHeight="1">
      <c r="B240" s="237"/>
      <c r="C240" s="290"/>
      <c r="D240" s="304"/>
      <c r="E240" s="106">
        <v>3</v>
      </c>
      <c r="F240" s="109" t="s">
        <v>236</v>
      </c>
      <c r="G240" s="29" t="s">
        <v>237</v>
      </c>
      <c r="H240" s="175">
        <v>15522377</v>
      </c>
      <c r="I240" s="25">
        <f t="shared" ref="I240" si="468">IFERROR(H240/H243,"-")</f>
        <v>3.7247620326724386E-2</v>
      </c>
      <c r="J240" s="113">
        <v>88</v>
      </c>
      <c r="K240" s="25">
        <f t="shared" ref="K240" si="469">IFERROR(J240/J243,"-")</f>
        <v>5.5415617128463476E-2</v>
      </c>
      <c r="L240" s="113">
        <f t="shared" si="392"/>
        <v>176390.64772727274</v>
      </c>
      <c r="M240" s="81">
        <f t="shared" si="467"/>
        <v>5.9636757928978046E-3</v>
      </c>
      <c r="P240" s="41"/>
      <c r="Q240" s="41"/>
      <c r="R240" s="41"/>
    </row>
    <row r="241" spans="2:18" ht="24.95" customHeight="1">
      <c r="B241" s="237"/>
      <c r="C241" s="290"/>
      <c r="D241" s="304"/>
      <c r="E241" s="106">
        <v>4</v>
      </c>
      <c r="F241" s="109" t="s">
        <v>268</v>
      </c>
      <c r="G241" s="29" t="s">
        <v>269</v>
      </c>
      <c r="H241" s="175">
        <v>2285909</v>
      </c>
      <c r="I241" s="25">
        <f t="shared" ref="I241" si="470">IFERROR(H241/H243,"-")</f>
        <v>5.4852855676319565E-3</v>
      </c>
      <c r="J241" s="113">
        <v>13</v>
      </c>
      <c r="K241" s="25">
        <f t="shared" ref="K241" si="471">IFERROR(J241/J243,"-")</f>
        <v>8.1863979848866494E-3</v>
      </c>
      <c r="L241" s="113">
        <f t="shared" si="392"/>
        <v>175839.15384615384</v>
      </c>
      <c r="M241" s="81">
        <f t="shared" si="467"/>
        <v>8.8099756031444838E-4</v>
      </c>
      <c r="P241" s="41"/>
      <c r="Q241" s="41"/>
      <c r="R241" s="41"/>
    </row>
    <row r="242" spans="2:18" ht="24.95" customHeight="1">
      <c r="B242" s="237"/>
      <c r="C242" s="290"/>
      <c r="D242" s="304"/>
      <c r="E242" s="107">
        <v>5</v>
      </c>
      <c r="F242" s="110" t="s">
        <v>252</v>
      </c>
      <c r="G242" s="30" t="s">
        <v>253</v>
      </c>
      <c r="H242" s="176">
        <v>2639952</v>
      </c>
      <c r="I242" s="40">
        <f t="shared" ref="I242" si="472">IFERROR(H242/H243,"-")</f>
        <v>6.3348499895845012E-3</v>
      </c>
      <c r="J242" s="114">
        <v>18</v>
      </c>
      <c r="K242" s="40">
        <f t="shared" ref="K242" si="473">IFERROR(J242/J243,"-")</f>
        <v>1.1335012594458438E-2</v>
      </c>
      <c r="L242" s="114">
        <f t="shared" si="392"/>
        <v>146664</v>
      </c>
      <c r="M242" s="82">
        <f t="shared" si="467"/>
        <v>1.2198427758200055E-3</v>
      </c>
      <c r="P242" s="41"/>
      <c r="Q242" s="41"/>
      <c r="R242" s="41"/>
    </row>
    <row r="243" spans="2:18" ht="24.95" customHeight="1">
      <c r="B243" s="238"/>
      <c r="C243" s="291"/>
      <c r="D243" s="305"/>
      <c r="E243" s="115" t="s">
        <v>106</v>
      </c>
      <c r="F243" s="118"/>
      <c r="G243" s="120"/>
      <c r="H243" s="177">
        <v>416734730</v>
      </c>
      <c r="I243" s="26" t="s">
        <v>193</v>
      </c>
      <c r="J243" s="142">
        <v>1588</v>
      </c>
      <c r="K243" s="26" t="s">
        <v>104</v>
      </c>
      <c r="L243" s="142">
        <f t="shared" si="392"/>
        <v>262427.41183879093</v>
      </c>
      <c r="M243" s="83">
        <f t="shared" si="467"/>
        <v>0.10761724044456493</v>
      </c>
      <c r="P243" s="41"/>
      <c r="Q243" s="41"/>
      <c r="R243" s="41"/>
    </row>
    <row r="244" spans="2:18" ht="24.95" customHeight="1">
      <c r="B244" s="236">
        <v>41</v>
      </c>
      <c r="C244" s="289" t="s">
        <v>12</v>
      </c>
      <c r="D244" s="282">
        <f t="shared" ref="D244" si="474">VLOOKUP(C244,$Q$4:$R$77,2,FALSE)</f>
        <v>26853</v>
      </c>
      <c r="E244" s="105">
        <v>1</v>
      </c>
      <c r="F244" s="108" t="s">
        <v>236</v>
      </c>
      <c r="G244" s="111" t="s">
        <v>237</v>
      </c>
      <c r="H244" s="174">
        <v>18171560</v>
      </c>
      <c r="I244" s="24">
        <f t="shared" ref="I244" si="475">IFERROR(H244/H249,"-")</f>
        <v>1.8817981760489468E-2</v>
      </c>
      <c r="J244" s="112">
        <v>143</v>
      </c>
      <c r="K244" s="24">
        <f t="shared" ref="K244" si="476">IFERROR(J244/J249,"-")</f>
        <v>4.2942942942942944E-2</v>
      </c>
      <c r="L244" s="112">
        <f t="shared" si="392"/>
        <v>127073.84615384616</v>
      </c>
      <c r="M244" s="84">
        <f>IFERROR(J244/$R$44,0)</f>
        <v>5.3252895393438348E-3</v>
      </c>
      <c r="P244" s="41"/>
      <c r="Q244" s="41"/>
      <c r="R244" s="41"/>
    </row>
    <row r="245" spans="2:18" ht="24.95" customHeight="1">
      <c r="B245" s="237"/>
      <c r="C245" s="290"/>
      <c r="D245" s="304"/>
      <c r="E245" s="106">
        <v>2</v>
      </c>
      <c r="F245" s="109" t="s">
        <v>232</v>
      </c>
      <c r="G245" s="28" t="s">
        <v>233</v>
      </c>
      <c r="H245" s="175">
        <v>47850415</v>
      </c>
      <c r="I245" s="25">
        <f t="shared" ref="I245" si="477">IFERROR(H245/H249,"-")</f>
        <v>4.9552610601503205E-2</v>
      </c>
      <c r="J245" s="113">
        <v>412</v>
      </c>
      <c r="K245" s="25">
        <f t="shared" ref="K245" si="478">IFERROR(J245/J249,"-")</f>
        <v>0.12372372372372373</v>
      </c>
      <c r="L245" s="113">
        <f t="shared" si="392"/>
        <v>116141.78398058252</v>
      </c>
      <c r="M245" s="81">
        <f t="shared" ref="M245:M249" si="479">IFERROR(J245/$R$44,0)</f>
        <v>1.5342792239228391E-2</v>
      </c>
      <c r="P245" s="41"/>
      <c r="Q245" s="41"/>
      <c r="R245" s="41"/>
    </row>
    <row r="246" spans="2:18" ht="24.95" customHeight="1">
      <c r="B246" s="237"/>
      <c r="C246" s="290"/>
      <c r="D246" s="304"/>
      <c r="E246" s="106">
        <v>3</v>
      </c>
      <c r="F246" s="109" t="s">
        <v>252</v>
      </c>
      <c r="G246" s="29" t="s">
        <v>253</v>
      </c>
      <c r="H246" s="175">
        <v>5130920</v>
      </c>
      <c r="I246" s="25">
        <f t="shared" ref="I246" si="480">IFERROR(H246/H249,"-")</f>
        <v>5.3134435884717992E-3</v>
      </c>
      <c r="J246" s="113">
        <v>47</v>
      </c>
      <c r="K246" s="25">
        <f t="shared" ref="K246" si="481">IFERROR(J246/J249,"-")</f>
        <v>1.4114114114114115E-2</v>
      </c>
      <c r="L246" s="113">
        <f t="shared" si="392"/>
        <v>109168.51063829787</v>
      </c>
      <c r="M246" s="81">
        <f t="shared" si="479"/>
        <v>1.7502699884556661E-3</v>
      </c>
      <c r="P246" s="41"/>
      <c r="Q246" s="41"/>
      <c r="R246" s="41"/>
    </row>
    <row r="247" spans="2:18" ht="24.95" customHeight="1">
      <c r="B247" s="237"/>
      <c r="C247" s="290"/>
      <c r="D247" s="304"/>
      <c r="E247" s="106">
        <v>4</v>
      </c>
      <c r="F247" s="109" t="s">
        <v>238</v>
      </c>
      <c r="G247" s="29" t="s">
        <v>239</v>
      </c>
      <c r="H247" s="175">
        <v>43437041</v>
      </c>
      <c r="I247" s="25">
        <f t="shared" ref="I247" si="482">IFERROR(H247/H249,"-")</f>
        <v>4.4982238468663845E-2</v>
      </c>
      <c r="J247" s="113">
        <v>437</v>
      </c>
      <c r="K247" s="25">
        <f t="shared" ref="K247" si="483">IFERROR(J247/J249,"-")</f>
        <v>0.13123123123123123</v>
      </c>
      <c r="L247" s="113">
        <f t="shared" si="392"/>
        <v>99398.263157894733</v>
      </c>
      <c r="M247" s="81">
        <f t="shared" si="479"/>
        <v>1.6273786913938854E-2</v>
      </c>
      <c r="P247" s="41"/>
      <c r="Q247" s="41"/>
      <c r="R247" s="41"/>
    </row>
    <row r="248" spans="2:18" ht="24.95" customHeight="1">
      <c r="B248" s="237"/>
      <c r="C248" s="290"/>
      <c r="D248" s="304"/>
      <c r="E248" s="107">
        <v>5</v>
      </c>
      <c r="F248" s="110" t="s">
        <v>214</v>
      </c>
      <c r="G248" s="30" t="s">
        <v>215</v>
      </c>
      <c r="H248" s="176">
        <v>168505116</v>
      </c>
      <c r="I248" s="40">
        <f t="shared" ref="I248" si="484">IFERROR(H248/H249,"-")</f>
        <v>0.17449939352687177</v>
      </c>
      <c r="J248" s="114">
        <v>1792</v>
      </c>
      <c r="K248" s="40">
        <f t="shared" ref="K248" si="485">IFERROR(J248/J249,"-")</f>
        <v>0.53813813813813816</v>
      </c>
      <c r="L248" s="114">
        <f t="shared" si="392"/>
        <v>94031.872767857145</v>
      </c>
      <c r="M248" s="82">
        <f t="shared" si="479"/>
        <v>6.6733698283245824E-2</v>
      </c>
      <c r="P248" s="41"/>
      <c r="Q248" s="41"/>
      <c r="R248" s="41"/>
    </row>
    <row r="249" spans="2:18" ht="24.95" customHeight="1">
      <c r="B249" s="238"/>
      <c r="C249" s="291"/>
      <c r="D249" s="305"/>
      <c r="E249" s="115" t="s">
        <v>106</v>
      </c>
      <c r="F249" s="118"/>
      <c r="G249" s="120"/>
      <c r="H249" s="177">
        <v>965648720</v>
      </c>
      <c r="I249" s="26" t="s">
        <v>193</v>
      </c>
      <c r="J249" s="142">
        <v>3330</v>
      </c>
      <c r="K249" s="26" t="s">
        <v>104</v>
      </c>
      <c r="L249" s="142">
        <f t="shared" si="392"/>
        <v>289984.60060060059</v>
      </c>
      <c r="M249" s="83">
        <f t="shared" si="479"/>
        <v>0.12400849067143337</v>
      </c>
      <c r="P249" s="41"/>
      <c r="Q249" s="41"/>
      <c r="R249" s="41"/>
    </row>
    <row r="250" spans="2:18" ht="24.95" customHeight="1">
      <c r="B250" s="236">
        <v>42</v>
      </c>
      <c r="C250" s="289" t="s">
        <v>13</v>
      </c>
      <c r="D250" s="282">
        <f t="shared" ref="D250" si="486">VLOOKUP(C250,$Q$4:$R$77,2,FALSE)</f>
        <v>73347</v>
      </c>
      <c r="E250" s="105">
        <v>1</v>
      </c>
      <c r="F250" s="108" t="s">
        <v>244</v>
      </c>
      <c r="G250" s="111" t="s">
        <v>245</v>
      </c>
      <c r="H250" s="174">
        <v>6788119</v>
      </c>
      <c r="I250" s="24">
        <f t="shared" ref="I250" si="487">IFERROR(H250/H255,"-")</f>
        <v>3.2394080538919626E-3</v>
      </c>
      <c r="J250" s="112">
        <v>14</v>
      </c>
      <c r="K250" s="24">
        <f t="shared" ref="K250" si="488">IFERROR(J250/J255,"-")</f>
        <v>1.7696877765137151E-3</v>
      </c>
      <c r="L250" s="112">
        <f t="shared" si="392"/>
        <v>484865.64285714284</v>
      </c>
      <c r="M250" s="84">
        <f>IFERROR(J250/$R$45,0)</f>
        <v>1.9087351902599971E-4</v>
      </c>
      <c r="P250" s="41"/>
      <c r="Q250" s="41"/>
      <c r="R250" s="41"/>
    </row>
    <row r="251" spans="2:18" ht="24.95" customHeight="1">
      <c r="B251" s="237"/>
      <c r="C251" s="290"/>
      <c r="D251" s="304"/>
      <c r="E251" s="106">
        <v>2</v>
      </c>
      <c r="F251" s="109" t="s">
        <v>236</v>
      </c>
      <c r="G251" s="28" t="s">
        <v>237</v>
      </c>
      <c r="H251" s="175">
        <v>70609280</v>
      </c>
      <c r="I251" s="25">
        <f t="shared" ref="I251" si="489">IFERROR(H251/H255,"-")</f>
        <v>3.3695972376370051E-2</v>
      </c>
      <c r="J251" s="113">
        <v>508</v>
      </c>
      <c r="K251" s="25">
        <f t="shared" ref="K251" si="490">IFERROR(J251/J255,"-")</f>
        <v>6.4214385033497662E-2</v>
      </c>
      <c r="L251" s="113">
        <f t="shared" si="392"/>
        <v>138994.64566929135</v>
      </c>
      <c r="M251" s="81">
        <f t="shared" ref="M251:M255" si="491">IFERROR(J251/$R$45,0)</f>
        <v>6.9259819760862746E-3</v>
      </c>
      <c r="P251" s="41"/>
      <c r="Q251" s="41"/>
      <c r="R251" s="41"/>
    </row>
    <row r="252" spans="2:18" ht="24.95" customHeight="1">
      <c r="B252" s="237"/>
      <c r="C252" s="290"/>
      <c r="D252" s="304"/>
      <c r="E252" s="106">
        <v>3</v>
      </c>
      <c r="F252" s="109" t="s">
        <v>232</v>
      </c>
      <c r="G252" s="29" t="s">
        <v>233</v>
      </c>
      <c r="H252" s="175">
        <v>96093493</v>
      </c>
      <c r="I252" s="25">
        <f t="shared" ref="I252" si="492">IFERROR(H252/H255,"-")</f>
        <v>4.5857480570215541E-2</v>
      </c>
      <c r="J252" s="113">
        <v>839</v>
      </c>
      <c r="K252" s="25">
        <f t="shared" ref="K252" si="493">IFERROR(J252/J255,"-")</f>
        <v>0.10605486032107192</v>
      </c>
      <c r="L252" s="113">
        <f t="shared" si="392"/>
        <v>114533.36471990465</v>
      </c>
      <c r="M252" s="81">
        <f t="shared" si="491"/>
        <v>1.143877731877241E-2</v>
      </c>
      <c r="P252" s="41"/>
      <c r="Q252" s="41"/>
      <c r="R252" s="41"/>
    </row>
    <row r="253" spans="2:18" ht="24.95" customHeight="1">
      <c r="B253" s="237"/>
      <c r="C253" s="290"/>
      <c r="D253" s="304"/>
      <c r="E253" s="106">
        <v>4</v>
      </c>
      <c r="F253" s="109" t="s">
        <v>238</v>
      </c>
      <c r="G253" s="29" t="s">
        <v>239</v>
      </c>
      <c r="H253" s="175">
        <v>104126818</v>
      </c>
      <c r="I253" s="25">
        <f t="shared" ref="I253" si="494">IFERROR(H253/H255,"-")</f>
        <v>4.969112251204532E-2</v>
      </c>
      <c r="J253" s="113">
        <v>966</v>
      </c>
      <c r="K253" s="25">
        <f t="shared" ref="K253" si="495">IFERROR(J253/J255,"-")</f>
        <v>0.12210845657944634</v>
      </c>
      <c r="L253" s="113">
        <f t="shared" si="392"/>
        <v>107791.73706004141</v>
      </c>
      <c r="M253" s="81">
        <f t="shared" si="491"/>
        <v>1.317027281279398E-2</v>
      </c>
      <c r="P253" s="41"/>
      <c r="Q253" s="41"/>
      <c r="R253" s="41"/>
    </row>
    <row r="254" spans="2:18" ht="24.95" customHeight="1">
      <c r="B254" s="237"/>
      <c r="C254" s="290"/>
      <c r="D254" s="304"/>
      <c r="E254" s="107">
        <v>5</v>
      </c>
      <c r="F254" s="110" t="s">
        <v>246</v>
      </c>
      <c r="G254" s="30" t="s">
        <v>247</v>
      </c>
      <c r="H254" s="176">
        <v>4820920</v>
      </c>
      <c r="I254" s="40">
        <f t="shared" ref="I254" si="496">IFERROR(H254/H255,"-")</f>
        <v>2.3006265911320709E-3</v>
      </c>
      <c r="J254" s="114">
        <v>51</v>
      </c>
      <c r="K254" s="40">
        <f t="shared" ref="K254" si="497">IFERROR(J254/J255,"-")</f>
        <v>6.4467197572999624E-3</v>
      </c>
      <c r="L254" s="114">
        <f t="shared" si="392"/>
        <v>94527.843137254895</v>
      </c>
      <c r="M254" s="82">
        <f t="shared" si="491"/>
        <v>6.9532496216614178E-4</v>
      </c>
      <c r="P254" s="41"/>
      <c r="Q254" s="41"/>
      <c r="R254" s="41"/>
    </row>
    <row r="255" spans="2:18" ht="24.95" customHeight="1">
      <c r="B255" s="238"/>
      <c r="C255" s="291"/>
      <c r="D255" s="305"/>
      <c r="E255" s="115" t="s">
        <v>106</v>
      </c>
      <c r="F255" s="118"/>
      <c r="G255" s="120"/>
      <c r="H255" s="177">
        <v>2095481300</v>
      </c>
      <c r="I255" s="26" t="s">
        <v>193</v>
      </c>
      <c r="J255" s="142">
        <v>7911</v>
      </c>
      <c r="K255" s="26" t="s">
        <v>104</v>
      </c>
      <c r="L255" s="142">
        <f t="shared" si="392"/>
        <v>264881.97446593351</v>
      </c>
      <c r="M255" s="83">
        <f t="shared" si="491"/>
        <v>0.1078571720724774</v>
      </c>
      <c r="P255" s="41"/>
      <c r="Q255" s="41"/>
      <c r="R255" s="41"/>
    </row>
    <row r="256" spans="2:18" ht="24.95" customHeight="1">
      <c r="B256" s="236">
        <v>43</v>
      </c>
      <c r="C256" s="289" t="s">
        <v>9</v>
      </c>
      <c r="D256" s="282">
        <f t="shared" ref="D256" si="498">VLOOKUP(C256,$Q$4:$R$77,2,FALSE)</f>
        <v>45204</v>
      </c>
      <c r="E256" s="105">
        <v>1</v>
      </c>
      <c r="F256" s="108" t="s">
        <v>236</v>
      </c>
      <c r="G256" s="111" t="s">
        <v>237</v>
      </c>
      <c r="H256" s="174">
        <v>46267351</v>
      </c>
      <c r="I256" s="24">
        <f t="shared" ref="I256" si="499">IFERROR(H256/H261,"-")</f>
        <v>3.1454200402043997E-2</v>
      </c>
      <c r="J256" s="112">
        <v>331</v>
      </c>
      <c r="K256" s="24">
        <f t="shared" ref="K256" si="500">IFERROR(J256/J261,"-")</f>
        <v>6.2618236852062054E-2</v>
      </c>
      <c r="L256" s="112">
        <f t="shared" si="392"/>
        <v>139780.51661631421</v>
      </c>
      <c r="M256" s="84">
        <f>IFERROR(J256/$R$46,0)</f>
        <v>7.3223608530218563E-3</v>
      </c>
      <c r="P256" s="41"/>
      <c r="Q256" s="41"/>
      <c r="R256" s="41"/>
    </row>
    <row r="257" spans="2:18" ht="24.95" customHeight="1">
      <c r="B257" s="237"/>
      <c r="C257" s="290"/>
      <c r="D257" s="304"/>
      <c r="E257" s="106">
        <v>2</v>
      </c>
      <c r="F257" s="109" t="s">
        <v>232</v>
      </c>
      <c r="G257" s="28" t="s">
        <v>233</v>
      </c>
      <c r="H257" s="175">
        <v>67472035</v>
      </c>
      <c r="I257" s="25">
        <f t="shared" ref="I257" si="501">IFERROR(H257/H261,"-")</f>
        <v>4.5869903172622239E-2</v>
      </c>
      <c r="J257" s="113">
        <v>619</v>
      </c>
      <c r="K257" s="25">
        <f t="shared" ref="K257" si="502">IFERROR(J257/J261,"-")</f>
        <v>0.11710177828225501</v>
      </c>
      <c r="L257" s="113">
        <f t="shared" si="392"/>
        <v>109001.67205169628</v>
      </c>
      <c r="M257" s="81">
        <f t="shared" ref="M257:M261" si="503">IFERROR(J257/$R$46,0)</f>
        <v>1.3693478453234226E-2</v>
      </c>
      <c r="P257" s="41"/>
      <c r="Q257" s="41"/>
      <c r="R257" s="41"/>
    </row>
    <row r="258" spans="2:18" ht="24.95" customHeight="1">
      <c r="B258" s="237"/>
      <c r="C258" s="290"/>
      <c r="D258" s="304"/>
      <c r="E258" s="106">
        <v>3</v>
      </c>
      <c r="F258" s="109" t="s">
        <v>214</v>
      </c>
      <c r="G258" s="29" t="s">
        <v>215</v>
      </c>
      <c r="H258" s="175">
        <v>274568037</v>
      </c>
      <c r="I258" s="25">
        <f t="shared" ref="I258" si="504">IFERROR(H258/H261,"-")</f>
        <v>0.1866611740921548</v>
      </c>
      <c r="J258" s="113">
        <v>2935</v>
      </c>
      <c r="K258" s="25">
        <f t="shared" ref="K258" si="505">IFERROR(J258/J261,"-")</f>
        <v>0.5552402572833901</v>
      </c>
      <c r="L258" s="113">
        <f t="shared" si="392"/>
        <v>93549.586712095406</v>
      </c>
      <c r="M258" s="81">
        <f t="shared" si="503"/>
        <v>6.4927882488275371E-2</v>
      </c>
      <c r="P258" s="41"/>
      <c r="Q258" s="41"/>
      <c r="R258" s="41"/>
    </row>
    <row r="259" spans="2:18" ht="24.95" customHeight="1">
      <c r="B259" s="237"/>
      <c r="C259" s="290"/>
      <c r="D259" s="304"/>
      <c r="E259" s="106">
        <v>4</v>
      </c>
      <c r="F259" s="109" t="s">
        <v>238</v>
      </c>
      <c r="G259" s="29" t="s">
        <v>239</v>
      </c>
      <c r="H259" s="175">
        <v>45725095</v>
      </c>
      <c r="I259" s="25">
        <f t="shared" ref="I259" si="506">IFERROR(H259/H261,"-")</f>
        <v>3.108555537429623E-2</v>
      </c>
      <c r="J259" s="113">
        <v>582</v>
      </c>
      <c r="K259" s="25">
        <f t="shared" ref="K259" si="507">IFERROR(J259/J261,"-")</f>
        <v>0.11010215664018161</v>
      </c>
      <c r="L259" s="113">
        <f t="shared" si="392"/>
        <v>78565.455326460476</v>
      </c>
      <c r="M259" s="81">
        <f t="shared" si="503"/>
        <v>1.2874966817095832E-2</v>
      </c>
      <c r="P259" s="41"/>
      <c r="Q259" s="41"/>
      <c r="R259" s="41"/>
    </row>
    <row r="260" spans="2:18" ht="24.95" customHeight="1">
      <c r="B260" s="237"/>
      <c r="C260" s="290"/>
      <c r="D260" s="304"/>
      <c r="E260" s="107">
        <v>5</v>
      </c>
      <c r="F260" s="110" t="s">
        <v>262</v>
      </c>
      <c r="G260" s="30" t="s">
        <v>263</v>
      </c>
      <c r="H260" s="176">
        <v>22327476</v>
      </c>
      <c r="I260" s="40">
        <f t="shared" ref="I260" si="508">IFERROR(H260/H261,"-")</f>
        <v>1.517901693952238E-2</v>
      </c>
      <c r="J260" s="114">
        <v>288</v>
      </c>
      <c r="K260" s="40">
        <f t="shared" ref="K260" si="509">IFERROR(J260/J261,"-")</f>
        <v>5.4483541430192961E-2</v>
      </c>
      <c r="L260" s="114">
        <f t="shared" si="392"/>
        <v>77525.958333333328</v>
      </c>
      <c r="M260" s="82">
        <f t="shared" si="503"/>
        <v>6.3711176002123702E-3</v>
      </c>
      <c r="P260" s="41"/>
      <c r="Q260" s="41"/>
      <c r="R260" s="41"/>
    </row>
    <row r="261" spans="2:18" ht="24.95" customHeight="1">
      <c r="B261" s="238"/>
      <c r="C261" s="291"/>
      <c r="D261" s="305"/>
      <c r="E261" s="115" t="s">
        <v>106</v>
      </c>
      <c r="F261" s="118"/>
      <c r="G261" s="120"/>
      <c r="H261" s="177">
        <v>1470943480</v>
      </c>
      <c r="I261" s="26" t="s">
        <v>193</v>
      </c>
      <c r="J261" s="142">
        <v>5286</v>
      </c>
      <c r="K261" s="26" t="s">
        <v>104</v>
      </c>
      <c r="L261" s="142">
        <f t="shared" si="392"/>
        <v>278271.56261823687</v>
      </c>
      <c r="M261" s="83">
        <f t="shared" si="503"/>
        <v>0.11693655428723122</v>
      </c>
      <c r="P261" s="41"/>
      <c r="Q261" s="41"/>
      <c r="R261" s="41"/>
    </row>
    <row r="262" spans="2:18" ht="24.95" customHeight="1">
      <c r="B262" s="236">
        <v>44</v>
      </c>
      <c r="C262" s="289" t="s">
        <v>19</v>
      </c>
      <c r="D262" s="282">
        <f t="shared" ref="D262" si="510">VLOOKUP(C262,$Q$4:$R$77,2,FALSE)</f>
        <v>47986</v>
      </c>
      <c r="E262" s="105">
        <v>1</v>
      </c>
      <c r="F262" s="108" t="s">
        <v>236</v>
      </c>
      <c r="G262" s="111" t="s">
        <v>237</v>
      </c>
      <c r="H262" s="174">
        <v>110791323</v>
      </c>
      <c r="I262" s="24">
        <f t="shared" ref="I262" si="511">IFERROR(H262/H267,"-")</f>
        <v>4.7858807034363203E-2</v>
      </c>
      <c r="J262" s="112">
        <v>328</v>
      </c>
      <c r="K262" s="24">
        <f t="shared" ref="K262" si="512">IFERROR(J262/J267,"-")</f>
        <v>5.1426779554719346E-2</v>
      </c>
      <c r="L262" s="112">
        <f t="shared" si="392"/>
        <v>337778.42378048779</v>
      </c>
      <c r="M262" s="84">
        <f>IFERROR(J262/$R$47,0)</f>
        <v>6.8353269703663568E-3</v>
      </c>
      <c r="P262" s="41"/>
      <c r="Q262" s="41"/>
      <c r="R262" s="41"/>
    </row>
    <row r="263" spans="2:18" ht="24.95" customHeight="1">
      <c r="B263" s="237"/>
      <c r="C263" s="290"/>
      <c r="D263" s="304"/>
      <c r="E263" s="106">
        <v>2</v>
      </c>
      <c r="F263" s="109" t="s">
        <v>244</v>
      </c>
      <c r="G263" s="28" t="s">
        <v>245</v>
      </c>
      <c r="H263" s="175">
        <v>3057300</v>
      </c>
      <c r="I263" s="25">
        <f t="shared" ref="I263" si="513">IFERROR(H263/H267,"-")</f>
        <v>1.3206695866079569E-3</v>
      </c>
      <c r="J263" s="113">
        <v>14</v>
      </c>
      <c r="K263" s="25">
        <f t="shared" ref="K263" si="514">IFERROR(J263/J267,"-")</f>
        <v>2.1950454687989967E-3</v>
      </c>
      <c r="L263" s="113">
        <f t="shared" si="392"/>
        <v>218378.57142857142</v>
      </c>
      <c r="M263" s="81">
        <f t="shared" ref="M263:M267" si="515">IFERROR(J263/$R$47,0)</f>
        <v>2.9175176093027135E-4</v>
      </c>
      <c r="P263" s="41"/>
      <c r="Q263" s="41"/>
      <c r="R263" s="41"/>
    </row>
    <row r="264" spans="2:18" ht="24.95" customHeight="1">
      <c r="B264" s="237"/>
      <c r="C264" s="290"/>
      <c r="D264" s="304"/>
      <c r="E264" s="106">
        <v>3</v>
      </c>
      <c r="F264" s="109" t="s">
        <v>230</v>
      </c>
      <c r="G264" s="29" t="s">
        <v>231</v>
      </c>
      <c r="H264" s="175">
        <v>153511024</v>
      </c>
      <c r="I264" s="25">
        <f t="shared" ref="I264" si="516">IFERROR(H264/H267,"-")</f>
        <v>6.6312543945914418E-2</v>
      </c>
      <c r="J264" s="113">
        <v>774</v>
      </c>
      <c r="K264" s="25">
        <f t="shared" ref="K264" si="517">IFERROR(J264/J267,"-")</f>
        <v>0.1213546566321731</v>
      </c>
      <c r="L264" s="113">
        <f t="shared" si="392"/>
        <v>198334.65633074936</v>
      </c>
      <c r="M264" s="81">
        <f t="shared" si="515"/>
        <v>1.6129704497145E-2</v>
      </c>
      <c r="P264" s="41"/>
      <c r="Q264" s="41"/>
      <c r="R264" s="41"/>
    </row>
    <row r="265" spans="2:18" ht="24.95" customHeight="1">
      <c r="B265" s="237"/>
      <c r="C265" s="290"/>
      <c r="D265" s="304"/>
      <c r="E265" s="106">
        <v>4</v>
      </c>
      <c r="F265" s="109" t="s">
        <v>272</v>
      </c>
      <c r="G265" s="29" t="s">
        <v>273</v>
      </c>
      <c r="H265" s="175">
        <v>31899867</v>
      </c>
      <c r="I265" s="25">
        <f t="shared" ref="I265" si="518">IFERROR(H265/H267,"-")</f>
        <v>1.3779865948300397E-2</v>
      </c>
      <c r="J265" s="113">
        <v>192</v>
      </c>
      <c r="K265" s="25">
        <f t="shared" ref="K265" si="519">IFERROR(J265/J267,"-")</f>
        <v>3.0103480714957668E-2</v>
      </c>
      <c r="L265" s="113">
        <f t="shared" si="392"/>
        <v>166145.140625</v>
      </c>
      <c r="M265" s="81">
        <f t="shared" si="515"/>
        <v>4.0011670070437214E-3</v>
      </c>
      <c r="P265" s="41"/>
      <c r="Q265" s="41"/>
      <c r="R265" s="41"/>
    </row>
    <row r="266" spans="2:18" ht="24.95" customHeight="1">
      <c r="B266" s="237"/>
      <c r="C266" s="290"/>
      <c r="D266" s="304"/>
      <c r="E266" s="107">
        <v>5</v>
      </c>
      <c r="F266" s="110" t="s">
        <v>254</v>
      </c>
      <c r="G266" s="30" t="s">
        <v>255</v>
      </c>
      <c r="H266" s="176">
        <v>31475735</v>
      </c>
      <c r="I266" s="40">
        <f t="shared" ref="I266" si="520">IFERROR(H266/H267,"-")</f>
        <v>1.3596652579279625E-2</v>
      </c>
      <c r="J266" s="114">
        <v>190</v>
      </c>
      <c r="K266" s="40">
        <f t="shared" ref="K266" si="521">IFERROR(J266/J267,"-")</f>
        <v>2.9789902790843526E-2</v>
      </c>
      <c r="L266" s="114">
        <f t="shared" ref="L266:L329" si="522">IFERROR(H266/J266,"-")</f>
        <v>165661.76315789475</v>
      </c>
      <c r="M266" s="82">
        <f t="shared" si="515"/>
        <v>3.9594881840536826E-3</v>
      </c>
      <c r="P266" s="41"/>
      <c r="Q266" s="41"/>
      <c r="R266" s="41"/>
    </row>
    <row r="267" spans="2:18" ht="24.95" customHeight="1">
      <c r="B267" s="238"/>
      <c r="C267" s="291"/>
      <c r="D267" s="305"/>
      <c r="E267" s="115" t="s">
        <v>106</v>
      </c>
      <c r="F267" s="118"/>
      <c r="G267" s="120"/>
      <c r="H267" s="177">
        <v>2314962070</v>
      </c>
      <c r="I267" s="26" t="s">
        <v>193</v>
      </c>
      <c r="J267" s="142">
        <v>6378</v>
      </c>
      <c r="K267" s="26" t="s">
        <v>104</v>
      </c>
      <c r="L267" s="142">
        <f t="shared" si="522"/>
        <v>362960.50015678897</v>
      </c>
      <c r="M267" s="83">
        <f t="shared" si="515"/>
        <v>0.13291376651523362</v>
      </c>
      <c r="P267" s="41"/>
      <c r="Q267" s="41"/>
      <c r="R267" s="41"/>
    </row>
    <row r="268" spans="2:18" ht="24.95" customHeight="1">
      <c r="B268" s="236">
        <v>45</v>
      </c>
      <c r="C268" s="289" t="s">
        <v>42</v>
      </c>
      <c r="D268" s="282">
        <f t="shared" ref="D268" si="523">VLOOKUP(C268,$Q$4:$R$77,2,FALSE)</f>
        <v>16826</v>
      </c>
      <c r="E268" s="105">
        <v>1</v>
      </c>
      <c r="F268" s="108" t="s">
        <v>252</v>
      </c>
      <c r="G268" s="111" t="s">
        <v>253</v>
      </c>
      <c r="H268" s="174">
        <v>9198837</v>
      </c>
      <c r="I268" s="24">
        <f t="shared" ref="I268" si="524">IFERROR(H268/H273,"-")</f>
        <v>1.5026567553271098E-2</v>
      </c>
      <c r="J268" s="112">
        <v>31</v>
      </c>
      <c r="K268" s="24">
        <f t="shared" ref="K268" si="525">IFERROR(J268/J273,"-")</f>
        <v>1.5188633023027927E-2</v>
      </c>
      <c r="L268" s="112">
        <f t="shared" si="522"/>
        <v>296736.67741935485</v>
      </c>
      <c r="M268" s="84">
        <f>IFERROR(J268/$R$48,0)</f>
        <v>1.8423867823606323E-3</v>
      </c>
      <c r="P268" s="41"/>
      <c r="Q268" s="41"/>
      <c r="R268" s="41"/>
    </row>
    <row r="269" spans="2:18" ht="24.95" customHeight="1">
      <c r="B269" s="237"/>
      <c r="C269" s="290"/>
      <c r="D269" s="304"/>
      <c r="E269" s="106">
        <v>2</v>
      </c>
      <c r="F269" s="109" t="s">
        <v>274</v>
      </c>
      <c r="G269" s="28" t="s">
        <v>275</v>
      </c>
      <c r="H269" s="175">
        <v>685837</v>
      </c>
      <c r="I269" s="25">
        <f t="shared" ref="I269" si="526">IFERROR(H269/H273,"-")</f>
        <v>1.1203346695927746E-3</v>
      </c>
      <c r="J269" s="113">
        <v>4</v>
      </c>
      <c r="K269" s="25">
        <f t="shared" ref="K269" si="527">IFERROR(J269/J273,"-")</f>
        <v>1.9598236158745713E-3</v>
      </c>
      <c r="L269" s="113">
        <f t="shared" si="522"/>
        <v>171459.25</v>
      </c>
      <c r="M269" s="81">
        <f t="shared" ref="M269:M273" si="528">IFERROR(J269/$R$48,0)</f>
        <v>2.3772732675621063E-4</v>
      </c>
      <c r="P269" s="41"/>
      <c r="Q269" s="41"/>
      <c r="R269" s="41"/>
    </row>
    <row r="270" spans="2:18" ht="24.95" customHeight="1">
      <c r="B270" s="237"/>
      <c r="C270" s="290"/>
      <c r="D270" s="304"/>
      <c r="E270" s="106">
        <v>3</v>
      </c>
      <c r="F270" s="109" t="s">
        <v>238</v>
      </c>
      <c r="G270" s="29" t="s">
        <v>239</v>
      </c>
      <c r="H270" s="175">
        <v>33182359</v>
      </c>
      <c r="I270" s="25">
        <f t="shared" ref="I270" si="529">IFERROR(H270/H273,"-")</f>
        <v>5.4204347689864839E-2</v>
      </c>
      <c r="J270" s="113">
        <v>249</v>
      </c>
      <c r="K270" s="25">
        <f t="shared" ref="K270" si="530">IFERROR(J270/J273,"-")</f>
        <v>0.12199902008819206</v>
      </c>
      <c r="L270" s="113">
        <f t="shared" si="522"/>
        <v>133262.4859437751</v>
      </c>
      <c r="M270" s="81">
        <f t="shared" si="528"/>
        <v>1.4798526090574112E-2</v>
      </c>
      <c r="P270" s="41"/>
      <c r="Q270" s="41"/>
      <c r="R270" s="41"/>
    </row>
    <row r="271" spans="2:18" ht="24.95" customHeight="1">
      <c r="B271" s="237"/>
      <c r="C271" s="290"/>
      <c r="D271" s="304"/>
      <c r="E271" s="106">
        <v>4</v>
      </c>
      <c r="F271" s="109" t="s">
        <v>236</v>
      </c>
      <c r="G271" s="29" t="s">
        <v>237</v>
      </c>
      <c r="H271" s="175">
        <v>13894245</v>
      </c>
      <c r="I271" s="25">
        <f t="shared" ref="I271" si="531">IFERROR(H271/H273,"-")</f>
        <v>2.2696652967565269E-2</v>
      </c>
      <c r="J271" s="113">
        <v>112</v>
      </c>
      <c r="K271" s="25">
        <f t="shared" ref="K271" si="532">IFERROR(J271/J273,"-")</f>
        <v>5.4875061244487995E-2</v>
      </c>
      <c r="L271" s="113">
        <f t="shared" si="522"/>
        <v>124055.75892857143</v>
      </c>
      <c r="M271" s="81">
        <f t="shared" si="528"/>
        <v>6.6563651491738972E-3</v>
      </c>
      <c r="P271" s="41"/>
      <c r="Q271" s="41"/>
      <c r="R271" s="41"/>
    </row>
    <row r="272" spans="2:18" ht="24.95" customHeight="1">
      <c r="B272" s="237"/>
      <c r="C272" s="290"/>
      <c r="D272" s="304"/>
      <c r="E272" s="107">
        <v>5</v>
      </c>
      <c r="F272" s="110" t="s">
        <v>214</v>
      </c>
      <c r="G272" s="30" t="s">
        <v>215</v>
      </c>
      <c r="H272" s="176">
        <v>122048013</v>
      </c>
      <c r="I272" s="40">
        <f t="shared" ref="I272" si="533">IFERROR(H272/H273,"-")</f>
        <v>0.19936897589195343</v>
      </c>
      <c r="J272" s="114">
        <v>1196</v>
      </c>
      <c r="K272" s="40">
        <f t="shared" ref="K272" si="534">IFERROR(J272/J273,"-")</f>
        <v>0.5859872611464968</v>
      </c>
      <c r="L272" s="114">
        <f t="shared" si="522"/>
        <v>102046.83361204014</v>
      </c>
      <c r="M272" s="82">
        <f t="shared" si="528"/>
        <v>7.1080470700106979E-2</v>
      </c>
      <c r="P272" s="41"/>
      <c r="Q272" s="41"/>
      <c r="R272" s="41"/>
    </row>
    <row r="273" spans="2:18" ht="24.95" customHeight="1">
      <c r="B273" s="238"/>
      <c r="C273" s="291"/>
      <c r="D273" s="305"/>
      <c r="E273" s="115" t="s">
        <v>106</v>
      </c>
      <c r="F273" s="118"/>
      <c r="G273" s="120"/>
      <c r="H273" s="177">
        <v>612171540</v>
      </c>
      <c r="I273" s="26" t="s">
        <v>193</v>
      </c>
      <c r="J273" s="142">
        <v>2041</v>
      </c>
      <c r="K273" s="26" t="s">
        <v>104</v>
      </c>
      <c r="L273" s="142">
        <f t="shared" si="522"/>
        <v>299937.06026457617</v>
      </c>
      <c r="M273" s="83">
        <f t="shared" si="528"/>
        <v>0.12130036847735647</v>
      </c>
      <c r="P273" s="41"/>
      <c r="Q273" s="41"/>
      <c r="R273" s="41"/>
    </row>
    <row r="274" spans="2:18" ht="24.95" customHeight="1">
      <c r="B274" s="236">
        <v>46</v>
      </c>
      <c r="C274" s="289" t="s">
        <v>22</v>
      </c>
      <c r="D274" s="282">
        <f t="shared" ref="D274" si="535">VLOOKUP(C274,$Q$4:$R$77,2,FALSE)</f>
        <v>21932</v>
      </c>
      <c r="E274" s="105">
        <v>1</v>
      </c>
      <c r="F274" s="108" t="s">
        <v>232</v>
      </c>
      <c r="G274" s="111" t="s">
        <v>233</v>
      </c>
      <c r="H274" s="174">
        <v>41123830</v>
      </c>
      <c r="I274" s="24">
        <f t="shared" ref="I274" si="536">IFERROR(H274/H279,"-")</f>
        <v>6.5739745846508629E-2</v>
      </c>
      <c r="J274" s="112">
        <v>306</v>
      </c>
      <c r="K274" s="24">
        <f t="shared" ref="K274" si="537">IFERROR(J274/J279,"-")</f>
        <v>0.1186046511627907</v>
      </c>
      <c r="L274" s="112">
        <f t="shared" si="522"/>
        <v>134391.60130718953</v>
      </c>
      <c r="M274" s="84">
        <f>IFERROR(J274/$R$49,0)</f>
        <v>1.3952215940178734E-2</v>
      </c>
      <c r="P274" s="41"/>
      <c r="Q274" s="41"/>
      <c r="R274" s="41"/>
    </row>
    <row r="275" spans="2:18" ht="24.95" customHeight="1">
      <c r="B275" s="237"/>
      <c r="C275" s="290"/>
      <c r="D275" s="304"/>
      <c r="E275" s="106">
        <v>2</v>
      </c>
      <c r="F275" s="109" t="s">
        <v>246</v>
      </c>
      <c r="G275" s="28" t="s">
        <v>247</v>
      </c>
      <c r="H275" s="175">
        <v>1605641</v>
      </c>
      <c r="I275" s="25">
        <f t="shared" ref="I275" si="538">IFERROR(H275/H279,"-")</f>
        <v>2.5667461241021075E-3</v>
      </c>
      <c r="J275" s="113">
        <v>12</v>
      </c>
      <c r="K275" s="25">
        <f t="shared" ref="K275" si="539">IFERROR(J275/J279,"-")</f>
        <v>4.6511627906976744E-3</v>
      </c>
      <c r="L275" s="113">
        <f t="shared" si="522"/>
        <v>133803.41666666666</v>
      </c>
      <c r="M275" s="81">
        <f t="shared" ref="M275:M279" si="540">IFERROR(J275/$R$49,0)</f>
        <v>5.4714572314426405E-4</v>
      </c>
      <c r="P275" s="41"/>
      <c r="Q275" s="41"/>
      <c r="R275" s="41"/>
    </row>
    <row r="276" spans="2:18" ht="24.95" customHeight="1">
      <c r="B276" s="237"/>
      <c r="C276" s="290"/>
      <c r="D276" s="304"/>
      <c r="E276" s="106">
        <v>3</v>
      </c>
      <c r="F276" s="109" t="s">
        <v>236</v>
      </c>
      <c r="G276" s="29" t="s">
        <v>237</v>
      </c>
      <c r="H276" s="175">
        <v>17232389</v>
      </c>
      <c r="I276" s="25">
        <f t="shared" ref="I276" si="541">IFERROR(H276/H279,"-")</f>
        <v>2.7547358142181091E-2</v>
      </c>
      <c r="J276" s="113">
        <v>131</v>
      </c>
      <c r="K276" s="25">
        <f t="shared" ref="K276" si="542">IFERROR(J276/J279,"-")</f>
        <v>5.0775193798449615E-2</v>
      </c>
      <c r="L276" s="113">
        <f t="shared" si="522"/>
        <v>131544.95419847328</v>
      </c>
      <c r="M276" s="81">
        <f t="shared" si="540"/>
        <v>5.9730074776582166E-3</v>
      </c>
      <c r="P276" s="41"/>
      <c r="Q276" s="41"/>
      <c r="R276" s="41"/>
    </row>
    <row r="277" spans="2:18" ht="24.95" customHeight="1">
      <c r="B277" s="237"/>
      <c r="C277" s="290"/>
      <c r="D277" s="304"/>
      <c r="E277" s="106">
        <v>4</v>
      </c>
      <c r="F277" s="109" t="s">
        <v>254</v>
      </c>
      <c r="G277" s="29" t="s">
        <v>255</v>
      </c>
      <c r="H277" s="175">
        <v>12081505</v>
      </c>
      <c r="I277" s="25">
        <f t="shared" ref="I277" si="543">IFERROR(H277/H279,"-")</f>
        <v>1.9313256283359875E-2</v>
      </c>
      <c r="J277" s="113">
        <v>122</v>
      </c>
      <c r="K277" s="25">
        <f t="shared" ref="K277" si="544">IFERROR(J277/J279,"-")</f>
        <v>4.7286821705426356E-2</v>
      </c>
      <c r="L277" s="113">
        <f t="shared" si="522"/>
        <v>99028.729508196717</v>
      </c>
      <c r="M277" s="81">
        <f t="shared" si="540"/>
        <v>5.5626481853000183E-3</v>
      </c>
      <c r="P277" s="41"/>
      <c r="Q277" s="41"/>
      <c r="R277" s="41"/>
    </row>
    <row r="278" spans="2:18" ht="24.95" customHeight="1">
      <c r="B278" s="237"/>
      <c r="C278" s="290"/>
      <c r="D278" s="304"/>
      <c r="E278" s="107">
        <v>5</v>
      </c>
      <c r="F278" s="110" t="s">
        <v>238</v>
      </c>
      <c r="G278" s="30" t="s">
        <v>239</v>
      </c>
      <c r="H278" s="176">
        <v>26136168</v>
      </c>
      <c r="I278" s="40">
        <f t="shared" ref="I278" si="545">IFERROR(H278/H279,"-")</f>
        <v>4.1780764138983455E-2</v>
      </c>
      <c r="J278" s="114">
        <v>297</v>
      </c>
      <c r="K278" s="40">
        <f t="shared" ref="K278" si="546">IFERROR(J278/J279,"-")</f>
        <v>0.11511627906976744</v>
      </c>
      <c r="L278" s="114">
        <f t="shared" si="522"/>
        <v>88000.565656565654</v>
      </c>
      <c r="M278" s="82">
        <f t="shared" si="540"/>
        <v>1.3541856647820536E-2</v>
      </c>
      <c r="P278" s="41"/>
      <c r="Q278" s="41"/>
      <c r="R278" s="41"/>
    </row>
    <row r="279" spans="2:18" ht="24.95" customHeight="1">
      <c r="B279" s="238"/>
      <c r="C279" s="291"/>
      <c r="D279" s="305"/>
      <c r="E279" s="115" t="s">
        <v>106</v>
      </c>
      <c r="F279" s="118"/>
      <c r="G279" s="120"/>
      <c r="H279" s="177">
        <v>625555050</v>
      </c>
      <c r="I279" s="26" t="s">
        <v>193</v>
      </c>
      <c r="J279" s="142">
        <v>2580</v>
      </c>
      <c r="K279" s="26" t="s">
        <v>104</v>
      </c>
      <c r="L279" s="142">
        <f t="shared" si="522"/>
        <v>242463.1976744186</v>
      </c>
      <c r="M279" s="83">
        <f t="shared" si="540"/>
        <v>0.11763633047601678</v>
      </c>
      <c r="P279" s="41"/>
      <c r="Q279" s="41"/>
      <c r="R279" s="41"/>
    </row>
    <row r="280" spans="2:18" ht="24.95" customHeight="1">
      <c r="B280" s="236">
        <v>47</v>
      </c>
      <c r="C280" s="289" t="s">
        <v>14</v>
      </c>
      <c r="D280" s="282">
        <f t="shared" ref="D280" si="547">VLOOKUP(C280,$Q$4:$R$77,2,FALSE)</f>
        <v>44410</v>
      </c>
      <c r="E280" s="105">
        <v>1</v>
      </c>
      <c r="F280" s="108" t="s">
        <v>244</v>
      </c>
      <c r="G280" s="111" t="s">
        <v>245</v>
      </c>
      <c r="H280" s="174">
        <v>8253038</v>
      </c>
      <c r="I280" s="24">
        <f t="shared" ref="I280" si="548">IFERROR(H280/H285,"-")</f>
        <v>6.2985256793708635E-3</v>
      </c>
      <c r="J280" s="112">
        <v>12</v>
      </c>
      <c r="K280" s="24">
        <f t="shared" ref="K280" si="549">IFERROR(J280/J285,"-")</f>
        <v>2.4747370591874612E-3</v>
      </c>
      <c r="L280" s="112">
        <f t="shared" si="522"/>
        <v>687753.16666666663</v>
      </c>
      <c r="M280" s="84">
        <f>IFERROR(J280/$R$50,0)</f>
        <v>2.7020941229452826E-4</v>
      </c>
      <c r="P280" s="41"/>
      <c r="Q280" s="41"/>
      <c r="R280" s="41"/>
    </row>
    <row r="281" spans="2:18" ht="24.95" customHeight="1">
      <c r="B281" s="237"/>
      <c r="C281" s="290"/>
      <c r="D281" s="304"/>
      <c r="E281" s="106">
        <v>2</v>
      </c>
      <c r="F281" s="109" t="s">
        <v>246</v>
      </c>
      <c r="G281" s="28" t="s">
        <v>247</v>
      </c>
      <c r="H281" s="175">
        <v>8091977</v>
      </c>
      <c r="I281" s="25">
        <f t="shared" ref="I281" si="550">IFERROR(H281/H285,"-")</f>
        <v>6.1756076891174381E-3</v>
      </c>
      <c r="J281" s="113">
        <v>35</v>
      </c>
      <c r="K281" s="25">
        <f t="shared" ref="K281" si="551">IFERROR(J281/J285,"-")</f>
        <v>7.2179830892967626E-3</v>
      </c>
      <c r="L281" s="113">
        <f t="shared" si="522"/>
        <v>231199.34285714285</v>
      </c>
      <c r="M281" s="81">
        <f t="shared" ref="M281:M285" si="552">IFERROR(J281/$R$50,0)</f>
        <v>7.8811078585904078E-4</v>
      </c>
      <c r="P281" s="41"/>
      <c r="Q281" s="41"/>
      <c r="R281" s="41"/>
    </row>
    <row r="282" spans="2:18" ht="24.95" customHeight="1">
      <c r="B282" s="237"/>
      <c r="C282" s="290"/>
      <c r="D282" s="304"/>
      <c r="E282" s="106">
        <v>3</v>
      </c>
      <c r="F282" s="109" t="s">
        <v>236</v>
      </c>
      <c r="G282" s="29" t="s">
        <v>237</v>
      </c>
      <c r="H282" s="175">
        <v>42434772</v>
      </c>
      <c r="I282" s="25">
        <f t="shared" ref="I282" si="553">IFERROR(H282/H285,"-")</f>
        <v>3.2385226039217035E-2</v>
      </c>
      <c r="J282" s="113">
        <v>253</v>
      </c>
      <c r="K282" s="25">
        <f t="shared" ref="K282" si="554">IFERROR(J282/J285,"-")</f>
        <v>5.2175706331202311E-2</v>
      </c>
      <c r="L282" s="113">
        <f t="shared" si="522"/>
        <v>167726.37154150198</v>
      </c>
      <c r="M282" s="81">
        <f t="shared" si="552"/>
        <v>5.6969151092096373E-3</v>
      </c>
      <c r="P282" s="41"/>
      <c r="Q282" s="41"/>
      <c r="R282" s="41"/>
    </row>
    <row r="283" spans="2:18" ht="24.95" customHeight="1">
      <c r="B283" s="237"/>
      <c r="C283" s="290"/>
      <c r="D283" s="304"/>
      <c r="E283" s="106">
        <v>4</v>
      </c>
      <c r="F283" s="109" t="s">
        <v>232</v>
      </c>
      <c r="G283" s="29" t="s">
        <v>233</v>
      </c>
      <c r="H283" s="175">
        <v>68346785</v>
      </c>
      <c r="I283" s="25">
        <f t="shared" ref="I283" si="555">IFERROR(H283/H285,"-")</f>
        <v>5.2160668644072566E-2</v>
      </c>
      <c r="J283" s="113">
        <v>557</v>
      </c>
      <c r="K283" s="25">
        <f t="shared" ref="K283" si="556">IFERROR(J283/J285,"-")</f>
        <v>0.11486904516395133</v>
      </c>
      <c r="L283" s="113">
        <f t="shared" si="522"/>
        <v>122705.17953321364</v>
      </c>
      <c r="M283" s="81">
        <f t="shared" si="552"/>
        <v>1.2542220220671019E-2</v>
      </c>
      <c r="P283" s="41"/>
      <c r="Q283" s="41"/>
      <c r="R283" s="41"/>
    </row>
    <row r="284" spans="2:18" ht="24.95" customHeight="1">
      <c r="B284" s="237"/>
      <c r="C284" s="290"/>
      <c r="D284" s="304"/>
      <c r="E284" s="107">
        <v>5</v>
      </c>
      <c r="F284" s="110" t="s">
        <v>238</v>
      </c>
      <c r="G284" s="30" t="s">
        <v>239</v>
      </c>
      <c r="H284" s="176">
        <v>67043746</v>
      </c>
      <c r="I284" s="40">
        <f t="shared" ref="I284" si="557">IFERROR(H284/H285,"-")</f>
        <v>5.1166219738987946E-2</v>
      </c>
      <c r="J284" s="114">
        <v>652</v>
      </c>
      <c r="K284" s="40">
        <f t="shared" ref="K284" si="558">IFERROR(J284/J285,"-")</f>
        <v>0.1344607135491854</v>
      </c>
      <c r="L284" s="114">
        <f t="shared" si="522"/>
        <v>102827.83128834356</v>
      </c>
      <c r="M284" s="82">
        <f t="shared" si="552"/>
        <v>1.4681378068002703E-2</v>
      </c>
      <c r="P284" s="41"/>
      <c r="Q284" s="41"/>
      <c r="R284" s="41"/>
    </row>
    <row r="285" spans="2:18" ht="24.95" customHeight="1">
      <c r="B285" s="238"/>
      <c r="C285" s="291"/>
      <c r="D285" s="305"/>
      <c r="E285" s="115" t="s">
        <v>106</v>
      </c>
      <c r="F285" s="118"/>
      <c r="G285" s="120"/>
      <c r="H285" s="177">
        <v>1310312670</v>
      </c>
      <c r="I285" s="26" t="s">
        <v>193</v>
      </c>
      <c r="J285" s="142">
        <v>4849</v>
      </c>
      <c r="K285" s="26" t="s">
        <v>104</v>
      </c>
      <c r="L285" s="142">
        <f t="shared" si="522"/>
        <v>270223.27696432255</v>
      </c>
      <c r="M285" s="83">
        <f t="shared" si="552"/>
        <v>0.10918712001801396</v>
      </c>
      <c r="P285" s="41"/>
      <c r="Q285" s="41"/>
      <c r="R285" s="41"/>
    </row>
    <row r="286" spans="2:18" ht="24.95" customHeight="1">
      <c r="B286" s="236">
        <v>48</v>
      </c>
      <c r="C286" s="289" t="s">
        <v>23</v>
      </c>
      <c r="D286" s="282">
        <f t="shared" ref="D286" si="559">VLOOKUP(C286,$Q$4:$R$77,2,FALSE)</f>
        <v>23886</v>
      </c>
      <c r="E286" s="105">
        <v>1</v>
      </c>
      <c r="F286" s="108" t="s">
        <v>274</v>
      </c>
      <c r="G286" s="111" t="s">
        <v>275</v>
      </c>
      <c r="H286" s="174">
        <v>1822485</v>
      </c>
      <c r="I286" s="24">
        <f t="shared" ref="I286" si="560">IFERROR(H286/H291,"-")</f>
        <v>3.5347106399021282E-3</v>
      </c>
      <c r="J286" s="112">
        <v>9</v>
      </c>
      <c r="K286" s="24">
        <f t="shared" ref="K286" si="561">IFERROR(J286/J291,"-")</f>
        <v>4.0358744394618836E-3</v>
      </c>
      <c r="L286" s="112">
        <f t="shared" si="522"/>
        <v>202498.33333333334</v>
      </c>
      <c r="M286" s="84">
        <f>IFERROR(J286/$R$51,0)</f>
        <v>3.7678975131876413E-4</v>
      </c>
      <c r="P286" s="41"/>
      <c r="Q286" s="41"/>
      <c r="R286" s="41"/>
    </row>
    <row r="287" spans="2:18" ht="24.95" customHeight="1">
      <c r="B287" s="237"/>
      <c r="C287" s="290"/>
      <c r="D287" s="304"/>
      <c r="E287" s="106">
        <v>2</v>
      </c>
      <c r="F287" s="109" t="s">
        <v>246</v>
      </c>
      <c r="G287" s="28" t="s">
        <v>247</v>
      </c>
      <c r="H287" s="175">
        <v>3537560</v>
      </c>
      <c r="I287" s="25">
        <f t="shared" ref="I287" si="562">IFERROR(H287/H291,"-")</f>
        <v>6.8610995269053916E-3</v>
      </c>
      <c r="J287" s="113">
        <v>21</v>
      </c>
      <c r="K287" s="25">
        <f t="shared" ref="K287" si="563">IFERROR(J287/J291,"-")</f>
        <v>9.4170403587443951E-3</v>
      </c>
      <c r="L287" s="113">
        <f t="shared" si="522"/>
        <v>168455.23809523811</v>
      </c>
      <c r="M287" s="81">
        <f t="shared" ref="M287:M291" si="564">IFERROR(J287/$R$51,0)</f>
        <v>8.7917608641044961E-4</v>
      </c>
      <c r="P287" s="41"/>
      <c r="Q287" s="41"/>
      <c r="R287" s="41"/>
    </row>
    <row r="288" spans="2:18" ht="24.95" customHeight="1">
      <c r="B288" s="237"/>
      <c r="C288" s="290"/>
      <c r="D288" s="304"/>
      <c r="E288" s="106">
        <v>3</v>
      </c>
      <c r="F288" s="109" t="s">
        <v>254</v>
      </c>
      <c r="G288" s="29" t="s">
        <v>255</v>
      </c>
      <c r="H288" s="175">
        <v>17960556</v>
      </c>
      <c r="I288" s="25">
        <f t="shared" ref="I288" si="565">IFERROR(H288/H291,"-")</f>
        <v>3.483450804355482E-2</v>
      </c>
      <c r="J288" s="113">
        <v>107</v>
      </c>
      <c r="K288" s="25">
        <f t="shared" ref="K288" si="566">IFERROR(J288/J291,"-")</f>
        <v>4.7982062780269057E-2</v>
      </c>
      <c r="L288" s="113">
        <f t="shared" si="522"/>
        <v>167855.66355140187</v>
      </c>
      <c r="M288" s="81">
        <f t="shared" si="564"/>
        <v>4.4796114879008626E-3</v>
      </c>
      <c r="P288" s="41"/>
      <c r="Q288" s="41"/>
      <c r="R288" s="41"/>
    </row>
    <row r="289" spans="2:18" ht="24.95" customHeight="1">
      <c r="B289" s="237"/>
      <c r="C289" s="290"/>
      <c r="D289" s="304"/>
      <c r="E289" s="106">
        <v>4</v>
      </c>
      <c r="F289" s="109" t="s">
        <v>252</v>
      </c>
      <c r="G289" s="29" t="s">
        <v>253</v>
      </c>
      <c r="H289" s="175">
        <v>3188147</v>
      </c>
      <c r="I289" s="25">
        <f t="shared" ref="I289" si="567">IFERROR(H289/H291,"-")</f>
        <v>6.1834128250559265E-3</v>
      </c>
      <c r="J289" s="113">
        <v>25</v>
      </c>
      <c r="K289" s="25">
        <f t="shared" ref="K289" si="568">IFERROR(J289/J291,"-")</f>
        <v>1.1210762331838564E-2</v>
      </c>
      <c r="L289" s="113">
        <f t="shared" si="522"/>
        <v>127525.88</v>
      </c>
      <c r="M289" s="81">
        <f t="shared" si="564"/>
        <v>1.0466381981076782E-3</v>
      </c>
      <c r="P289" s="41"/>
      <c r="Q289" s="41"/>
      <c r="R289" s="41"/>
    </row>
    <row r="290" spans="2:18" ht="24.95" customHeight="1">
      <c r="B290" s="237"/>
      <c r="C290" s="290"/>
      <c r="D290" s="304"/>
      <c r="E290" s="107">
        <v>5</v>
      </c>
      <c r="F290" s="110" t="s">
        <v>258</v>
      </c>
      <c r="G290" s="30" t="s">
        <v>259</v>
      </c>
      <c r="H290" s="176">
        <v>371898</v>
      </c>
      <c r="I290" s="40">
        <f t="shared" ref="I290" si="569">IFERROR(H290/H291,"-")</f>
        <v>7.2129637146990048E-4</v>
      </c>
      <c r="J290" s="114">
        <v>3</v>
      </c>
      <c r="K290" s="40">
        <f t="shared" ref="K290" si="570">IFERROR(J290/J291,"-")</f>
        <v>1.3452914798206279E-3</v>
      </c>
      <c r="L290" s="114">
        <f t="shared" si="522"/>
        <v>123966</v>
      </c>
      <c r="M290" s="82">
        <f t="shared" si="564"/>
        <v>1.2559658377292137E-4</v>
      </c>
      <c r="P290" s="41"/>
      <c r="Q290" s="41"/>
      <c r="R290" s="41"/>
    </row>
    <row r="291" spans="2:18" ht="24.95" customHeight="1">
      <c r="B291" s="238"/>
      <c r="C291" s="291"/>
      <c r="D291" s="305"/>
      <c r="E291" s="115" t="s">
        <v>106</v>
      </c>
      <c r="F291" s="118"/>
      <c r="G291" s="120"/>
      <c r="H291" s="177">
        <v>515596660</v>
      </c>
      <c r="I291" s="26" t="s">
        <v>193</v>
      </c>
      <c r="J291" s="142">
        <v>2230</v>
      </c>
      <c r="K291" s="26" t="s">
        <v>104</v>
      </c>
      <c r="L291" s="142">
        <f t="shared" si="522"/>
        <v>231209.26457399104</v>
      </c>
      <c r="M291" s="83">
        <f t="shared" si="564"/>
        <v>9.3360127271204893E-2</v>
      </c>
      <c r="P291" s="41"/>
      <c r="Q291" s="41"/>
      <c r="R291" s="41"/>
    </row>
    <row r="292" spans="2:18" ht="24.95" customHeight="1">
      <c r="B292" s="236">
        <v>49</v>
      </c>
      <c r="C292" s="289" t="s">
        <v>24</v>
      </c>
      <c r="D292" s="282">
        <f t="shared" ref="D292" si="571">VLOOKUP(C292,$Q$4:$R$77,2,FALSE)</f>
        <v>23606</v>
      </c>
      <c r="E292" s="105">
        <v>1</v>
      </c>
      <c r="F292" s="108" t="s">
        <v>244</v>
      </c>
      <c r="G292" s="111" t="s">
        <v>245</v>
      </c>
      <c r="H292" s="174">
        <v>497906</v>
      </c>
      <c r="I292" s="24">
        <f t="shared" ref="I292" si="572">IFERROR(H292/H297,"-")</f>
        <v>6.0953562991528586E-4</v>
      </c>
      <c r="J292" s="112">
        <v>3</v>
      </c>
      <c r="K292" s="24">
        <f t="shared" ref="K292" si="573">IFERROR(J292/J297,"-")</f>
        <v>1.0159160176092109E-3</v>
      </c>
      <c r="L292" s="112">
        <f t="shared" si="522"/>
        <v>165968.66666666666</v>
      </c>
      <c r="M292" s="84">
        <f>IFERROR(J292/$R$52,0)</f>
        <v>1.270863339828857E-4</v>
      </c>
      <c r="P292" s="41"/>
      <c r="Q292" s="41"/>
      <c r="R292" s="41"/>
    </row>
    <row r="293" spans="2:18" ht="24.95" customHeight="1">
      <c r="B293" s="237"/>
      <c r="C293" s="290"/>
      <c r="D293" s="304"/>
      <c r="E293" s="106">
        <v>2</v>
      </c>
      <c r="F293" s="109" t="s">
        <v>236</v>
      </c>
      <c r="G293" s="28" t="s">
        <v>237</v>
      </c>
      <c r="H293" s="175">
        <v>22802959</v>
      </c>
      <c r="I293" s="25">
        <f t="shared" ref="I293" si="574">IFERROR(H293/H297,"-")</f>
        <v>2.7915341405802374E-2</v>
      </c>
      <c r="J293" s="113">
        <v>138</v>
      </c>
      <c r="K293" s="25">
        <f t="shared" ref="K293" si="575">IFERROR(J293/J297,"-")</f>
        <v>4.6732136810023701E-2</v>
      </c>
      <c r="L293" s="113">
        <f t="shared" si="522"/>
        <v>165238.83333333334</v>
      </c>
      <c r="M293" s="81">
        <f t="shared" ref="M293:M297" si="576">IFERROR(J293/$R$52,0)</f>
        <v>5.8459713632127422E-3</v>
      </c>
      <c r="P293" s="41"/>
      <c r="Q293" s="41"/>
      <c r="R293" s="41"/>
    </row>
    <row r="294" spans="2:18" ht="24.95" customHeight="1">
      <c r="B294" s="237"/>
      <c r="C294" s="290"/>
      <c r="D294" s="304"/>
      <c r="E294" s="106">
        <v>3</v>
      </c>
      <c r="F294" s="109" t="s">
        <v>230</v>
      </c>
      <c r="G294" s="29" t="s">
        <v>231</v>
      </c>
      <c r="H294" s="175">
        <v>37498424</v>
      </c>
      <c r="I294" s="25">
        <f t="shared" ref="I294" si="577">IFERROR(H294/H297,"-")</f>
        <v>4.5905503234888657E-2</v>
      </c>
      <c r="J294" s="113">
        <v>370</v>
      </c>
      <c r="K294" s="25">
        <f t="shared" ref="K294" si="578">IFERROR(J294/J297,"-")</f>
        <v>0.12529630883846934</v>
      </c>
      <c r="L294" s="113">
        <f t="shared" si="522"/>
        <v>101347.09189189189</v>
      </c>
      <c r="M294" s="81">
        <f t="shared" si="576"/>
        <v>1.5673981191222569E-2</v>
      </c>
      <c r="P294" s="41"/>
      <c r="Q294" s="41"/>
      <c r="R294" s="41"/>
    </row>
    <row r="295" spans="2:18" ht="24.95" customHeight="1">
      <c r="B295" s="237"/>
      <c r="C295" s="290"/>
      <c r="D295" s="304"/>
      <c r="E295" s="106">
        <v>4</v>
      </c>
      <c r="F295" s="109" t="s">
        <v>232</v>
      </c>
      <c r="G295" s="29" t="s">
        <v>233</v>
      </c>
      <c r="H295" s="175">
        <v>29927528</v>
      </c>
      <c r="I295" s="25">
        <f t="shared" ref="I295" si="579">IFERROR(H295/H297,"-")</f>
        <v>3.6637225964915775E-2</v>
      </c>
      <c r="J295" s="113">
        <v>310</v>
      </c>
      <c r="K295" s="25">
        <f t="shared" ref="K295" si="580">IFERROR(J295/J297,"-")</f>
        <v>0.10497798848628513</v>
      </c>
      <c r="L295" s="113">
        <f t="shared" si="522"/>
        <v>96540.412903225806</v>
      </c>
      <c r="M295" s="81">
        <f t="shared" si="576"/>
        <v>1.3132254511564856E-2</v>
      </c>
      <c r="P295" s="41"/>
      <c r="Q295" s="41"/>
      <c r="R295" s="41"/>
    </row>
    <row r="296" spans="2:18" ht="24.95" customHeight="1">
      <c r="B296" s="237"/>
      <c r="C296" s="290"/>
      <c r="D296" s="304"/>
      <c r="E296" s="107">
        <v>5</v>
      </c>
      <c r="F296" s="110" t="s">
        <v>238</v>
      </c>
      <c r="G296" s="30" t="s">
        <v>239</v>
      </c>
      <c r="H296" s="176">
        <v>34774236</v>
      </c>
      <c r="I296" s="40">
        <f t="shared" ref="I296" si="581">IFERROR(H296/H297,"-")</f>
        <v>4.2570557183650749E-2</v>
      </c>
      <c r="J296" s="114">
        <v>362</v>
      </c>
      <c r="K296" s="40">
        <f t="shared" ref="K296" si="582">IFERROR(J296/J297,"-")</f>
        <v>0.12258719945817813</v>
      </c>
      <c r="L296" s="114">
        <f t="shared" si="522"/>
        <v>96061.425414364639</v>
      </c>
      <c r="M296" s="82">
        <f t="shared" si="576"/>
        <v>1.5335084300601542E-2</v>
      </c>
      <c r="P296" s="41"/>
      <c r="Q296" s="41"/>
      <c r="R296" s="41"/>
    </row>
    <row r="297" spans="2:18" ht="24.95" customHeight="1">
      <c r="B297" s="238"/>
      <c r="C297" s="291"/>
      <c r="D297" s="305"/>
      <c r="E297" s="115" t="s">
        <v>106</v>
      </c>
      <c r="F297" s="118"/>
      <c r="G297" s="120"/>
      <c r="H297" s="177">
        <v>816861190</v>
      </c>
      <c r="I297" s="26" t="s">
        <v>193</v>
      </c>
      <c r="J297" s="142">
        <v>2953</v>
      </c>
      <c r="K297" s="26" t="s">
        <v>104</v>
      </c>
      <c r="L297" s="142">
        <f t="shared" si="522"/>
        <v>276620.78902810701</v>
      </c>
      <c r="M297" s="83">
        <f t="shared" si="576"/>
        <v>0.12509531475048716</v>
      </c>
      <c r="P297" s="41"/>
      <c r="Q297" s="41"/>
      <c r="R297" s="41"/>
    </row>
    <row r="298" spans="2:18" ht="24.95" customHeight="1">
      <c r="B298" s="236">
        <v>50</v>
      </c>
      <c r="C298" s="289" t="s">
        <v>15</v>
      </c>
      <c r="D298" s="282">
        <f t="shared" ref="D298" si="583">VLOOKUP(C298,$Q$4:$R$77,2,FALSE)</f>
        <v>21606</v>
      </c>
      <c r="E298" s="105">
        <v>1</v>
      </c>
      <c r="F298" s="108" t="s">
        <v>244</v>
      </c>
      <c r="G298" s="111" t="s">
        <v>245</v>
      </c>
      <c r="H298" s="174">
        <v>4315413</v>
      </c>
      <c r="I298" s="24">
        <f t="shared" ref="I298" si="584">IFERROR(H298/H303,"-")</f>
        <v>6.1812053993154942E-3</v>
      </c>
      <c r="J298" s="112">
        <v>5</v>
      </c>
      <c r="K298" s="24">
        <f t="shared" ref="K298" si="585">IFERROR(J298/J303,"-")</f>
        <v>1.9880715705765406E-3</v>
      </c>
      <c r="L298" s="112">
        <f t="shared" si="522"/>
        <v>863082.6</v>
      </c>
      <c r="M298" s="84">
        <f>IFERROR(J298/$R$53,0)</f>
        <v>2.3141719892622419E-4</v>
      </c>
      <c r="P298" s="41"/>
      <c r="Q298" s="41"/>
      <c r="R298" s="41"/>
    </row>
    <row r="299" spans="2:18" ht="24.95" customHeight="1">
      <c r="B299" s="237"/>
      <c r="C299" s="290"/>
      <c r="D299" s="304"/>
      <c r="E299" s="106">
        <v>2</v>
      </c>
      <c r="F299" s="109" t="s">
        <v>236</v>
      </c>
      <c r="G299" s="28" t="s">
        <v>237</v>
      </c>
      <c r="H299" s="175">
        <v>19521469</v>
      </c>
      <c r="I299" s="25">
        <f t="shared" ref="I299" si="586">IFERROR(H299/H303,"-")</f>
        <v>2.796168282974771E-2</v>
      </c>
      <c r="J299" s="113">
        <v>134</v>
      </c>
      <c r="K299" s="25">
        <f t="shared" ref="K299" si="587">IFERROR(J299/J303,"-")</f>
        <v>5.3280318091451291E-2</v>
      </c>
      <c r="L299" s="113">
        <f t="shared" si="522"/>
        <v>145682.60447761195</v>
      </c>
      <c r="M299" s="81">
        <f t="shared" ref="M299:M303" si="588">IFERROR(J299/$R$53,0)</f>
        <v>6.2019809312228082E-3</v>
      </c>
      <c r="P299" s="41"/>
      <c r="Q299" s="41"/>
      <c r="R299" s="41"/>
    </row>
    <row r="300" spans="2:18" ht="24.95" customHeight="1">
      <c r="B300" s="237"/>
      <c r="C300" s="290"/>
      <c r="D300" s="304"/>
      <c r="E300" s="106">
        <v>3</v>
      </c>
      <c r="F300" s="109" t="s">
        <v>232</v>
      </c>
      <c r="G300" s="29" t="s">
        <v>233</v>
      </c>
      <c r="H300" s="175">
        <v>32918902</v>
      </c>
      <c r="I300" s="25">
        <f t="shared" ref="I300" si="589">IFERROR(H300/H303,"-")</f>
        <v>4.7151569219895668E-2</v>
      </c>
      <c r="J300" s="113">
        <v>284</v>
      </c>
      <c r="K300" s="25">
        <f t="shared" ref="K300" si="590">IFERROR(J300/J303,"-")</f>
        <v>0.11292246520874752</v>
      </c>
      <c r="L300" s="113">
        <f t="shared" si="522"/>
        <v>115911.62676056338</v>
      </c>
      <c r="M300" s="81">
        <f t="shared" si="588"/>
        <v>1.3144496899009534E-2</v>
      </c>
      <c r="P300" s="41"/>
      <c r="Q300" s="41"/>
      <c r="R300" s="41"/>
    </row>
    <row r="301" spans="2:18" ht="24.95" customHeight="1">
      <c r="B301" s="237"/>
      <c r="C301" s="290"/>
      <c r="D301" s="304"/>
      <c r="E301" s="106">
        <v>4</v>
      </c>
      <c r="F301" s="109" t="s">
        <v>254</v>
      </c>
      <c r="G301" s="29" t="s">
        <v>255</v>
      </c>
      <c r="H301" s="175">
        <v>9109215</v>
      </c>
      <c r="I301" s="25">
        <f t="shared" ref="I301" si="591">IFERROR(H301/H303,"-")</f>
        <v>1.3047633897734862E-2</v>
      </c>
      <c r="J301" s="113">
        <v>94</v>
      </c>
      <c r="K301" s="25">
        <f t="shared" ref="K301" si="592">IFERROR(J301/J303,"-")</f>
        <v>3.7375745526838963E-2</v>
      </c>
      <c r="L301" s="113">
        <f t="shared" si="522"/>
        <v>96906.542553191495</v>
      </c>
      <c r="M301" s="81">
        <f t="shared" si="588"/>
        <v>4.3506433398130149E-3</v>
      </c>
      <c r="P301" s="41"/>
      <c r="Q301" s="41"/>
      <c r="R301" s="41"/>
    </row>
    <row r="302" spans="2:18" ht="24.95" customHeight="1">
      <c r="B302" s="237"/>
      <c r="C302" s="290"/>
      <c r="D302" s="304"/>
      <c r="E302" s="107">
        <v>5</v>
      </c>
      <c r="F302" s="110" t="s">
        <v>256</v>
      </c>
      <c r="G302" s="30" t="s">
        <v>257</v>
      </c>
      <c r="H302" s="176">
        <v>15628120</v>
      </c>
      <c r="I302" s="40">
        <f t="shared" ref="I302" si="593">IFERROR(H302/H303,"-")</f>
        <v>2.2385023107904266E-2</v>
      </c>
      <c r="J302" s="114">
        <v>169</v>
      </c>
      <c r="K302" s="40">
        <f t="shared" ref="K302" si="594">IFERROR(J302/J303,"-")</f>
        <v>6.7196819085487081E-2</v>
      </c>
      <c r="L302" s="114">
        <f t="shared" si="522"/>
        <v>92474.08284023669</v>
      </c>
      <c r="M302" s="82">
        <f t="shared" si="588"/>
        <v>7.8219013237063786E-3</v>
      </c>
      <c r="P302" s="41"/>
      <c r="Q302" s="41"/>
      <c r="R302" s="41"/>
    </row>
    <row r="303" spans="2:18" ht="24.95" customHeight="1">
      <c r="B303" s="238"/>
      <c r="C303" s="291"/>
      <c r="D303" s="305"/>
      <c r="E303" s="115" t="s">
        <v>106</v>
      </c>
      <c r="F303" s="118"/>
      <c r="G303" s="120"/>
      <c r="H303" s="177">
        <v>698150720</v>
      </c>
      <c r="I303" s="26" t="s">
        <v>193</v>
      </c>
      <c r="J303" s="142">
        <v>2515</v>
      </c>
      <c r="K303" s="26" t="s">
        <v>104</v>
      </c>
      <c r="L303" s="142">
        <f t="shared" si="522"/>
        <v>277594.71968190855</v>
      </c>
      <c r="M303" s="83">
        <f t="shared" si="588"/>
        <v>0.11640285105989077</v>
      </c>
      <c r="P303" s="41"/>
      <c r="Q303" s="41"/>
      <c r="R303" s="41"/>
    </row>
    <row r="304" spans="2:18" ht="24.95" customHeight="1">
      <c r="B304" s="236">
        <v>51</v>
      </c>
      <c r="C304" s="289" t="s">
        <v>43</v>
      </c>
      <c r="D304" s="282">
        <f t="shared" ref="D304" si="595">VLOOKUP(C304,$Q$4:$R$77,2,FALSE)</f>
        <v>29940</v>
      </c>
      <c r="E304" s="105">
        <v>1</v>
      </c>
      <c r="F304" s="108" t="s">
        <v>236</v>
      </c>
      <c r="G304" s="111" t="s">
        <v>237</v>
      </c>
      <c r="H304" s="174">
        <v>40218738</v>
      </c>
      <c r="I304" s="24">
        <f t="shared" ref="I304" si="596">IFERROR(H304/H309,"-")</f>
        <v>4.3738152020969395E-2</v>
      </c>
      <c r="J304" s="112">
        <v>166</v>
      </c>
      <c r="K304" s="24">
        <f t="shared" ref="K304" si="597">IFERROR(J304/J309,"-")</f>
        <v>5.3513862024500321E-2</v>
      </c>
      <c r="L304" s="112">
        <f t="shared" si="522"/>
        <v>242281.55421686746</v>
      </c>
      <c r="M304" s="84">
        <f>IFERROR(J304/$R$54,0)</f>
        <v>5.5444221776887103E-3</v>
      </c>
      <c r="P304" s="41"/>
      <c r="Q304" s="41"/>
      <c r="R304" s="41"/>
    </row>
    <row r="305" spans="2:18" ht="24.95" customHeight="1">
      <c r="B305" s="237"/>
      <c r="C305" s="290"/>
      <c r="D305" s="304"/>
      <c r="E305" s="106">
        <v>2</v>
      </c>
      <c r="F305" s="109" t="s">
        <v>252</v>
      </c>
      <c r="G305" s="28" t="s">
        <v>253</v>
      </c>
      <c r="H305" s="175">
        <v>6751452</v>
      </c>
      <c r="I305" s="25">
        <f t="shared" ref="I305" si="598">IFERROR(H305/H309,"-")</f>
        <v>7.3422501207839452E-3</v>
      </c>
      <c r="J305" s="113">
        <v>41</v>
      </c>
      <c r="K305" s="25">
        <f t="shared" ref="K305" si="599">IFERROR(J305/J309,"-")</f>
        <v>1.3217279174725984E-2</v>
      </c>
      <c r="L305" s="113">
        <f t="shared" si="522"/>
        <v>164669.56097560975</v>
      </c>
      <c r="M305" s="81">
        <f t="shared" ref="M305:M309" si="600">IFERROR(J305/$R$54,0)</f>
        <v>1.3694054776219105E-3</v>
      </c>
      <c r="P305" s="41"/>
      <c r="Q305" s="41"/>
      <c r="R305" s="41"/>
    </row>
    <row r="306" spans="2:18" ht="24.95" customHeight="1">
      <c r="B306" s="237"/>
      <c r="C306" s="290"/>
      <c r="D306" s="304"/>
      <c r="E306" s="106">
        <v>3</v>
      </c>
      <c r="F306" s="109" t="s">
        <v>238</v>
      </c>
      <c r="G306" s="29" t="s">
        <v>239</v>
      </c>
      <c r="H306" s="175">
        <v>46177475</v>
      </c>
      <c r="I306" s="25">
        <f t="shared" ref="I306" si="601">IFERROR(H306/H309,"-")</f>
        <v>5.0218319169898211E-2</v>
      </c>
      <c r="J306" s="113">
        <v>400</v>
      </c>
      <c r="K306" s="25">
        <f t="shared" ref="K306" si="602">IFERROR(J306/J309,"-")</f>
        <v>0.12894906511927789</v>
      </c>
      <c r="L306" s="113">
        <f t="shared" si="522"/>
        <v>115443.6875</v>
      </c>
      <c r="M306" s="81">
        <f t="shared" si="600"/>
        <v>1.3360053440213761E-2</v>
      </c>
      <c r="P306" s="41"/>
      <c r="Q306" s="41"/>
      <c r="R306" s="41"/>
    </row>
    <row r="307" spans="2:18" ht="24.95" customHeight="1">
      <c r="B307" s="237"/>
      <c r="C307" s="290"/>
      <c r="D307" s="304"/>
      <c r="E307" s="106">
        <v>4</v>
      </c>
      <c r="F307" s="109" t="s">
        <v>262</v>
      </c>
      <c r="G307" s="29" t="s">
        <v>263</v>
      </c>
      <c r="H307" s="175">
        <v>16761681</v>
      </c>
      <c r="I307" s="25">
        <f t="shared" ref="I307" si="603">IFERROR(H307/H309,"-")</f>
        <v>1.8228442466419366E-2</v>
      </c>
      <c r="J307" s="113">
        <v>147</v>
      </c>
      <c r="K307" s="25">
        <f t="shared" ref="K307" si="604">IFERROR(J307/J309,"-")</f>
        <v>4.7388781431334626E-2</v>
      </c>
      <c r="L307" s="113">
        <f t="shared" si="522"/>
        <v>114025.04081632652</v>
      </c>
      <c r="M307" s="81">
        <f t="shared" si="600"/>
        <v>4.9098196392785573E-3</v>
      </c>
      <c r="P307" s="41"/>
      <c r="Q307" s="41"/>
      <c r="R307" s="41"/>
    </row>
    <row r="308" spans="2:18" ht="24.95" customHeight="1">
      <c r="B308" s="237"/>
      <c r="C308" s="290"/>
      <c r="D308" s="304"/>
      <c r="E308" s="107">
        <v>5</v>
      </c>
      <c r="F308" s="110" t="s">
        <v>268</v>
      </c>
      <c r="G308" s="30" t="s">
        <v>269</v>
      </c>
      <c r="H308" s="176">
        <v>2469874</v>
      </c>
      <c r="I308" s="40">
        <f t="shared" ref="I308" si="605">IFERROR(H308/H309,"-")</f>
        <v>2.6860048290088009E-3</v>
      </c>
      <c r="J308" s="114">
        <v>24</v>
      </c>
      <c r="K308" s="40">
        <f t="shared" ref="K308" si="606">IFERROR(J308/J309,"-")</f>
        <v>7.7369439071566732E-3</v>
      </c>
      <c r="L308" s="114">
        <f t="shared" si="522"/>
        <v>102911.41666666667</v>
      </c>
      <c r="M308" s="82">
        <f t="shared" si="600"/>
        <v>8.0160320641282565E-4</v>
      </c>
      <c r="P308" s="41"/>
      <c r="Q308" s="41"/>
      <c r="R308" s="41"/>
    </row>
    <row r="309" spans="2:18" ht="24.95" customHeight="1">
      <c r="B309" s="238"/>
      <c r="C309" s="291"/>
      <c r="D309" s="305"/>
      <c r="E309" s="115" t="s">
        <v>106</v>
      </c>
      <c r="F309" s="118"/>
      <c r="G309" s="120"/>
      <c r="H309" s="177">
        <v>919534460</v>
      </c>
      <c r="I309" s="26" t="s">
        <v>193</v>
      </c>
      <c r="J309" s="142">
        <v>3102</v>
      </c>
      <c r="K309" s="26" t="s">
        <v>104</v>
      </c>
      <c r="L309" s="142">
        <f t="shared" si="522"/>
        <v>296432.77240490005</v>
      </c>
      <c r="M309" s="83">
        <f t="shared" si="600"/>
        <v>0.10360721442885772</v>
      </c>
      <c r="P309" s="41"/>
      <c r="Q309" s="41"/>
      <c r="R309" s="41"/>
    </row>
    <row r="310" spans="2:18" ht="24.95" customHeight="1">
      <c r="B310" s="236">
        <v>52</v>
      </c>
      <c r="C310" s="289" t="s">
        <v>5</v>
      </c>
      <c r="D310" s="282">
        <f t="shared" ref="D310" si="607">VLOOKUP(C310,$Q$4:$R$77,2,FALSE)</f>
        <v>23896</v>
      </c>
      <c r="E310" s="105">
        <v>1</v>
      </c>
      <c r="F310" s="108" t="s">
        <v>244</v>
      </c>
      <c r="G310" s="111" t="s">
        <v>245</v>
      </c>
      <c r="H310" s="174">
        <v>1724550</v>
      </c>
      <c r="I310" s="24">
        <f t="shared" ref="I310" si="608">IFERROR(H310/H315,"-")</f>
        <v>1.6932156724761343E-3</v>
      </c>
      <c r="J310" s="112">
        <v>9</v>
      </c>
      <c r="K310" s="24">
        <f t="shared" ref="K310" si="609">IFERROR(J310/J315,"-")</f>
        <v>2.6889752016731401E-3</v>
      </c>
      <c r="L310" s="112">
        <f t="shared" si="522"/>
        <v>191616.66666666666</v>
      </c>
      <c r="M310" s="84">
        <f>IFERROR(J310/$R$55,0)</f>
        <v>3.7663207231335789E-4</v>
      </c>
      <c r="P310" s="41"/>
      <c r="Q310" s="41"/>
      <c r="R310" s="41"/>
    </row>
    <row r="311" spans="2:18" ht="24.95" customHeight="1">
      <c r="B311" s="237"/>
      <c r="C311" s="290"/>
      <c r="D311" s="304"/>
      <c r="E311" s="106">
        <v>2</v>
      </c>
      <c r="F311" s="109" t="s">
        <v>236</v>
      </c>
      <c r="G311" s="28" t="s">
        <v>237</v>
      </c>
      <c r="H311" s="175">
        <v>35899093</v>
      </c>
      <c r="I311" s="25">
        <f t="shared" ref="I311" si="610">IFERROR(H311/H315,"-")</f>
        <v>3.5246822008801304E-2</v>
      </c>
      <c r="J311" s="113">
        <v>202</v>
      </c>
      <c r="K311" s="25">
        <f t="shared" ref="K311" si="611">IFERROR(J311/J315,"-")</f>
        <v>6.0352554526441587E-2</v>
      </c>
      <c r="L311" s="113">
        <f t="shared" si="522"/>
        <v>177718.28217821784</v>
      </c>
      <c r="M311" s="81">
        <f t="shared" ref="M311:M315" si="612">IFERROR(J311/$R$55,0)</f>
        <v>8.4532976230331444E-3</v>
      </c>
      <c r="P311" s="41"/>
      <c r="Q311" s="41"/>
      <c r="R311" s="41"/>
    </row>
    <row r="312" spans="2:18" ht="24.95" customHeight="1">
      <c r="B312" s="237"/>
      <c r="C312" s="290"/>
      <c r="D312" s="304"/>
      <c r="E312" s="106">
        <v>3</v>
      </c>
      <c r="F312" s="109" t="s">
        <v>268</v>
      </c>
      <c r="G312" s="29" t="s">
        <v>269</v>
      </c>
      <c r="H312" s="175">
        <v>3011364</v>
      </c>
      <c r="I312" s="25">
        <f t="shared" ref="I312" si="613">IFERROR(H312/H315,"-")</f>
        <v>2.9566488187239698E-3</v>
      </c>
      <c r="J312" s="113">
        <v>23</v>
      </c>
      <c r="K312" s="25">
        <f t="shared" ref="K312" si="614">IFERROR(J312/J315,"-")</f>
        <v>6.8718255153869135E-3</v>
      </c>
      <c r="L312" s="113">
        <f t="shared" si="522"/>
        <v>130928.86956521739</v>
      </c>
      <c r="M312" s="81">
        <f t="shared" si="612"/>
        <v>9.6250418480080344E-4</v>
      </c>
      <c r="P312" s="41"/>
      <c r="Q312" s="41"/>
      <c r="R312" s="41"/>
    </row>
    <row r="313" spans="2:18" ht="24.95" customHeight="1">
      <c r="B313" s="237"/>
      <c r="C313" s="290"/>
      <c r="D313" s="304"/>
      <c r="E313" s="106">
        <v>4</v>
      </c>
      <c r="F313" s="109" t="s">
        <v>232</v>
      </c>
      <c r="G313" s="29" t="s">
        <v>233</v>
      </c>
      <c r="H313" s="175">
        <v>47302148</v>
      </c>
      <c r="I313" s="25">
        <f t="shared" ref="I313" si="615">IFERROR(H313/H315,"-")</f>
        <v>4.6442688431988427E-2</v>
      </c>
      <c r="J313" s="113">
        <v>426</v>
      </c>
      <c r="K313" s="25">
        <f t="shared" ref="K313" si="616">IFERROR(J313/J315,"-")</f>
        <v>0.12727815954586197</v>
      </c>
      <c r="L313" s="113">
        <f t="shared" si="522"/>
        <v>111037.90610328638</v>
      </c>
      <c r="M313" s="81">
        <f t="shared" si="612"/>
        <v>1.7827251422832271E-2</v>
      </c>
      <c r="P313" s="41"/>
      <c r="Q313" s="41"/>
      <c r="R313" s="41"/>
    </row>
    <row r="314" spans="2:18" ht="24.95" customHeight="1">
      <c r="B314" s="237"/>
      <c r="C314" s="290"/>
      <c r="D314" s="304"/>
      <c r="E314" s="107">
        <v>5</v>
      </c>
      <c r="F314" s="110" t="s">
        <v>238</v>
      </c>
      <c r="G314" s="30" t="s">
        <v>239</v>
      </c>
      <c r="H314" s="176">
        <v>35978636</v>
      </c>
      <c r="I314" s="40">
        <f t="shared" ref="I314" si="617">IFERROR(H314/H315,"-")</f>
        <v>3.5324919746898643E-2</v>
      </c>
      <c r="J314" s="114">
        <v>349</v>
      </c>
      <c r="K314" s="40">
        <f t="shared" ref="K314" si="618">IFERROR(J314/J315,"-")</f>
        <v>0.1042724828204362</v>
      </c>
      <c r="L314" s="114">
        <f t="shared" si="522"/>
        <v>103090.64756446991</v>
      </c>
      <c r="M314" s="82">
        <f t="shared" si="612"/>
        <v>1.4604954804151322E-2</v>
      </c>
      <c r="P314" s="41"/>
      <c r="Q314" s="41"/>
      <c r="R314" s="41"/>
    </row>
    <row r="315" spans="2:18" ht="24.95" customHeight="1">
      <c r="B315" s="238"/>
      <c r="C315" s="291"/>
      <c r="D315" s="305"/>
      <c r="E315" s="115" t="s">
        <v>106</v>
      </c>
      <c r="F315" s="118"/>
      <c r="G315" s="120"/>
      <c r="H315" s="177">
        <v>1018505810</v>
      </c>
      <c r="I315" s="26" t="s">
        <v>193</v>
      </c>
      <c r="J315" s="142">
        <v>3347</v>
      </c>
      <c r="K315" s="26" t="s">
        <v>104</v>
      </c>
      <c r="L315" s="142">
        <f t="shared" si="522"/>
        <v>304304.09620555723</v>
      </c>
      <c r="M315" s="83">
        <f t="shared" si="612"/>
        <v>0.14006528289253431</v>
      </c>
      <c r="P315" s="41"/>
      <c r="Q315" s="41"/>
      <c r="R315" s="41"/>
    </row>
    <row r="316" spans="2:18" ht="24.95" customHeight="1">
      <c r="B316" s="236">
        <v>53</v>
      </c>
      <c r="C316" s="289" t="s">
        <v>20</v>
      </c>
      <c r="D316" s="282">
        <f t="shared" ref="D316" si="619">VLOOKUP(C316,$Q$4:$R$77,2,FALSE)</f>
        <v>13289</v>
      </c>
      <c r="E316" s="105">
        <v>1</v>
      </c>
      <c r="F316" s="108" t="s">
        <v>236</v>
      </c>
      <c r="G316" s="111" t="s">
        <v>237</v>
      </c>
      <c r="H316" s="174">
        <v>19452540</v>
      </c>
      <c r="I316" s="24">
        <f t="shared" ref="I316" si="620">IFERROR(H316/H321,"-")</f>
        <v>4.6943595139093325E-2</v>
      </c>
      <c r="J316" s="112">
        <v>78</v>
      </c>
      <c r="K316" s="24">
        <f t="shared" ref="K316" si="621">IFERROR(J316/J321,"-")</f>
        <v>5.2881355932203389E-2</v>
      </c>
      <c r="L316" s="112">
        <f t="shared" si="522"/>
        <v>249391.53846153847</v>
      </c>
      <c r="M316" s="84">
        <f>IFERROR(J316/$R$56,0)</f>
        <v>5.8695161411693886E-3</v>
      </c>
      <c r="P316" s="41"/>
      <c r="Q316" s="41"/>
      <c r="R316" s="41"/>
    </row>
    <row r="317" spans="2:18" ht="24.95" customHeight="1">
      <c r="B317" s="237"/>
      <c r="C317" s="290"/>
      <c r="D317" s="304"/>
      <c r="E317" s="106">
        <v>2</v>
      </c>
      <c r="F317" s="109" t="s">
        <v>244</v>
      </c>
      <c r="G317" s="28" t="s">
        <v>245</v>
      </c>
      <c r="H317" s="175">
        <v>356280</v>
      </c>
      <c r="I317" s="25">
        <f t="shared" ref="I317" si="622">IFERROR(H317/H321,"-")</f>
        <v>8.5978818581821043E-4</v>
      </c>
      <c r="J317" s="113">
        <v>2</v>
      </c>
      <c r="K317" s="25">
        <f t="shared" ref="K317" si="623">IFERROR(J317/J321,"-")</f>
        <v>1.3559322033898306E-3</v>
      </c>
      <c r="L317" s="113">
        <f t="shared" si="522"/>
        <v>178140</v>
      </c>
      <c r="M317" s="81">
        <f t="shared" ref="M317:M321" si="624">IFERROR(J317/$R$56,0)</f>
        <v>1.5050041387613817E-4</v>
      </c>
      <c r="P317" s="41"/>
      <c r="Q317" s="41"/>
      <c r="R317" s="41"/>
    </row>
    <row r="318" spans="2:18" ht="24.95" customHeight="1">
      <c r="B318" s="237"/>
      <c r="C318" s="290"/>
      <c r="D318" s="304"/>
      <c r="E318" s="106">
        <v>3</v>
      </c>
      <c r="F318" s="109" t="s">
        <v>266</v>
      </c>
      <c r="G318" s="29" t="s">
        <v>267</v>
      </c>
      <c r="H318" s="175">
        <v>5547705</v>
      </c>
      <c r="I318" s="25">
        <f t="shared" ref="I318" si="625">IFERROR(H318/H321,"-")</f>
        <v>1.3387928644337641E-2</v>
      </c>
      <c r="J318" s="113">
        <v>34</v>
      </c>
      <c r="K318" s="25">
        <f t="shared" ref="K318" si="626">IFERROR(J318/J321,"-")</f>
        <v>2.305084745762712E-2</v>
      </c>
      <c r="L318" s="113">
        <f t="shared" si="522"/>
        <v>163167.79411764705</v>
      </c>
      <c r="M318" s="81">
        <f t="shared" si="624"/>
        <v>2.5585070358943489E-3</v>
      </c>
      <c r="P318" s="41"/>
      <c r="Q318" s="41"/>
      <c r="R318" s="41"/>
    </row>
    <row r="319" spans="2:18" ht="24.95" customHeight="1">
      <c r="B319" s="237"/>
      <c r="C319" s="290"/>
      <c r="D319" s="304"/>
      <c r="E319" s="106">
        <v>4</v>
      </c>
      <c r="F319" s="109" t="s">
        <v>258</v>
      </c>
      <c r="G319" s="29" t="s">
        <v>259</v>
      </c>
      <c r="H319" s="175">
        <v>407038</v>
      </c>
      <c r="I319" s="25">
        <f t="shared" ref="I319" si="627">IFERROR(H319/H321,"-")</f>
        <v>9.8227928477341618E-4</v>
      </c>
      <c r="J319" s="113">
        <v>3</v>
      </c>
      <c r="K319" s="25">
        <f t="shared" ref="K319" si="628">IFERROR(J319/J321,"-")</f>
        <v>2.0338983050847458E-3</v>
      </c>
      <c r="L319" s="113">
        <f t="shared" si="522"/>
        <v>135679.33333333334</v>
      </c>
      <c r="M319" s="81">
        <f t="shared" si="624"/>
        <v>2.2575062081420724E-4</v>
      </c>
      <c r="P319" s="41"/>
      <c r="Q319" s="41"/>
      <c r="R319" s="41"/>
    </row>
    <row r="320" spans="2:18" ht="24.95" customHeight="1">
      <c r="B320" s="237"/>
      <c r="C320" s="290"/>
      <c r="D320" s="304"/>
      <c r="E320" s="107">
        <v>5</v>
      </c>
      <c r="F320" s="110" t="s">
        <v>224</v>
      </c>
      <c r="G320" s="30" t="s">
        <v>225</v>
      </c>
      <c r="H320" s="176">
        <v>42451045</v>
      </c>
      <c r="I320" s="40">
        <f t="shared" ref="I320" si="629">IFERROR(H320/H321,"-")</f>
        <v>0.10244444528639612</v>
      </c>
      <c r="J320" s="114">
        <v>366</v>
      </c>
      <c r="K320" s="40">
        <f t="shared" ref="K320" si="630">IFERROR(J320/J321,"-")</f>
        <v>0.24813559322033898</v>
      </c>
      <c r="L320" s="114">
        <f t="shared" si="522"/>
        <v>115986.46174863388</v>
      </c>
      <c r="M320" s="82">
        <f t="shared" si="624"/>
        <v>2.7541575739333284E-2</v>
      </c>
      <c r="P320" s="41"/>
      <c r="Q320" s="41"/>
      <c r="R320" s="41"/>
    </row>
    <row r="321" spans="2:18" ht="24.95" customHeight="1">
      <c r="B321" s="238"/>
      <c r="C321" s="291"/>
      <c r="D321" s="305"/>
      <c r="E321" s="115" t="s">
        <v>106</v>
      </c>
      <c r="F321" s="118"/>
      <c r="G321" s="120"/>
      <c r="H321" s="177">
        <v>414381130</v>
      </c>
      <c r="I321" s="26" t="s">
        <v>193</v>
      </c>
      <c r="J321" s="142">
        <v>1475</v>
      </c>
      <c r="K321" s="26" t="s">
        <v>104</v>
      </c>
      <c r="L321" s="142">
        <f t="shared" si="522"/>
        <v>280936.35932203388</v>
      </c>
      <c r="M321" s="83">
        <f t="shared" si="624"/>
        <v>0.1109940552336519</v>
      </c>
      <c r="P321" s="41"/>
      <c r="Q321" s="41"/>
      <c r="R321" s="41"/>
    </row>
    <row r="322" spans="2:18" ht="24.95" customHeight="1">
      <c r="B322" s="236">
        <v>54</v>
      </c>
      <c r="C322" s="289" t="s">
        <v>25</v>
      </c>
      <c r="D322" s="282">
        <f t="shared" ref="D322" si="631">VLOOKUP(C322,$Q$4:$R$77,2,FALSE)</f>
        <v>21893</v>
      </c>
      <c r="E322" s="105">
        <v>1</v>
      </c>
      <c r="F322" s="108" t="s">
        <v>236</v>
      </c>
      <c r="G322" s="111" t="s">
        <v>237</v>
      </c>
      <c r="H322" s="174">
        <v>30229932</v>
      </c>
      <c r="I322" s="24">
        <f t="shared" ref="I322" si="632">IFERROR(H322/H327,"-")</f>
        <v>3.8524005543187405E-2</v>
      </c>
      <c r="J322" s="112">
        <v>130</v>
      </c>
      <c r="K322" s="24">
        <f t="shared" ref="K322" si="633">IFERROR(J322/J327,"-")</f>
        <v>4.8059149722735672E-2</v>
      </c>
      <c r="L322" s="112">
        <f t="shared" si="522"/>
        <v>232537.93846153846</v>
      </c>
      <c r="M322" s="84">
        <f>IFERROR(J322/$R$57,0)</f>
        <v>5.9379710409720003E-3</v>
      </c>
      <c r="P322" s="41"/>
      <c r="Q322" s="41"/>
      <c r="R322" s="41"/>
    </row>
    <row r="323" spans="2:18" ht="24.95" customHeight="1">
      <c r="B323" s="237"/>
      <c r="C323" s="290"/>
      <c r="D323" s="304"/>
      <c r="E323" s="106">
        <v>2</v>
      </c>
      <c r="F323" s="109" t="s">
        <v>274</v>
      </c>
      <c r="G323" s="28" t="s">
        <v>275</v>
      </c>
      <c r="H323" s="175">
        <v>1799050</v>
      </c>
      <c r="I323" s="25">
        <f t="shared" ref="I323" si="634">IFERROR(H323/H327,"-")</f>
        <v>2.2926486295923956E-3</v>
      </c>
      <c r="J323" s="113">
        <v>12</v>
      </c>
      <c r="K323" s="25">
        <f t="shared" ref="K323" si="635">IFERROR(J323/J327,"-")</f>
        <v>4.4362292051756003E-3</v>
      </c>
      <c r="L323" s="113">
        <f t="shared" si="522"/>
        <v>149920.83333333334</v>
      </c>
      <c r="M323" s="81">
        <f t="shared" ref="M323:M327" si="636">IFERROR(J323/$R$57,0)</f>
        <v>5.4812040378203074E-4</v>
      </c>
      <c r="P323" s="41"/>
      <c r="Q323" s="41"/>
      <c r="R323" s="41"/>
    </row>
    <row r="324" spans="2:18" ht="24.95" customHeight="1">
      <c r="B324" s="237"/>
      <c r="C324" s="290"/>
      <c r="D324" s="304"/>
      <c r="E324" s="106">
        <v>3</v>
      </c>
      <c r="F324" s="109" t="s">
        <v>254</v>
      </c>
      <c r="G324" s="29" t="s">
        <v>255</v>
      </c>
      <c r="H324" s="175">
        <v>10391536</v>
      </c>
      <c r="I324" s="25">
        <f t="shared" ref="I324" si="637">IFERROR(H324/H327,"-")</f>
        <v>1.3242622923076092E-2</v>
      </c>
      <c r="J324" s="113">
        <v>75</v>
      </c>
      <c r="K324" s="25">
        <f t="shared" ref="K324" si="638">IFERROR(J324/J327,"-")</f>
        <v>2.7726432532347505E-2</v>
      </c>
      <c r="L324" s="113">
        <f t="shared" si="522"/>
        <v>138553.81333333332</v>
      </c>
      <c r="M324" s="81">
        <f t="shared" si="636"/>
        <v>3.4257525236376925E-3</v>
      </c>
      <c r="P324" s="41"/>
      <c r="Q324" s="41"/>
      <c r="R324" s="41"/>
    </row>
    <row r="325" spans="2:18" ht="24.95" customHeight="1">
      <c r="B325" s="237"/>
      <c r="C325" s="290"/>
      <c r="D325" s="304"/>
      <c r="E325" s="106">
        <v>4</v>
      </c>
      <c r="F325" s="109" t="s">
        <v>278</v>
      </c>
      <c r="G325" s="29" t="s">
        <v>279</v>
      </c>
      <c r="H325" s="175">
        <v>379441</v>
      </c>
      <c r="I325" s="25">
        <f t="shared" ref="I325" si="639">IFERROR(H325/H327,"-")</f>
        <v>4.8354681007263176E-4</v>
      </c>
      <c r="J325" s="113">
        <v>3</v>
      </c>
      <c r="K325" s="25">
        <f t="shared" ref="K325" si="640">IFERROR(J325/J327,"-")</f>
        <v>1.1090573012939001E-3</v>
      </c>
      <c r="L325" s="113">
        <f t="shared" si="522"/>
        <v>126480.33333333333</v>
      </c>
      <c r="M325" s="81">
        <f t="shared" si="636"/>
        <v>1.3703010094550768E-4</v>
      </c>
      <c r="P325" s="41"/>
      <c r="Q325" s="41"/>
      <c r="R325" s="41"/>
    </row>
    <row r="326" spans="2:18" ht="24.95" customHeight="1">
      <c r="B326" s="237"/>
      <c r="C326" s="290"/>
      <c r="D326" s="304"/>
      <c r="E326" s="107">
        <v>5</v>
      </c>
      <c r="F326" s="110" t="s">
        <v>238</v>
      </c>
      <c r="G326" s="30" t="s">
        <v>239</v>
      </c>
      <c r="H326" s="176">
        <v>38319804</v>
      </c>
      <c r="I326" s="40">
        <f t="shared" ref="I326" si="641">IFERROR(H326/H327,"-")</f>
        <v>4.8833465510602372E-2</v>
      </c>
      <c r="J326" s="114">
        <v>343</v>
      </c>
      <c r="K326" s="40">
        <f t="shared" ref="K326" si="642">IFERROR(J326/J327,"-")</f>
        <v>0.1268022181146026</v>
      </c>
      <c r="L326" s="114">
        <f t="shared" si="522"/>
        <v>111719.54518950437</v>
      </c>
      <c r="M326" s="82">
        <f t="shared" si="636"/>
        <v>1.5667108208103048E-2</v>
      </c>
      <c r="P326" s="41"/>
      <c r="Q326" s="41"/>
      <c r="R326" s="41"/>
    </row>
    <row r="327" spans="2:18" ht="24.95" customHeight="1">
      <c r="B327" s="238"/>
      <c r="C327" s="291"/>
      <c r="D327" s="305"/>
      <c r="E327" s="115" t="s">
        <v>106</v>
      </c>
      <c r="F327" s="118"/>
      <c r="G327" s="120"/>
      <c r="H327" s="177">
        <v>784703760</v>
      </c>
      <c r="I327" s="26" t="s">
        <v>193</v>
      </c>
      <c r="J327" s="142">
        <v>2705</v>
      </c>
      <c r="K327" s="26" t="s">
        <v>104</v>
      </c>
      <c r="L327" s="142">
        <f t="shared" si="522"/>
        <v>290093.81146025879</v>
      </c>
      <c r="M327" s="83">
        <f t="shared" si="636"/>
        <v>0.12355547435253278</v>
      </c>
      <c r="P327" s="41"/>
      <c r="Q327" s="41"/>
      <c r="R327" s="41"/>
    </row>
    <row r="328" spans="2:18" ht="24.95" customHeight="1">
      <c r="B328" s="236">
        <v>55</v>
      </c>
      <c r="C328" s="289" t="s">
        <v>16</v>
      </c>
      <c r="D328" s="282">
        <f t="shared" ref="D328" si="643">VLOOKUP(C328,$Q$4:$R$77,2,FALSE)</f>
        <v>22636</v>
      </c>
      <c r="E328" s="105">
        <v>1</v>
      </c>
      <c r="F328" s="108" t="s">
        <v>244</v>
      </c>
      <c r="G328" s="111" t="s">
        <v>245</v>
      </c>
      <c r="H328" s="174">
        <v>714796</v>
      </c>
      <c r="I328" s="24">
        <f t="shared" ref="I328" si="644">IFERROR(H328/H333,"-")</f>
        <v>1.114031312247705E-3</v>
      </c>
      <c r="J328" s="112">
        <v>3</v>
      </c>
      <c r="K328" s="24">
        <f t="shared" ref="K328" si="645">IFERROR(J328/J333,"-")</f>
        <v>1.3489208633093526E-3</v>
      </c>
      <c r="L328" s="112">
        <f t="shared" si="522"/>
        <v>238265.33333333334</v>
      </c>
      <c r="M328" s="84">
        <f>IFERROR(J328/$R$58,0)</f>
        <v>1.3253224951404843E-4</v>
      </c>
      <c r="P328" s="41"/>
      <c r="Q328" s="41"/>
      <c r="R328" s="41"/>
    </row>
    <row r="329" spans="2:18" ht="24.95" customHeight="1">
      <c r="B329" s="237"/>
      <c r="C329" s="290"/>
      <c r="D329" s="304"/>
      <c r="E329" s="106">
        <v>2</v>
      </c>
      <c r="F329" s="109" t="s">
        <v>236</v>
      </c>
      <c r="G329" s="28" t="s">
        <v>237</v>
      </c>
      <c r="H329" s="175">
        <v>24249922</v>
      </c>
      <c r="I329" s="25">
        <f t="shared" ref="I329" si="646">IFERROR(H329/H333,"-")</f>
        <v>3.7794241192682237E-2</v>
      </c>
      <c r="J329" s="113">
        <v>125</v>
      </c>
      <c r="K329" s="25">
        <f t="shared" ref="K329" si="647">IFERROR(J329/J333,"-")</f>
        <v>5.6205035971223019E-2</v>
      </c>
      <c r="L329" s="113">
        <f t="shared" si="522"/>
        <v>193999.37599999999</v>
      </c>
      <c r="M329" s="81">
        <f t="shared" ref="M329:M333" si="648">IFERROR(J329/$R$58,0)</f>
        <v>5.5221770630853508E-3</v>
      </c>
      <c r="P329" s="41"/>
      <c r="Q329" s="41"/>
      <c r="R329" s="41"/>
    </row>
    <row r="330" spans="2:18" ht="24.95" customHeight="1">
      <c r="B330" s="237"/>
      <c r="C330" s="290"/>
      <c r="D330" s="304"/>
      <c r="E330" s="106">
        <v>3</v>
      </c>
      <c r="F330" s="109" t="s">
        <v>232</v>
      </c>
      <c r="G330" s="29" t="s">
        <v>233</v>
      </c>
      <c r="H330" s="175">
        <v>41994103</v>
      </c>
      <c r="I330" s="25">
        <f t="shared" ref="I330" si="649">IFERROR(H330/H333,"-")</f>
        <v>6.5449087112624149E-2</v>
      </c>
      <c r="J330" s="113">
        <v>281</v>
      </c>
      <c r="K330" s="25">
        <f t="shared" ref="K330" si="650">IFERROR(J330/J333,"-")</f>
        <v>0.12634892086330934</v>
      </c>
      <c r="L330" s="113">
        <f t="shared" ref="L330:L393" si="651">IFERROR(H330/J330,"-")</f>
        <v>149445.20640569396</v>
      </c>
      <c r="M330" s="81">
        <f t="shared" si="648"/>
        <v>1.2413854037815869E-2</v>
      </c>
      <c r="P330" s="41"/>
      <c r="Q330" s="41"/>
      <c r="R330" s="41"/>
    </row>
    <row r="331" spans="2:18" ht="24.95" customHeight="1">
      <c r="B331" s="237"/>
      <c r="C331" s="290"/>
      <c r="D331" s="304"/>
      <c r="E331" s="106">
        <v>4</v>
      </c>
      <c r="F331" s="109" t="s">
        <v>238</v>
      </c>
      <c r="G331" s="29" t="s">
        <v>239</v>
      </c>
      <c r="H331" s="175">
        <v>34567090</v>
      </c>
      <c r="I331" s="25">
        <f t="shared" ref="I331" si="652">IFERROR(H331/H333,"-")</f>
        <v>5.3873861400014163E-2</v>
      </c>
      <c r="J331" s="113">
        <v>299</v>
      </c>
      <c r="K331" s="25">
        <f t="shared" ref="K331" si="653">IFERROR(J331/J333,"-")</f>
        <v>0.13444244604316546</v>
      </c>
      <c r="L331" s="113">
        <f t="shared" si="651"/>
        <v>115608.99665551839</v>
      </c>
      <c r="M331" s="81">
        <f t="shared" si="648"/>
        <v>1.3209047534900159E-2</v>
      </c>
      <c r="P331" s="41"/>
      <c r="Q331" s="41"/>
      <c r="R331" s="41"/>
    </row>
    <row r="332" spans="2:18" ht="24.95" customHeight="1">
      <c r="B332" s="237"/>
      <c r="C332" s="290"/>
      <c r="D332" s="304"/>
      <c r="E332" s="107">
        <v>5</v>
      </c>
      <c r="F332" s="110" t="s">
        <v>214</v>
      </c>
      <c r="G332" s="30" t="s">
        <v>215</v>
      </c>
      <c r="H332" s="176">
        <v>112143265</v>
      </c>
      <c r="I332" s="40">
        <f t="shared" ref="I332" si="654">IFERROR(H332/H333,"-")</f>
        <v>0.17477869023846263</v>
      </c>
      <c r="J332" s="114">
        <v>1217</v>
      </c>
      <c r="K332" s="40">
        <f t="shared" ref="K332" si="655">IFERROR(J332/J333,"-")</f>
        <v>0.54721223021582732</v>
      </c>
      <c r="L332" s="114">
        <f t="shared" si="651"/>
        <v>92147.300739523416</v>
      </c>
      <c r="M332" s="82">
        <f t="shared" si="648"/>
        <v>5.3763915886198978E-2</v>
      </c>
      <c r="P332" s="41"/>
      <c r="Q332" s="41"/>
      <c r="R332" s="41"/>
    </row>
    <row r="333" spans="2:18" ht="24.95" customHeight="1">
      <c r="B333" s="238"/>
      <c r="C333" s="291"/>
      <c r="D333" s="305"/>
      <c r="E333" s="115" t="s">
        <v>106</v>
      </c>
      <c r="F333" s="118"/>
      <c r="G333" s="120"/>
      <c r="H333" s="177">
        <v>641630080</v>
      </c>
      <c r="I333" s="26" t="s">
        <v>193</v>
      </c>
      <c r="J333" s="142">
        <v>2224</v>
      </c>
      <c r="K333" s="26" t="s">
        <v>104</v>
      </c>
      <c r="L333" s="142">
        <f t="shared" si="651"/>
        <v>288502.73381294962</v>
      </c>
      <c r="M333" s="83">
        <f t="shared" si="648"/>
        <v>9.8250574306414568E-2</v>
      </c>
      <c r="P333" s="41"/>
      <c r="Q333" s="41"/>
      <c r="R333" s="41"/>
    </row>
    <row r="334" spans="2:18" ht="24.95" customHeight="1">
      <c r="B334" s="236">
        <v>56</v>
      </c>
      <c r="C334" s="289" t="s">
        <v>10</v>
      </c>
      <c r="D334" s="282">
        <f t="shared" ref="D334" si="656">VLOOKUP(C334,$Q$4:$R$77,2,FALSE)</f>
        <v>14774</v>
      </c>
      <c r="E334" s="105">
        <v>1</v>
      </c>
      <c r="F334" s="108" t="s">
        <v>236</v>
      </c>
      <c r="G334" s="111" t="s">
        <v>237</v>
      </c>
      <c r="H334" s="174">
        <v>20402834</v>
      </c>
      <c r="I334" s="24">
        <f t="shared" ref="I334" si="657">IFERROR(H334/H339,"-")</f>
        <v>4.7366631365629193E-2</v>
      </c>
      <c r="J334" s="112">
        <v>104</v>
      </c>
      <c r="K334" s="24">
        <f t="shared" ref="K334" si="658">IFERROR(J334/J339,"-")</f>
        <v>6.5864471184293852E-2</v>
      </c>
      <c r="L334" s="112">
        <f t="shared" si="651"/>
        <v>196181.09615384616</v>
      </c>
      <c r="M334" s="84">
        <f>IFERROR(J334/$R$59,0)</f>
        <v>7.039393529172871E-3</v>
      </c>
      <c r="P334" s="41"/>
      <c r="Q334" s="41"/>
      <c r="R334" s="41"/>
    </row>
    <row r="335" spans="2:18" ht="24.95" customHeight="1">
      <c r="B335" s="237"/>
      <c r="C335" s="290"/>
      <c r="D335" s="304"/>
      <c r="E335" s="106">
        <v>2</v>
      </c>
      <c r="F335" s="109" t="s">
        <v>232</v>
      </c>
      <c r="G335" s="28" t="s">
        <v>233</v>
      </c>
      <c r="H335" s="175">
        <v>32836079</v>
      </c>
      <c r="I335" s="25">
        <f t="shared" ref="I335" si="659">IFERROR(H335/H339,"-")</f>
        <v>7.6231294607684297E-2</v>
      </c>
      <c r="J335" s="113">
        <v>201</v>
      </c>
      <c r="K335" s="25">
        <f t="shared" ref="K335" si="660">IFERROR(J335/J339,"-")</f>
        <v>0.1272957568081064</v>
      </c>
      <c r="L335" s="113">
        <f t="shared" si="651"/>
        <v>163363.57711442787</v>
      </c>
      <c r="M335" s="81">
        <f t="shared" ref="M335:M339" si="661">IFERROR(J335/$R$59,0)</f>
        <v>1.3604981724651414E-2</v>
      </c>
      <c r="P335" s="41"/>
      <c r="Q335" s="41"/>
      <c r="R335" s="41"/>
    </row>
    <row r="336" spans="2:18" ht="24.95" customHeight="1">
      <c r="B336" s="237"/>
      <c r="C336" s="290"/>
      <c r="D336" s="304"/>
      <c r="E336" s="106">
        <v>3</v>
      </c>
      <c r="F336" s="109" t="s">
        <v>248</v>
      </c>
      <c r="G336" s="29" t="s">
        <v>249</v>
      </c>
      <c r="H336" s="175">
        <v>2901566</v>
      </c>
      <c r="I336" s="25">
        <f t="shared" ref="I336" si="662">IFERROR(H336/H339,"-")</f>
        <v>6.7361919969080386E-3</v>
      </c>
      <c r="J336" s="113">
        <v>21</v>
      </c>
      <c r="K336" s="25">
        <f t="shared" ref="K336" si="663">IFERROR(J336/J339,"-")</f>
        <v>1.3299556681443952E-2</v>
      </c>
      <c r="L336" s="113">
        <f t="shared" si="651"/>
        <v>138169.80952380953</v>
      </c>
      <c r="M336" s="81">
        <f t="shared" si="661"/>
        <v>1.4214160010829835E-3</v>
      </c>
      <c r="P336" s="41"/>
      <c r="Q336" s="41"/>
      <c r="R336" s="41"/>
    </row>
    <row r="337" spans="2:18" ht="24.95" customHeight="1">
      <c r="B337" s="237"/>
      <c r="C337" s="290"/>
      <c r="D337" s="304"/>
      <c r="E337" s="106">
        <v>4</v>
      </c>
      <c r="F337" s="109" t="s">
        <v>230</v>
      </c>
      <c r="G337" s="29" t="s">
        <v>231</v>
      </c>
      <c r="H337" s="175">
        <v>19755318</v>
      </c>
      <c r="I337" s="25">
        <f t="shared" ref="I337" si="664">IFERROR(H337/H339,"-")</f>
        <v>4.5863376882681051E-2</v>
      </c>
      <c r="J337" s="113">
        <v>199</v>
      </c>
      <c r="K337" s="25">
        <f t="shared" ref="K337" si="665">IFERROR(J337/J339,"-")</f>
        <v>0.1260291323622546</v>
      </c>
      <c r="L337" s="113">
        <f t="shared" si="651"/>
        <v>99272.954773869351</v>
      </c>
      <c r="M337" s="81">
        <f t="shared" si="661"/>
        <v>1.3469608772167321E-2</v>
      </c>
      <c r="P337" s="41"/>
      <c r="Q337" s="41"/>
      <c r="R337" s="41"/>
    </row>
    <row r="338" spans="2:18" ht="24.95" customHeight="1">
      <c r="B338" s="237"/>
      <c r="C338" s="290"/>
      <c r="D338" s="304"/>
      <c r="E338" s="107">
        <v>5</v>
      </c>
      <c r="F338" s="110" t="s">
        <v>238</v>
      </c>
      <c r="G338" s="30" t="s">
        <v>239</v>
      </c>
      <c r="H338" s="176">
        <v>17237565</v>
      </c>
      <c r="I338" s="40">
        <f t="shared" ref="I338" si="666">IFERROR(H338/H339,"-")</f>
        <v>4.0018234084346904E-2</v>
      </c>
      <c r="J338" s="114">
        <v>177</v>
      </c>
      <c r="K338" s="40">
        <f t="shared" ref="K338" si="667">IFERROR(J338/J339,"-")</f>
        <v>0.11209626345788473</v>
      </c>
      <c r="L338" s="114">
        <f t="shared" si="651"/>
        <v>97387.372881355928</v>
      </c>
      <c r="M338" s="82">
        <f t="shared" si="661"/>
        <v>1.1980506294842291E-2</v>
      </c>
      <c r="P338" s="41"/>
      <c r="Q338" s="41"/>
      <c r="R338" s="41"/>
    </row>
    <row r="339" spans="2:18" ht="24.95" customHeight="1">
      <c r="B339" s="238"/>
      <c r="C339" s="291"/>
      <c r="D339" s="305"/>
      <c r="E339" s="115" t="s">
        <v>106</v>
      </c>
      <c r="F339" s="118"/>
      <c r="G339" s="120"/>
      <c r="H339" s="177">
        <v>430742770</v>
      </c>
      <c r="I339" s="26" t="s">
        <v>193</v>
      </c>
      <c r="J339" s="142">
        <v>1579</v>
      </c>
      <c r="K339" s="26" t="s">
        <v>104</v>
      </c>
      <c r="L339" s="142">
        <f t="shared" si="651"/>
        <v>272794.66117796075</v>
      </c>
      <c r="M339" s="83">
        <f t="shared" si="661"/>
        <v>0.10687694598619196</v>
      </c>
      <c r="P339" s="41"/>
      <c r="Q339" s="41"/>
      <c r="R339" s="41"/>
    </row>
    <row r="340" spans="2:18" ht="24.95" customHeight="1">
      <c r="B340" s="236">
        <v>57</v>
      </c>
      <c r="C340" s="289" t="s">
        <v>44</v>
      </c>
      <c r="D340" s="282">
        <f t="shared" ref="D340" si="668">VLOOKUP(C340,$Q$4:$R$77,2,FALSE)</f>
        <v>10376</v>
      </c>
      <c r="E340" s="105">
        <v>1</v>
      </c>
      <c r="F340" s="108" t="s">
        <v>236</v>
      </c>
      <c r="G340" s="111" t="s">
        <v>237</v>
      </c>
      <c r="H340" s="174">
        <v>20573639</v>
      </c>
      <c r="I340" s="24">
        <f t="shared" ref="I340" si="669">IFERROR(H340/H345,"-")</f>
        <v>5.1802430914654009E-2</v>
      </c>
      <c r="J340" s="112">
        <v>41</v>
      </c>
      <c r="K340" s="24">
        <f t="shared" ref="K340" si="670">IFERROR(J340/J345,"-")</f>
        <v>3.6837376460017966E-2</v>
      </c>
      <c r="L340" s="112">
        <f t="shared" si="651"/>
        <v>501796.07317073172</v>
      </c>
      <c r="M340" s="84">
        <f>IFERROR(J340/$R$60,0)</f>
        <v>3.951426368542791E-3</v>
      </c>
      <c r="P340" s="41"/>
      <c r="Q340" s="41"/>
      <c r="R340" s="41"/>
    </row>
    <row r="341" spans="2:18" ht="24.95" customHeight="1">
      <c r="B341" s="237"/>
      <c r="C341" s="290"/>
      <c r="D341" s="304"/>
      <c r="E341" s="106">
        <v>2</v>
      </c>
      <c r="F341" s="109" t="s">
        <v>252</v>
      </c>
      <c r="G341" s="28" t="s">
        <v>253</v>
      </c>
      <c r="H341" s="175">
        <v>3618483</v>
      </c>
      <c r="I341" s="25">
        <f t="shared" ref="I341" si="671">IFERROR(H341/H345,"-")</f>
        <v>9.1109898265129465E-3</v>
      </c>
      <c r="J341" s="113">
        <v>14</v>
      </c>
      <c r="K341" s="25">
        <f t="shared" ref="K341" si="672">IFERROR(J341/J345,"-")</f>
        <v>1.2578616352201259E-2</v>
      </c>
      <c r="L341" s="113">
        <f t="shared" si="651"/>
        <v>258463.07142857142</v>
      </c>
      <c r="M341" s="81">
        <f t="shared" ref="M341:M345" si="673">IFERROR(J341/$R$60,0)</f>
        <v>1.3492675404780262E-3</v>
      </c>
      <c r="P341" s="41"/>
      <c r="Q341" s="41"/>
      <c r="R341" s="41"/>
    </row>
    <row r="342" spans="2:18" ht="24.95" customHeight="1">
      <c r="B342" s="237"/>
      <c r="C342" s="290"/>
      <c r="D342" s="304"/>
      <c r="E342" s="106">
        <v>3</v>
      </c>
      <c r="F342" s="109" t="s">
        <v>280</v>
      </c>
      <c r="G342" s="29" t="s">
        <v>281</v>
      </c>
      <c r="H342" s="175">
        <v>187172</v>
      </c>
      <c r="I342" s="25">
        <f t="shared" ref="I342" si="674">IFERROR(H342/H345,"-")</f>
        <v>4.7128097266398134E-4</v>
      </c>
      <c r="J342" s="113">
        <v>1</v>
      </c>
      <c r="K342" s="25">
        <f t="shared" ref="K342" si="675">IFERROR(J342/J345,"-")</f>
        <v>8.9847259658580418E-4</v>
      </c>
      <c r="L342" s="113">
        <f t="shared" si="651"/>
        <v>187172</v>
      </c>
      <c r="M342" s="81">
        <f t="shared" si="673"/>
        <v>9.6376252891287582E-5</v>
      </c>
      <c r="P342" s="41"/>
      <c r="Q342" s="41"/>
      <c r="R342" s="41"/>
    </row>
    <row r="343" spans="2:18" ht="24.95" customHeight="1">
      <c r="B343" s="237"/>
      <c r="C343" s="290"/>
      <c r="D343" s="304"/>
      <c r="E343" s="106">
        <v>4</v>
      </c>
      <c r="F343" s="109" t="s">
        <v>254</v>
      </c>
      <c r="G343" s="29" t="s">
        <v>255</v>
      </c>
      <c r="H343" s="175">
        <v>6582284</v>
      </c>
      <c r="I343" s="25">
        <f t="shared" ref="I343" si="676">IFERROR(H343/H345,"-")</f>
        <v>1.6573553768034543E-2</v>
      </c>
      <c r="J343" s="113">
        <v>46</v>
      </c>
      <c r="K343" s="25">
        <f t="shared" ref="K343" si="677">IFERROR(J343/J345,"-")</f>
        <v>4.1329739442946989E-2</v>
      </c>
      <c r="L343" s="113">
        <f t="shared" si="651"/>
        <v>143093.13043478262</v>
      </c>
      <c r="M343" s="81">
        <f t="shared" si="673"/>
        <v>4.4333076329992286E-3</v>
      </c>
      <c r="P343" s="41"/>
      <c r="Q343" s="41"/>
      <c r="R343" s="41"/>
    </row>
    <row r="344" spans="2:18" ht="24.95" customHeight="1">
      <c r="B344" s="237"/>
      <c r="C344" s="290"/>
      <c r="D344" s="304"/>
      <c r="E344" s="107">
        <v>5</v>
      </c>
      <c r="F344" s="110" t="s">
        <v>238</v>
      </c>
      <c r="G344" s="30" t="s">
        <v>239</v>
      </c>
      <c r="H344" s="176">
        <v>23405663</v>
      </c>
      <c r="I344" s="40">
        <f t="shared" ref="I344" si="678">IFERROR(H344/H345,"-")</f>
        <v>5.8933193129770259E-2</v>
      </c>
      <c r="J344" s="114">
        <v>174</v>
      </c>
      <c r="K344" s="40">
        <f t="shared" ref="K344" si="679">IFERROR(J344/J345,"-")</f>
        <v>0.15633423180592992</v>
      </c>
      <c r="L344" s="114">
        <f t="shared" si="651"/>
        <v>134515.30459770115</v>
      </c>
      <c r="M344" s="82">
        <f t="shared" si="673"/>
        <v>1.6769468003084039E-2</v>
      </c>
      <c r="P344" s="41"/>
      <c r="Q344" s="41"/>
      <c r="R344" s="41"/>
    </row>
    <row r="345" spans="2:18" ht="24.95" customHeight="1">
      <c r="B345" s="238"/>
      <c r="C345" s="291"/>
      <c r="D345" s="305"/>
      <c r="E345" s="115" t="s">
        <v>106</v>
      </c>
      <c r="F345" s="118"/>
      <c r="G345" s="120"/>
      <c r="H345" s="177">
        <v>397155860</v>
      </c>
      <c r="I345" s="26" t="s">
        <v>193</v>
      </c>
      <c r="J345" s="142">
        <v>1113</v>
      </c>
      <c r="K345" s="26" t="s">
        <v>104</v>
      </c>
      <c r="L345" s="142">
        <f t="shared" si="651"/>
        <v>356833.65678346809</v>
      </c>
      <c r="M345" s="83">
        <f t="shared" si="673"/>
        <v>0.10726676946800308</v>
      </c>
      <c r="P345" s="41"/>
      <c r="Q345" s="41"/>
      <c r="R345" s="41"/>
    </row>
    <row r="346" spans="2:18" ht="24.95" customHeight="1">
      <c r="B346" s="236">
        <v>58</v>
      </c>
      <c r="C346" s="289" t="s">
        <v>26</v>
      </c>
      <c r="D346" s="282">
        <f t="shared" ref="D346" si="680">VLOOKUP(C346,$Q$4:$R$77,2,FALSE)</f>
        <v>12086</v>
      </c>
      <c r="E346" s="105">
        <v>1</v>
      </c>
      <c r="F346" s="108" t="s">
        <v>236</v>
      </c>
      <c r="G346" s="111" t="s">
        <v>237</v>
      </c>
      <c r="H346" s="174">
        <v>14410228</v>
      </c>
      <c r="I346" s="24">
        <f t="shared" ref="I346" si="681">IFERROR(H346/H351,"-")</f>
        <v>3.2431682312999088E-2</v>
      </c>
      <c r="J346" s="112">
        <v>65</v>
      </c>
      <c r="K346" s="24">
        <f t="shared" ref="K346" si="682">IFERROR(J346/J351,"-")</f>
        <v>4.1507024265644954E-2</v>
      </c>
      <c r="L346" s="112">
        <f t="shared" si="651"/>
        <v>221695.81538461539</v>
      </c>
      <c r="M346" s="84">
        <f>IFERROR(J346/$R$61,0)</f>
        <v>5.3781234486182357E-3</v>
      </c>
      <c r="P346" s="41"/>
      <c r="Q346" s="41"/>
      <c r="R346" s="41"/>
    </row>
    <row r="347" spans="2:18" ht="24.95" customHeight="1">
      <c r="B347" s="237"/>
      <c r="C347" s="290"/>
      <c r="D347" s="304"/>
      <c r="E347" s="106">
        <v>2</v>
      </c>
      <c r="F347" s="109" t="s">
        <v>274</v>
      </c>
      <c r="G347" s="28" t="s">
        <v>275</v>
      </c>
      <c r="H347" s="175">
        <v>836409</v>
      </c>
      <c r="I347" s="25">
        <f t="shared" ref="I347" si="683">IFERROR(H347/H351,"-")</f>
        <v>1.8824234406099095E-3</v>
      </c>
      <c r="J347" s="113">
        <v>4</v>
      </c>
      <c r="K347" s="25">
        <f t="shared" ref="K347" si="684">IFERROR(J347/J351,"-")</f>
        <v>2.554278416347382E-3</v>
      </c>
      <c r="L347" s="113">
        <f t="shared" si="651"/>
        <v>209102.25</v>
      </c>
      <c r="M347" s="81">
        <f t="shared" ref="M347:M351" si="685">IFERROR(J347/$R$61,0)</f>
        <v>3.3096144299189144E-4</v>
      </c>
      <c r="P347" s="41"/>
      <c r="Q347" s="41"/>
      <c r="R347" s="41"/>
    </row>
    <row r="348" spans="2:18" ht="24.95" customHeight="1">
      <c r="B348" s="237"/>
      <c r="C348" s="290"/>
      <c r="D348" s="304"/>
      <c r="E348" s="106">
        <v>3</v>
      </c>
      <c r="F348" s="109" t="s">
        <v>244</v>
      </c>
      <c r="G348" s="29" t="s">
        <v>245</v>
      </c>
      <c r="H348" s="175">
        <v>1179128</v>
      </c>
      <c r="I348" s="25">
        <f t="shared" ref="I348" si="686">IFERROR(H348/H351,"-")</f>
        <v>2.653747373210333E-3</v>
      </c>
      <c r="J348" s="113">
        <v>6</v>
      </c>
      <c r="K348" s="25">
        <f t="shared" ref="K348" si="687">IFERROR(J348/J351,"-")</f>
        <v>3.8314176245210726E-3</v>
      </c>
      <c r="L348" s="113">
        <f t="shared" si="651"/>
        <v>196521.33333333334</v>
      </c>
      <c r="M348" s="81">
        <f t="shared" si="685"/>
        <v>4.9644216448783713E-4</v>
      </c>
      <c r="P348" s="41"/>
      <c r="Q348" s="41"/>
      <c r="R348" s="41"/>
    </row>
    <row r="349" spans="2:18" ht="24.95" customHeight="1">
      <c r="B349" s="237"/>
      <c r="C349" s="290"/>
      <c r="D349" s="304"/>
      <c r="E349" s="106">
        <v>4</v>
      </c>
      <c r="F349" s="109" t="s">
        <v>232</v>
      </c>
      <c r="G349" s="29" t="s">
        <v>233</v>
      </c>
      <c r="H349" s="175">
        <v>22618709</v>
      </c>
      <c r="I349" s="25">
        <f t="shared" ref="I349" si="688">IFERROR(H349/H351,"-")</f>
        <v>5.0905702853429748E-2</v>
      </c>
      <c r="J349" s="113">
        <v>166</v>
      </c>
      <c r="K349" s="25">
        <f t="shared" ref="K349" si="689">IFERROR(J349/J351,"-")</f>
        <v>0.10600255427841634</v>
      </c>
      <c r="L349" s="113">
        <f t="shared" si="651"/>
        <v>136257.28313253011</v>
      </c>
      <c r="M349" s="81">
        <f t="shared" si="685"/>
        <v>1.3734899884163494E-2</v>
      </c>
      <c r="P349" s="41"/>
      <c r="Q349" s="41"/>
      <c r="R349" s="41"/>
    </row>
    <row r="350" spans="2:18" ht="24.95" customHeight="1">
      <c r="B350" s="237"/>
      <c r="C350" s="290"/>
      <c r="D350" s="304"/>
      <c r="E350" s="107">
        <v>5</v>
      </c>
      <c r="F350" s="110" t="s">
        <v>262</v>
      </c>
      <c r="G350" s="30" t="s">
        <v>263</v>
      </c>
      <c r="H350" s="176">
        <v>7387235</v>
      </c>
      <c r="I350" s="40">
        <f t="shared" ref="I350" si="690">IFERROR(H350/H351,"-")</f>
        <v>1.6625722972007647E-2</v>
      </c>
      <c r="J350" s="114">
        <v>60</v>
      </c>
      <c r="K350" s="40">
        <f t="shared" ref="K350" si="691">IFERROR(J350/J351,"-")</f>
        <v>3.8314176245210725E-2</v>
      </c>
      <c r="L350" s="114">
        <f t="shared" si="651"/>
        <v>123120.58333333333</v>
      </c>
      <c r="M350" s="82">
        <f t="shared" si="685"/>
        <v>4.9644216448783713E-3</v>
      </c>
      <c r="P350" s="41"/>
      <c r="Q350" s="41"/>
      <c r="R350" s="41"/>
    </row>
    <row r="351" spans="2:18" ht="24.95" customHeight="1">
      <c r="B351" s="238"/>
      <c r="C351" s="291"/>
      <c r="D351" s="305"/>
      <c r="E351" s="115" t="s">
        <v>106</v>
      </c>
      <c r="F351" s="118"/>
      <c r="G351" s="120"/>
      <c r="H351" s="177">
        <v>444325640</v>
      </c>
      <c r="I351" s="26" t="s">
        <v>193</v>
      </c>
      <c r="J351" s="142">
        <v>1566</v>
      </c>
      <c r="K351" s="26" t="s">
        <v>104</v>
      </c>
      <c r="L351" s="142">
        <f t="shared" si="651"/>
        <v>283732.8480204342</v>
      </c>
      <c r="M351" s="83">
        <f t="shared" si="685"/>
        <v>0.12957140493132549</v>
      </c>
      <c r="P351" s="41"/>
      <c r="Q351" s="41"/>
      <c r="R351" s="41"/>
    </row>
    <row r="352" spans="2:18" ht="24.95" customHeight="1">
      <c r="B352" s="236">
        <v>59</v>
      </c>
      <c r="C352" s="289" t="s">
        <v>21</v>
      </c>
      <c r="D352" s="282">
        <f t="shared" ref="D352" si="692">VLOOKUP(C352,$Q$4:$R$77,2,FALSE)</f>
        <v>85998</v>
      </c>
      <c r="E352" s="105">
        <v>1</v>
      </c>
      <c r="F352" s="108" t="s">
        <v>244</v>
      </c>
      <c r="G352" s="111" t="s">
        <v>245</v>
      </c>
      <c r="H352" s="174">
        <v>12759946</v>
      </c>
      <c r="I352" s="24">
        <f t="shared" ref="I352" si="693">IFERROR(H352/H357,"-")</f>
        <v>3.8526569393390318E-3</v>
      </c>
      <c r="J352" s="112">
        <v>30</v>
      </c>
      <c r="K352" s="24">
        <f t="shared" ref="K352" si="694">IFERROR(J352/J357,"-")</f>
        <v>2.8076743097800653E-3</v>
      </c>
      <c r="L352" s="112">
        <f t="shared" si="651"/>
        <v>425331.53333333333</v>
      </c>
      <c r="M352" s="84">
        <f>IFERROR(J352/$R$62,0)</f>
        <v>3.4884532198423222E-4</v>
      </c>
      <c r="P352" s="41"/>
      <c r="Q352" s="41"/>
      <c r="R352" s="41"/>
    </row>
    <row r="353" spans="2:18" ht="24.95" customHeight="1">
      <c r="B353" s="237"/>
      <c r="C353" s="290"/>
      <c r="D353" s="304"/>
      <c r="E353" s="106">
        <v>2</v>
      </c>
      <c r="F353" s="109" t="s">
        <v>236</v>
      </c>
      <c r="G353" s="28" t="s">
        <v>237</v>
      </c>
      <c r="H353" s="175">
        <v>95742120</v>
      </c>
      <c r="I353" s="25">
        <f t="shared" ref="I353" si="695">IFERROR(H353/H357,"-")</f>
        <v>2.8907766773074925E-2</v>
      </c>
      <c r="J353" s="113">
        <v>486</v>
      </c>
      <c r="K353" s="25">
        <f t="shared" ref="K353" si="696">IFERROR(J353/J357,"-")</f>
        <v>4.5484323818437061E-2</v>
      </c>
      <c r="L353" s="113">
        <f t="shared" si="651"/>
        <v>197000.24691358025</v>
      </c>
      <c r="M353" s="81">
        <f t="shared" ref="M353:M357" si="697">IFERROR(J353/$R$62,0)</f>
        <v>5.6512942161445617E-3</v>
      </c>
      <c r="P353" s="41"/>
      <c r="Q353" s="41"/>
      <c r="R353" s="41"/>
    </row>
    <row r="354" spans="2:18" ht="24.95" customHeight="1">
      <c r="B354" s="237"/>
      <c r="C354" s="290"/>
      <c r="D354" s="304"/>
      <c r="E354" s="106">
        <v>3</v>
      </c>
      <c r="F354" s="109" t="s">
        <v>254</v>
      </c>
      <c r="G354" s="29" t="s">
        <v>255</v>
      </c>
      <c r="H354" s="175">
        <v>54829709</v>
      </c>
      <c r="I354" s="25">
        <f t="shared" ref="I354" si="698">IFERROR(H354/H357,"-")</f>
        <v>1.6554933607147691E-2</v>
      </c>
      <c r="J354" s="113">
        <v>436</v>
      </c>
      <c r="K354" s="25">
        <f t="shared" ref="K354" si="699">IFERROR(J354/J357,"-")</f>
        <v>4.0804866635470283E-2</v>
      </c>
      <c r="L354" s="113">
        <f t="shared" si="651"/>
        <v>125756.21330275229</v>
      </c>
      <c r="M354" s="81">
        <f t="shared" si="697"/>
        <v>5.0698853461708408E-3</v>
      </c>
      <c r="P354" s="41"/>
      <c r="Q354" s="41"/>
      <c r="R354" s="41"/>
    </row>
    <row r="355" spans="2:18" ht="24.95" customHeight="1">
      <c r="B355" s="237"/>
      <c r="C355" s="290"/>
      <c r="D355" s="304"/>
      <c r="E355" s="106">
        <v>4</v>
      </c>
      <c r="F355" s="109" t="s">
        <v>238</v>
      </c>
      <c r="G355" s="29" t="s">
        <v>239</v>
      </c>
      <c r="H355" s="175">
        <v>144067236</v>
      </c>
      <c r="I355" s="25">
        <f t="shared" ref="I355" si="700">IFERROR(H355/H357,"-")</f>
        <v>4.3498744940362127E-2</v>
      </c>
      <c r="J355" s="113">
        <v>1395</v>
      </c>
      <c r="K355" s="25">
        <f t="shared" ref="K355" si="701">IFERROR(J355/J357,"-")</f>
        <v>0.13055685540477305</v>
      </c>
      <c r="L355" s="113">
        <f t="shared" si="651"/>
        <v>103274.00430107527</v>
      </c>
      <c r="M355" s="81">
        <f t="shared" si="697"/>
        <v>1.6221307472266796E-2</v>
      </c>
      <c r="P355" s="41"/>
      <c r="Q355" s="41"/>
      <c r="R355" s="41"/>
    </row>
    <row r="356" spans="2:18" ht="24.95" customHeight="1">
      <c r="B356" s="237"/>
      <c r="C356" s="290"/>
      <c r="D356" s="304"/>
      <c r="E356" s="107">
        <v>5</v>
      </c>
      <c r="F356" s="110" t="s">
        <v>230</v>
      </c>
      <c r="G356" s="30" t="s">
        <v>231</v>
      </c>
      <c r="H356" s="176">
        <v>133922799</v>
      </c>
      <c r="I356" s="40">
        <f t="shared" ref="I356" si="702">IFERROR(H356/H357,"-")</f>
        <v>4.0435798153303809E-2</v>
      </c>
      <c r="J356" s="114">
        <v>1298</v>
      </c>
      <c r="K356" s="40">
        <f t="shared" ref="K356" si="703">IFERROR(J356/J357,"-")</f>
        <v>0.1214787084698175</v>
      </c>
      <c r="L356" s="114">
        <f t="shared" si="651"/>
        <v>103176.27041602465</v>
      </c>
      <c r="M356" s="82">
        <f t="shared" si="697"/>
        <v>1.5093374264517779E-2</v>
      </c>
      <c r="P356" s="41"/>
      <c r="Q356" s="41"/>
      <c r="R356" s="41"/>
    </row>
    <row r="357" spans="2:18" ht="24.95" customHeight="1">
      <c r="B357" s="238"/>
      <c r="C357" s="291"/>
      <c r="D357" s="305"/>
      <c r="E357" s="115" t="s">
        <v>106</v>
      </c>
      <c r="F357" s="118"/>
      <c r="G357" s="120"/>
      <c r="H357" s="177">
        <v>3311986040</v>
      </c>
      <c r="I357" s="26" t="s">
        <v>193</v>
      </c>
      <c r="J357" s="142">
        <v>10685</v>
      </c>
      <c r="K357" s="26" t="s">
        <v>104</v>
      </c>
      <c r="L357" s="142">
        <f t="shared" si="651"/>
        <v>309965.93729527376</v>
      </c>
      <c r="M357" s="83">
        <f t="shared" si="697"/>
        <v>0.12424707551338403</v>
      </c>
      <c r="P357" s="41"/>
      <c r="Q357" s="41"/>
      <c r="R357" s="41"/>
    </row>
    <row r="358" spans="2:18" ht="24.95" customHeight="1">
      <c r="B358" s="236">
        <v>60</v>
      </c>
      <c r="C358" s="289" t="s">
        <v>45</v>
      </c>
      <c r="D358" s="282">
        <f t="shared" ref="D358" si="704">VLOOKUP(C358,$Q$4:$R$77,2,FALSE)</f>
        <v>11563</v>
      </c>
      <c r="E358" s="105">
        <v>1</v>
      </c>
      <c r="F358" s="108" t="s">
        <v>236</v>
      </c>
      <c r="G358" s="111" t="s">
        <v>237</v>
      </c>
      <c r="H358" s="174">
        <v>12625617</v>
      </c>
      <c r="I358" s="24">
        <f t="shared" ref="I358" si="705">IFERROR(H358/H363,"-")</f>
        <v>4.6564169278466197E-2</v>
      </c>
      <c r="J358" s="112">
        <v>52</v>
      </c>
      <c r="K358" s="24">
        <f t="shared" ref="K358" si="706">IFERROR(J358/J363,"-")</f>
        <v>4.9010367577756835E-2</v>
      </c>
      <c r="L358" s="112">
        <f t="shared" si="651"/>
        <v>242800.32692307694</v>
      </c>
      <c r="M358" s="84">
        <f>IFERROR(J358/$R$63,0)</f>
        <v>4.4971028279858164E-3</v>
      </c>
      <c r="P358" s="41"/>
      <c r="Q358" s="41"/>
      <c r="R358" s="41"/>
    </row>
    <row r="359" spans="2:18" ht="24.95" customHeight="1">
      <c r="B359" s="237"/>
      <c r="C359" s="290"/>
      <c r="D359" s="304"/>
      <c r="E359" s="106">
        <v>2</v>
      </c>
      <c r="F359" s="109" t="s">
        <v>244</v>
      </c>
      <c r="G359" s="28" t="s">
        <v>245</v>
      </c>
      <c r="H359" s="175">
        <v>444406</v>
      </c>
      <c r="I359" s="25">
        <f t="shared" ref="I359" si="707">IFERROR(H359/H363,"-")</f>
        <v>1.6390007880300859E-3</v>
      </c>
      <c r="J359" s="113">
        <v>2</v>
      </c>
      <c r="K359" s="25">
        <f t="shared" ref="K359" si="708">IFERROR(J359/J363,"-")</f>
        <v>1.885014137606032E-3</v>
      </c>
      <c r="L359" s="113">
        <f t="shared" si="651"/>
        <v>222203</v>
      </c>
      <c r="M359" s="81">
        <f t="shared" ref="M359:M363" si="709">IFERROR(J359/$R$63,0)</f>
        <v>1.7296549338406987E-4</v>
      </c>
      <c r="P359" s="41"/>
      <c r="Q359" s="41"/>
      <c r="R359" s="41"/>
    </row>
    <row r="360" spans="2:18" ht="24.95" customHeight="1">
      <c r="B360" s="237"/>
      <c r="C360" s="290"/>
      <c r="D360" s="304"/>
      <c r="E360" s="106">
        <v>3</v>
      </c>
      <c r="F360" s="109" t="s">
        <v>232</v>
      </c>
      <c r="G360" s="29" t="s">
        <v>233</v>
      </c>
      <c r="H360" s="175">
        <v>21080160</v>
      </c>
      <c r="I360" s="25">
        <f t="shared" ref="I360" si="710">IFERROR(H360/H363,"-")</f>
        <v>7.7745122369635641E-2</v>
      </c>
      <c r="J360" s="113">
        <v>130</v>
      </c>
      <c r="K360" s="25">
        <f t="shared" ref="K360" si="711">IFERROR(J360/J363,"-")</f>
        <v>0.12252591894439209</v>
      </c>
      <c r="L360" s="113">
        <f t="shared" si="651"/>
        <v>162155.07692307694</v>
      </c>
      <c r="M360" s="81">
        <f t="shared" si="709"/>
        <v>1.1242757069964542E-2</v>
      </c>
      <c r="P360" s="41"/>
      <c r="Q360" s="41"/>
      <c r="R360" s="41"/>
    </row>
    <row r="361" spans="2:18" ht="24.95" customHeight="1">
      <c r="B361" s="237"/>
      <c r="C361" s="290"/>
      <c r="D361" s="304"/>
      <c r="E361" s="106">
        <v>4</v>
      </c>
      <c r="F361" s="109" t="s">
        <v>214</v>
      </c>
      <c r="G361" s="29" t="s">
        <v>215</v>
      </c>
      <c r="H361" s="175">
        <v>49922768</v>
      </c>
      <c r="I361" s="25">
        <f t="shared" ref="I361" si="712">IFERROR(H361/H363,"-")</f>
        <v>0.18411870247621129</v>
      </c>
      <c r="J361" s="113">
        <v>573</v>
      </c>
      <c r="K361" s="25">
        <f t="shared" ref="K361" si="713">IFERROR(J361/J363,"-")</f>
        <v>0.54005655042412815</v>
      </c>
      <c r="L361" s="113">
        <f t="shared" si="651"/>
        <v>87125.249563699821</v>
      </c>
      <c r="M361" s="81">
        <f t="shared" si="709"/>
        <v>4.9554613854536023E-2</v>
      </c>
      <c r="P361" s="41"/>
      <c r="Q361" s="41"/>
      <c r="R361" s="41"/>
    </row>
    <row r="362" spans="2:18" ht="24.95" customHeight="1">
      <c r="B362" s="237"/>
      <c r="C362" s="290"/>
      <c r="D362" s="304"/>
      <c r="E362" s="107">
        <v>5</v>
      </c>
      <c r="F362" s="110" t="s">
        <v>256</v>
      </c>
      <c r="G362" s="30" t="s">
        <v>257</v>
      </c>
      <c r="H362" s="176">
        <v>5823083</v>
      </c>
      <c r="I362" s="40">
        <f t="shared" ref="I362" si="714">IFERROR(H362/H363,"-")</f>
        <v>2.1475942326981627E-2</v>
      </c>
      <c r="J362" s="114">
        <v>74</v>
      </c>
      <c r="K362" s="40">
        <f t="shared" ref="K362" si="715">IFERROR(J362/J363,"-")</f>
        <v>6.9745523091423192E-2</v>
      </c>
      <c r="L362" s="114">
        <f t="shared" si="651"/>
        <v>78690.310810810814</v>
      </c>
      <c r="M362" s="82">
        <f t="shared" si="709"/>
        <v>6.3997232552105857E-3</v>
      </c>
      <c r="P362" s="41"/>
      <c r="Q362" s="41"/>
      <c r="R362" s="41"/>
    </row>
    <row r="363" spans="2:18" ht="24.95" customHeight="1">
      <c r="B363" s="238"/>
      <c r="C363" s="291"/>
      <c r="D363" s="305"/>
      <c r="E363" s="115" t="s">
        <v>106</v>
      </c>
      <c r="F363" s="118"/>
      <c r="G363" s="120"/>
      <c r="H363" s="177">
        <v>271144470</v>
      </c>
      <c r="I363" s="26" t="s">
        <v>193</v>
      </c>
      <c r="J363" s="142">
        <v>1061</v>
      </c>
      <c r="K363" s="26" t="s">
        <v>104</v>
      </c>
      <c r="L363" s="142">
        <f t="shared" si="651"/>
        <v>255555.57964184732</v>
      </c>
      <c r="M363" s="83">
        <f t="shared" si="709"/>
        <v>9.1758194240249072E-2</v>
      </c>
      <c r="P363" s="41"/>
      <c r="Q363" s="41"/>
      <c r="R363" s="41"/>
    </row>
    <row r="364" spans="2:18" ht="24.95" customHeight="1">
      <c r="B364" s="236">
        <v>61</v>
      </c>
      <c r="C364" s="289" t="s">
        <v>17</v>
      </c>
      <c r="D364" s="282">
        <f t="shared" ref="D364" si="716">VLOOKUP(C364,$Q$4:$R$77,2,FALSE)</f>
        <v>10060</v>
      </c>
      <c r="E364" s="105">
        <v>1</v>
      </c>
      <c r="F364" s="108" t="s">
        <v>244</v>
      </c>
      <c r="G364" s="111" t="s">
        <v>245</v>
      </c>
      <c r="H364" s="174">
        <v>897855</v>
      </c>
      <c r="I364" s="24">
        <f t="shared" ref="I364" si="717">IFERROR(H364/H369,"-")</f>
        <v>3.0218318859797843E-3</v>
      </c>
      <c r="J364" s="112">
        <v>2</v>
      </c>
      <c r="K364" s="24">
        <f t="shared" ref="K364" si="718">IFERROR(J364/J369,"-")</f>
        <v>1.8050541516245488E-3</v>
      </c>
      <c r="L364" s="112">
        <f t="shared" si="651"/>
        <v>448927.5</v>
      </c>
      <c r="M364" s="84">
        <f>IFERROR(J364/$R$64,0)</f>
        <v>1.9880715705765408E-4</v>
      </c>
      <c r="P364" s="41"/>
      <c r="Q364" s="41"/>
      <c r="R364" s="41"/>
    </row>
    <row r="365" spans="2:18" ht="24.95" customHeight="1">
      <c r="B365" s="237"/>
      <c r="C365" s="290"/>
      <c r="D365" s="304"/>
      <c r="E365" s="106">
        <v>2</v>
      </c>
      <c r="F365" s="109" t="s">
        <v>236</v>
      </c>
      <c r="G365" s="28" t="s">
        <v>237</v>
      </c>
      <c r="H365" s="175">
        <v>14599466</v>
      </c>
      <c r="I365" s="25">
        <f t="shared" ref="I365" si="719">IFERROR(H365/H369,"-")</f>
        <v>4.9136143226999614E-2</v>
      </c>
      <c r="J365" s="113">
        <v>59</v>
      </c>
      <c r="K365" s="25">
        <f t="shared" ref="K365" si="720">IFERROR(J365/J369,"-")</f>
        <v>5.3249097472924188E-2</v>
      </c>
      <c r="L365" s="113">
        <f t="shared" si="651"/>
        <v>247448.57627118644</v>
      </c>
      <c r="M365" s="81">
        <f t="shared" ref="M365:M369" si="721">IFERROR(J365/$R$64,0)</f>
        <v>5.8648111332007952E-3</v>
      </c>
      <c r="P365" s="41"/>
      <c r="Q365" s="41"/>
      <c r="R365" s="41"/>
    </row>
    <row r="366" spans="2:18" ht="24.95" customHeight="1">
      <c r="B366" s="237"/>
      <c r="C366" s="290"/>
      <c r="D366" s="304"/>
      <c r="E366" s="106">
        <v>3</v>
      </c>
      <c r="F366" s="109" t="s">
        <v>246</v>
      </c>
      <c r="G366" s="29" t="s">
        <v>247</v>
      </c>
      <c r="H366" s="175">
        <v>1256790</v>
      </c>
      <c r="I366" s="25">
        <f t="shared" ref="I366" si="722">IFERROR(H366/H369,"-")</f>
        <v>4.2298679586130648E-3</v>
      </c>
      <c r="J366" s="113">
        <v>6</v>
      </c>
      <c r="K366" s="25">
        <f t="shared" ref="K366" si="723">IFERROR(J366/J369,"-")</f>
        <v>5.415162454873646E-3</v>
      </c>
      <c r="L366" s="113">
        <f t="shared" si="651"/>
        <v>209465</v>
      </c>
      <c r="M366" s="81">
        <f t="shared" si="721"/>
        <v>5.9642147117296227E-4</v>
      </c>
      <c r="P366" s="41"/>
      <c r="Q366" s="41"/>
      <c r="R366" s="41"/>
    </row>
    <row r="367" spans="2:18" ht="24.95" customHeight="1">
      <c r="B367" s="237"/>
      <c r="C367" s="290"/>
      <c r="D367" s="304"/>
      <c r="E367" s="106">
        <v>4</v>
      </c>
      <c r="F367" s="109" t="s">
        <v>232</v>
      </c>
      <c r="G367" s="29" t="s">
        <v>233</v>
      </c>
      <c r="H367" s="175">
        <v>20886460</v>
      </c>
      <c r="I367" s="25">
        <f t="shared" ref="I367" si="724">IFERROR(H367/H369,"-")</f>
        <v>7.0295727944090447E-2</v>
      </c>
      <c r="J367" s="113">
        <v>120</v>
      </c>
      <c r="K367" s="25">
        <f t="shared" ref="K367" si="725">IFERROR(J367/J369,"-")</f>
        <v>0.10830324909747292</v>
      </c>
      <c r="L367" s="113">
        <f t="shared" si="651"/>
        <v>174053.83333333334</v>
      </c>
      <c r="M367" s="81">
        <f t="shared" si="721"/>
        <v>1.1928429423459244E-2</v>
      </c>
      <c r="P367" s="41"/>
      <c r="Q367" s="41"/>
      <c r="R367" s="41"/>
    </row>
    <row r="368" spans="2:18" ht="24.95" customHeight="1">
      <c r="B368" s="237"/>
      <c r="C368" s="290"/>
      <c r="D368" s="304"/>
      <c r="E368" s="107">
        <v>5</v>
      </c>
      <c r="F368" s="110" t="s">
        <v>238</v>
      </c>
      <c r="G368" s="30" t="s">
        <v>239</v>
      </c>
      <c r="H368" s="176">
        <v>18462113</v>
      </c>
      <c r="I368" s="40">
        <f t="shared" ref="I368" si="726">IFERROR(H368/H369,"-")</f>
        <v>6.2136315714633093E-2</v>
      </c>
      <c r="J368" s="114">
        <v>159</v>
      </c>
      <c r="K368" s="40">
        <f t="shared" ref="K368" si="727">IFERROR(J368/J369,"-")</f>
        <v>0.14350180505415164</v>
      </c>
      <c r="L368" s="114">
        <f t="shared" si="651"/>
        <v>116113.91823899371</v>
      </c>
      <c r="M368" s="82">
        <f t="shared" si="721"/>
        <v>1.5805168986083497E-2</v>
      </c>
      <c r="P368" s="41"/>
      <c r="Q368" s="41"/>
      <c r="R368" s="41"/>
    </row>
    <row r="369" spans="2:18" ht="24.95" customHeight="1">
      <c r="B369" s="238"/>
      <c r="C369" s="291"/>
      <c r="D369" s="305"/>
      <c r="E369" s="115" t="s">
        <v>106</v>
      </c>
      <c r="F369" s="118"/>
      <c r="G369" s="120"/>
      <c r="H369" s="177">
        <v>297122750</v>
      </c>
      <c r="I369" s="26" t="s">
        <v>193</v>
      </c>
      <c r="J369" s="142">
        <v>1108</v>
      </c>
      <c r="K369" s="26" t="s">
        <v>104</v>
      </c>
      <c r="L369" s="142">
        <f t="shared" si="651"/>
        <v>268161.32671480143</v>
      </c>
      <c r="M369" s="83">
        <f t="shared" si="721"/>
        <v>0.11013916500994035</v>
      </c>
      <c r="P369" s="41"/>
      <c r="Q369" s="41"/>
      <c r="R369" s="41"/>
    </row>
    <row r="370" spans="2:18" ht="24.95" customHeight="1">
      <c r="B370" s="236">
        <v>62</v>
      </c>
      <c r="C370" s="289" t="s">
        <v>18</v>
      </c>
      <c r="D370" s="282">
        <f t="shared" ref="D370" si="728">VLOOKUP(C370,$Q$4:$R$77,2,FALSE)</f>
        <v>14913</v>
      </c>
      <c r="E370" s="105">
        <v>1</v>
      </c>
      <c r="F370" s="108" t="s">
        <v>244</v>
      </c>
      <c r="G370" s="111" t="s">
        <v>245</v>
      </c>
      <c r="H370" s="174">
        <v>549415</v>
      </c>
      <c r="I370" s="24">
        <f t="shared" ref="I370" si="729">IFERROR(H370/H375,"-")</f>
        <v>1.4144503708943411E-3</v>
      </c>
      <c r="J370" s="112">
        <v>3</v>
      </c>
      <c r="K370" s="24">
        <f t="shared" ref="K370" si="730">IFERROR(J370/J375,"-")</f>
        <v>1.9144862795149968E-3</v>
      </c>
      <c r="L370" s="112">
        <f t="shared" si="651"/>
        <v>183138.33333333334</v>
      </c>
      <c r="M370" s="84">
        <f>IFERROR(J370/$R$65,0)</f>
        <v>2.011667672500503E-4</v>
      </c>
      <c r="P370" s="41"/>
      <c r="Q370" s="41"/>
      <c r="R370" s="41"/>
    </row>
    <row r="371" spans="2:18" ht="24.95" customHeight="1">
      <c r="B371" s="237"/>
      <c r="C371" s="290"/>
      <c r="D371" s="304"/>
      <c r="E371" s="106">
        <v>2</v>
      </c>
      <c r="F371" s="109" t="s">
        <v>236</v>
      </c>
      <c r="G371" s="28" t="s">
        <v>237</v>
      </c>
      <c r="H371" s="175">
        <v>12102564</v>
      </c>
      <c r="I371" s="25">
        <f t="shared" ref="I371" si="731">IFERROR(H371/H375,"-")</f>
        <v>3.1157642471669866E-2</v>
      </c>
      <c r="J371" s="113">
        <v>86</v>
      </c>
      <c r="K371" s="25">
        <f t="shared" ref="K371" si="732">IFERROR(J371/J375,"-")</f>
        <v>5.4881940012763239E-2</v>
      </c>
      <c r="L371" s="113">
        <f t="shared" si="651"/>
        <v>140727.48837209304</v>
      </c>
      <c r="M371" s="81">
        <f t="shared" ref="M371:M375" si="733">IFERROR(J371/$R$65,0)</f>
        <v>5.7667806611681081E-3</v>
      </c>
      <c r="P371" s="41"/>
      <c r="Q371" s="41"/>
      <c r="R371" s="41"/>
    </row>
    <row r="372" spans="2:18" ht="24.95" customHeight="1">
      <c r="B372" s="237"/>
      <c r="C372" s="290"/>
      <c r="D372" s="304"/>
      <c r="E372" s="106">
        <v>3</v>
      </c>
      <c r="F372" s="109" t="s">
        <v>232</v>
      </c>
      <c r="G372" s="29" t="s">
        <v>233</v>
      </c>
      <c r="H372" s="175">
        <v>27373496</v>
      </c>
      <c r="I372" s="25">
        <f t="shared" ref="I372" si="734">IFERROR(H372/H375,"-")</f>
        <v>7.0472141404720953E-2</v>
      </c>
      <c r="J372" s="113">
        <v>215</v>
      </c>
      <c r="K372" s="25">
        <f t="shared" ref="K372" si="735">IFERROR(J372/J375,"-")</f>
        <v>0.1372048500319081</v>
      </c>
      <c r="L372" s="113">
        <f t="shared" si="651"/>
        <v>127318.58604651163</v>
      </c>
      <c r="M372" s="81">
        <f t="shared" si="733"/>
        <v>1.4416951652920271E-2</v>
      </c>
      <c r="P372" s="41"/>
      <c r="Q372" s="41"/>
      <c r="R372" s="41"/>
    </row>
    <row r="373" spans="2:18" ht="24.95" customHeight="1">
      <c r="B373" s="237"/>
      <c r="C373" s="290"/>
      <c r="D373" s="304"/>
      <c r="E373" s="106">
        <v>4</v>
      </c>
      <c r="F373" s="109" t="s">
        <v>238</v>
      </c>
      <c r="G373" s="29" t="s">
        <v>239</v>
      </c>
      <c r="H373" s="175">
        <v>23167580</v>
      </c>
      <c r="I373" s="25">
        <f t="shared" ref="I373" si="736">IFERROR(H373/H375,"-")</f>
        <v>5.9644152641854187E-2</v>
      </c>
      <c r="J373" s="113">
        <v>195</v>
      </c>
      <c r="K373" s="25">
        <f t="shared" ref="K373" si="737">IFERROR(J373/J375,"-")</f>
        <v>0.1244416081684748</v>
      </c>
      <c r="L373" s="113">
        <f t="shared" si="651"/>
        <v>118808.10256410256</v>
      </c>
      <c r="M373" s="81">
        <f t="shared" si="733"/>
        <v>1.307583987125327E-2</v>
      </c>
      <c r="P373" s="41"/>
      <c r="Q373" s="41"/>
      <c r="R373" s="41"/>
    </row>
    <row r="374" spans="2:18" ht="24.95" customHeight="1">
      <c r="B374" s="237"/>
      <c r="C374" s="290"/>
      <c r="D374" s="304"/>
      <c r="E374" s="107">
        <v>5</v>
      </c>
      <c r="F374" s="110" t="s">
        <v>276</v>
      </c>
      <c r="G374" s="30" t="s">
        <v>277</v>
      </c>
      <c r="H374" s="176">
        <v>1805966</v>
      </c>
      <c r="I374" s="40">
        <f t="shared" ref="I374" si="738">IFERROR(H374/H375,"-")</f>
        <v>4.64939850299422E-3</v>
      </c>
      <c r="J374" s="114">
        <v>18</v>
      </c>
      <c r="K374" s="40">
        <f t="shared" ref="K374" si="739">IFERROR(J374/J375,"-")</f>
        <v>1.1486917677089981E-2</v>
      </c>
      <c r="L374" s="114">
        <f t="shared" si="651"/>
        <v>100331.44444444444</v>
      </c>
      <c r="M374" s="82">
        <f t="shared" si="733"/>
        <v>1.2070006035003018E-3</v>
      </c>
      <c r="P374" s="41"/>
      <c r="Q374" s="41"/>
      <c r="R374" s="41"/>
    </row>
    <row r="375" spans="2:18" ht="24.95" customHeight="1">
      <c r="B375" s="238"/>
      <c r="C375" s="291"/>
      <c r="D375" s="305"/>
      <c r="E375" s="115" t="s">
        <v>106</v>
      </c>
      <c r="F375" s="118"/>
      <c r="G375" s="120"/>
      <c r="H375" s="177">
        <v>388430030</v>
      </c>
      <c r="I375" s="26" t="s">
        <v>193</v>
      </c>
      <c r="J375" s="142">
        <v>1567</v>
      </c>
      <c r="K375" s="26" t="s">
        <v>104</v>
      </c>
      <c r="L375" s="142">
        <f t="shared" si="651"/>
        <v>247881.32099553288</v>
      </c>
      <c r="M375" s="83">
        <f t="shared" si="733"/>
        <v>0.10507610809360961</v>
      </c>
      <c r="P375" s="41"/>
      <c r="Q375" s="41"/>
      <c r="R375" s="41"/>
    </row>
    <row r="376" spans="2:18" ht="24.95" customHeight="1">
      <c r="B376" s="236">
        <v>63</v>
      </c>
      <c r="C376" s="289" t="s">
        <v>27</v>
      </c>
      <c r="D376" s="282">
        <f t="shared" ref="D376" si="740">VLOOKUP(C376,$Q$4:$R$77,2,FALSE)</f>
        <v>10994</v>
      </c>
      <c r="E376" s="105">
        <v>1</v>
      </c>
      <c r="F376" s="108" t="s">
        <v>246</v>
      </c>
      <c r="G376" s="111" t="s">
        <v>247</v>
      </c>
      <c r="H376" s="174">
        <v>10176004</v>
      </c>
      <c r="I376" s="24">
        <f t="shared" ref="I376" si="741">IFERROR(H376/H381,"-")</f>
        <v>2.5205507411112292E-2</v>
      </c>
      <c r="J376" s="112">
        <v>12</v>
      </c>
      <c r="K376" s="24">
        <f t="shared" ref="K376" si="742">IFERROR(J376/J381,"-")</f>
        <v>8.708272859216255E-3</v>
      </c>
      <c r="L376" s="112">
        <f t="shared" si="651"/>
        <v>848000.33333333337</v>
      </c>
      <c r="M376" s="84">
        <f>IFERROR(J376/$R$66,0)</f>
        <v>1.0915044569765327E-3</v>
      </c>
      <c r="P376" s="41"/>
      <c r="Q376" s="41"/>
      <c r="R376" s="41"/>
    </row>
    <row r="377" spans="2:18" ht="24.95" customHeight="1">
      <c r="B377" s="237"/>
      <c r="C377" s="290"/>
      <c r="D377" s="304"/>
      <c r="E377" s="106">
        <v>2</v>
      </c>
      <c r="F377" s="109" t="s">
        <v>236</v>
      </c>
      <c r="G377" s="28" t="s">
        <v>237</v>
      </c>
      <c r="H377" s="175">
        <v>17391164</v>
      </c>
      <c r="I377" s="25">
        <f t="shared" ref="I377" si="743">IFERROR(H377/H381,"-")</f>
        <v>4.3077136476152057E-2</v>
      </c>
      <c r="J377" s="113">
        <v>82</v>
      </c>
      <c r="K377" s="25">
        <f t="shared" ref="K377" si="744">IFERROR(J377/J381,"-")</f>
        <v>5.9506531204644414E-2</v>
      </c>
      <c r="L377" s="113">
        <f t="shared" si="651"/>
        <v>212087.36585365853</v>
      </c>
      <c r="M377" s="81">
        <f t="shared" ref="M377:M381" si="745">IFERROR(J377/$R$66,0)</f>
        <v>7.4586137893396399E-3</v>
      </c>
      <c r="P377" s="41"/>
      <c r="Q377" s="41"/>
      <c r="R377" s="41"/>
    </row>
    <row r="378" spans="2:18" ht="24.95" customHeight="1">
      <c r="B378" s="237"/>
      <c r="C378" s="290"/>
      <c r="D378" s="304"/>
      <c r="E378" s="106">
        <v>3</v>
      </c>
      <c r="F378" s="109" t="s">
        <v>252</v>
      </c>
      <c r="G378" s="29" t="s">
        <v>253</v>
      </c>
      <c r="H378" s="175">
        <v>6126925</v>
      </c>
      <c r="I378" s="25">
        <f t="shared" ref="I378" si="746">IFERROR(H378/H381,"-")</f>
        <v>1.5176119574523474E-2</v>
      </c>
      <c r="J378" s="113">
        <v>30</v>
      </c>
      <c r="K378" s="25">
        <f t="shared" ref="K378" si="747">IFERROR(J378/J381,"-")</f>
        <v>2.1770682148040638E-2</v>
      </c>
      <c r="L378" s="113">
        <f t="shared" si="651"/>
        <v>204230.83333333334</v>
      </c>
      <c r="M378" s="81">
        <f t="shared" si="745"/>
        <v>2.7287611424413314E-3</v>
      </c>
      <c r="P378" s="41"/>
      <c r="Q378" s="41"/>
      <c r="R378" s="41"/>
    </row>
    <row r="379" spans="2:18" ht="24.95" customHeight="1">
      <c r="B379" s="237"/>
      <c r="C379" s="290"/>
      <c r="D379" s="304"/>
      <c r="E379" s="106">
        <v>4</v>
      </c>
      <c r="F379" s="109" t="s">
        <v>238</v>
      </c>
      <c r="G379" s="29" t="s">
        <v>239</v>
      </c>
      <c r="H379" s="175">
        <v>17194689</v>
      </c>
      <c r="I379" s="25">
        <f t="shared" ref="I379" si="748">IFERROR(H379/H381,"-")</f>
        <v>4.259047667643124E-2</v>
      </c>
      <c r="J379" s="113">
        <v>147</v>
      </c>
      <c r="K379" s="25">
        <f t="shared" ref="K379" si="749">IFERROR(J379/J381,"-")</f>
        <v>0.10667634252539913</v>
      </c>
      <c r="L379" s="113">
        <f t="shared" si="651"/>
        <v>116970.67346938775</v>
      </c>
      <c r="M379" s="81">
        <f t="shared" si="745"/>
        <v>1.3370929597962525E-2</v>
      </c>
      <c r="P379" s="41"/>
      <c r="Q379" s="41"/>
      <c r="R379" s="41"/>
    </row>
    <row r="380" spans="2:18" ht="24.95" customHeight="1">
      <c r="B380" s="237"/>
      <c r="C380" s="290"/>
      <c r="D380" s="304"/>
      <c r="E380" s="107">
        <v>5</v>
      </c>
      <c r="F380" s="110" t="s">
        <v>282</v>
      </c>
      <c r="G380" s="30" t="s">
        <v>283</v>
      </c>
      <c r="H380" s="176">
        <v>226255</v>
      </c>
      <c r="I380" s="40">
        <f t="shared" ref="I380" si="750">IFERROR(H380/H381,"-")</f>
        <v>5.6042352963906177E-4</v>
      </c>
      <c r="J380" s="114">
        <v>2</v>
      </c>
      <c r="K380" s="40">
        <f t="shared" ref="K380" si="751">IFERROR(J380/J381,"-")</f>
        <v>1.4513788098693759E-3</v>
      </c>
      <c r="L380" s="114">
        <f t="shared" si="651"/>
        <v>113127.5</v>
      </c>
      <c r="M380" s="82">
        <f t="shared" si="745"/>
        <v>1.8191740949608878E-4</v>
      </c>
      <c r="P380" s="41"/>
      <c r="Q380" s="41"/>
      <c r="R380" s="41"/>
    </row>
    <row r="381" spans="2:18" ht="24.95" customHeight="1">
      <c r="B381" s="238"/>
      <c r="C381" s="291"/>
      <c r="D381" s="305"/>
      <c r="E381" s="115" t="s">
        <v>106</v>
      </c>
      <c r="F381" s="118"/>
      <c r="G381" s="120"/>
      <c r="H381" s="177">
        <v>403721450</v>
      </c>
      <c r="I381" s="26" t="s">
        <v>193</v>
      </c>
      <c r="J381" s="142">
        <v>1378</v>
      </c>
      <c r="K381" s="26" t="s">
        <v>104</v>
      </c>
      <c r="L381" s="142">
        <f t="shared" si="651"/>
        <v>292976.37880986935</v>
      </c>
      <c r="M381" s="83">
        <f t="shared" si="745"/>
        <v>0.12534109514280517</v>
      </c>
      <c r="P381" s="41"/>
      <c r="Q381" s="41"/>
      <c r="R381" s="41"/>
    </row>
    <row r="382" spans="2:18" ht="24.95" customHeight="1">
      <c r="B382" s="236">
        <v>64</v>
      </c>
      <c r="C382" s="289" t="s">
        <v>46</v>
      </c>
      <c r="D382" s="282">
        <f t="shared" ref="D382" si="752">VLOOKUP(C382,$Q$4:$R$77,2,FALSE)</f>
        <v>11433</v>
      </c>
      <c r="E382" s="105">
        <v>1</v>
      </c>
      <c r="F382" s="108" t="s">
        <v>284</v>
      </c>
      <c r="G382" s="111" t="s">
        <v>285</v>
      </c>
      <c r="H382" s="174">
        <v>962749</v>
      </c>
      <c r="I382" s="24">
        <f t="shared" ref="I382" si="753">IFERROR(H382/H387,"-")</f>
        <v>2.9381040400277151E-3</v>
      </c>
      <c r="J382" s="112">
        <v>2</v>
      </c>
      <c r="K382" s="24">
        <f t="shared" ref="K382" si="754">IFERROR(J382/J387,"-")</f>
        <v>1.8365472910927456E-3</v>
      </c>
      <c r="L382" s="112">
        <f t="shared" si="651"/>
        <v>481374.5</v>
      </c>
      <c r="M382" s="84">
        <f>IFERROR(J382/$R$67,0)</f>
        <v>1.7493221376716522E-4</v>
      </c>
      <c r="P382" s="41"/>
      <c r="Q382" s="41"/>
      <c r="R382" s="41"/>
    </row>
    <row r="383" spans="2:18" ht="24.95" customHeight="1">
      <c r="B383" s="237"/>
      <c r="C383" s="290"/>
      <c r="D383" s="304"/>
      <c r="E383" s="106">
        <v>2</v>
      </c>
      <c r="F383" s="109" t="s">
        <v>276</v>
      </c>
      <c r="G383" s="28" t="s">
        <v>277</v>
      </c>
      <c r="H383" s="175">
        <v>6787215</v>
      </c>
      <c r="I383" s="25">
        <f t="shared" ref="I383" si="755">IFERROR(H383/H387,"-")</f>
        <v>2.0713128564181015E-2</v>
      </c>
      <c r="J383" s="113">
        <v>35</v>
      </c>
      <c r="K383" s="25">
        <f t="shared" ref="K383" si="756">IFERROR(J383/J387,"-")</f>
        <v>3.2139577594123052E-2</v>
      </c>
      <c r="L383" s="113">
        <f t="shared" si="651"/>
        <v>193920.42857142858</v>
      </c>
      <c r="M383" s="81">
        <f t="shared" ref="M383:M387" si="757">IFERROR(J383/$R$67,0)</f>
        <v>3.0613137409253913E-3</v>
      </c>
      <c r="P383" s="41"/>
      <c r="Q383" s="41"/>
      <c r="R383" s="41"/>
    </row>
    <row r="384" spans="2:18" ht="24.95" customHeight="1">
      <c r="B384" s="237"/>
      <c r="C384" s="290"/>
      <c r="D384" s="304"/>
      <c r="E384" s="106">
        <v>3</v>
      </c>
      <c r="F384" s="109" t="s">
        <v>230</v>
      </c>
      <c r="G384" s="29" t="s">
        <v>231</v>
      </c>
      <c r="H384" s="175">
        <v>24879120</v>
      </c>
      <c r="I384" s="25">
        <f t="shared" ref="I384" si="758">IFERROR(H384/H387,"-")</f>
        <v>7.5925753217437081E-2</v>
      </c>
      <c r="J384" s="113">
        <v>129</v>
      </c>
      <c r="K384" s="25">
        <f t="shared" ref="K384" si="759">IFERROR(J384/J387,"-")</f>
        <v>0.1184573002754821</v>
      </c>
      <c r="L384" s="113">
        <f t="shared" si="651"/>
        <v>192861.39534883722</v>
      </c>
      <c r="M384" s="81">
        <f t="shared" si="757"/>
        <v>1.1283127787982157E-2</v>
      </c>
      <c r="P384" s="41"/>
      <c r="Q384" s="41"/>
      <c r="R384" s="41"/>
    </row>
    <row r="385" spans="2:18" ht="24.95" customHeight="1">
      <c r="B385" s="237"/>
      <c r="C385" s="290"/>
      <c r="D385" s="304"/>
      <c r="E385" s="106">
        <v>4</v>
      </c>
      <c r="F385" s="109" t="s">
        <v>246</v>
      </c>
      <c r="G385" s="29" t="s">
        <v>247</v>
      </c>
      <c r="H385" s="175">
        <v>685803</v>
      </c>
      <c r="I385" s="25">
        <f t="shared" ref="I385" si="760">IFERROR(H385/H387,"-")</f>
        <v>2.0929240798620691E-3</v>
      </c>
      <c r="J385" s="113">
        <v>4</v>
      </c>
      <c r="K385" s="25">
        <f t="shared" ref="K385" si="761">IFERROR(J385/J387,"-")</f>
        <v>3.6730945821854912E-3</v>
      </c>
      <c r="L385" s="113">
        <f t="shared" si="651"/>
        <v>171450.75</v>
      </c>
      <c r="M385" s="81">
        <f t="shared" si="757"/>
        <v>3.4986442753433044E-4</v>
      </c>
      <c r="P385" s="41"/>
      <c r="Q385" s="41"/>
      <c r="R385" s="41"/>
    </row>
    <row r="386" spans="2:18" ht="24.95" customHeight="1">
      <c r="B386" s="237"/>
      <c r="C386" s="290"/>
      <c r="D386" s="304"/>
      <c r="E386" s="107">
        <v>5</v>
      </c>
      <c r="F386" s="110" t="s">
        <v>236</v>
      </c>
      <c r="G386" s="30" t="s">
        <v>237</v>
      </c>
      <c r="H386" s="176">
        <v>9741788</v>
      </c>
      <c r="I386" s="40">
        <f t="shared" ref="I386" si="762">IFERROR(H386/H387,"-")</f>
        <v>2.9729853450788851E-2</v>
      </c>
      <c r="J386" s="114">
        <v>57</v>
      </c>
      <c r="K386" s="40">
        <f t="shared" ref="K386" si="763">IFERROR(J386/J387,"-")</f>
        <v>5.2341597796143252E-2</v>
      </c>
      <c r="L386" s="114">
        <f t="shared" si="651"/>
        <v>170908.56140350876</v>
      </c>
      <c r="M386" s="82">
        <f t="shared" si="757"/>
        <v>4.9855680923642093E-3</v>
      </c>
      <c r="P386" s="41"/>
      <c r="Q386" s="41"/>
      <c r="R386" s="41"/>
    </row>
    <row r="387" spans="2:18" ht="24.95" customHeight="1">
      <c r="B387" s="238"/>
      <c r="C387" s="291"/>
      <c r="D387" s="305"/>
      <c r="E387" s="115" t="s">
        <v>106</v>
      </c>
      <c r="F387" s="118"/>
      <c r="G387" s="120"/>
      <c r="H387" s="177">
        <v>327676960</v>
      </c>
      <c r="I387" s="26" t="s">
        <v>193</v>
      </c>
      <c r="J387" s="142">
        <v>1089</v>
      </c>
      <c r="K387" s="26" t="s">
        <v>104</v>
      </c>
      <c r="L387" s="142">
        <f t="shared" si="651"/>
        <v>300897.11662075296</v>
      </c>
      <c r="M387" s="83">
        <f t="shared" si="757"/>
        <v>9.5250590396221468E-2</v>
      </c>
      <c r="P387" s="41"/>
      <c r="Q387" s="41"/>
      <c r="R387" s="41"/>
    </row>
    <row r="388" spans="2:18" ht="24.95" customHeight="1">
      <c r="B388" s="236">
        <v>65</v>
      </c>
      <c r="C388" s="289" t="s">
        <v>11</v>
      </c>
      <c r="D388" s="282">
        <f t="shared" ref="D388" si="764">VLOOKUP(C388,$Q$4:$R$77,2,FALSE)</f>
        <v>5802</v>
      </c>
      <c r="E388" s="105">
        <v>1</v>
      </c>
      <c r="F388" s="108" t="s">
        <v>262</v>
      </c>
      <c r="G388" s="111" t="s">
        <v>263</v>
      </c>
      <c r="H388" s="174">
        <v>6377631</v>
      </c>
      <c r="I388" s="24">
        <f t="shared" ref="I388" si="765">IFERROR(H388/H393,"-")</f>
        <v>4.4765945421553884E-2</v>
      </c>
      <c r="J388" s="112">
        <v>30</v>
      </c>
      <c r="K388" s="24">
        <f t="shared" ref="K388" si="766">IFERROR(J388/J393,"-")</f>
        <v>5.5762081784386616E-2</v>
      </c>
      <c r="L388" s="112">
        <f t="shared" si="651"/>
        <v>212587.7</v>
      </c>
      <c r="M388" s="84">
        <f>IFERROR(J388/$R$68,0)</f>
        <v>5.170630816959669E-3</v>
      </c>
      <c r="P388" s="41"/>
      <c r="Q388" s="41"/>
      <c r="R388" s="41"/>
    </row>
    <row r="389" spans="2:18" ht="24.95" customHeight="1">
      <c r="B389" s="237"/>
      <c r="C389" s="290"/>
      <c r="D389" s="304"/>
      <c r="E389" s="106">
        <v>2</v>
      </c>
      <c r="F389" s="109" t="s">
        <v>244</v>
      </c>
      <c r="G389" s="28" t="s">
        <v>245</v>
      </c>
      <c r="H389" s="175">
        <v>799354</v>
      </c>
      <c r="I389" s="25">
        <f t="shared" ref="I389" si="767">IFERROR(H389/H393,"-")</f>
        <v>5.6108353613592227E-3</v>
      </c>
      <c r="J389" s="113">
        <v>4</v>
      </c>
      <c r="K389" s="25">
        <f t="shared" ref="K389" si="768">IFERROR(J389/J393,"-")</f>
        <v>7.4349442379182153E-3</v>
      </c>
      <c r="L389" s="113">
        <f t="shared" si="651"/>
        <v>199838.5</v>
      </c>
      <c r="M389" s="81">
        <f t="shared" ref="M389:M393" si="769">IFERROR(J389/$R$68,0)</f>
        <v>6.8941744226128923E-4</v>
      </c>
      <c r="P389" s="41"/>
      <c r="Q389" s="41"/>
      <c r="R389" s="41"/>
    </row>
    <row r="390" spans="2:18" ht="24.95" customHeight="1">
      <c r="B390" s="237"/>
      <c r="C390" s="290"/>
      <c r="D390" s="304"/>
      <c r="E390" s="106">
        <v>3</v>
      </c>
      <c r="F390" s="109" t="s">
        <v>264</v>
      </c>
      <c r="G390" s="29" t="s">
        <v>265</v>
      </c>
      <c r="H390" s="175">
        <v>7386565</v>
      </c>
      <c r="I390" s="25">
        <f t="shared" ref="I390" si="770">IFERROR(H390/H393,"-")</f>
        <v>5.1847867279050816E-2</v>
      </c>
      <c r="J390" s="113">
        <v>42</v>
      </c>
      <c r="K390" s="25">
        <f t="shared" ref="K390" si="771">IFERROR(J390/J393,"-")</f>
        <v>7.8066914498141265E-2</v>
      </c>
      <c r="L390" s="113">
        <f t="shared" si="651"/>
        <v>175870.59523809524</v>
      </c>
      <c r="M390" s="81">
        <f t="shared" si="769"/>
        <v>7.2388831437435368E-3</v>
      </c>
      <c r="P390" s="41"/>
      <c r="Q390" s="41"/>
      <c r="R390" s="41"/>
    </row>
    <row r="391" spans="2:18" ht="24.95" customHeight="1">
      <c r="B391" s="237"/>
      <c r="C391" s="290"/>
      <c r="D391" s="304"/>
      <c r="E391" s="106">
        <v>4</v>
      </c>
      <c r="F391" s="109" t="s">
        <v>246</v>
      </c>
      <c r="G391" s="29" t="s">
        <v>247</v>
      </c>
      <c r="H391" s="175">
        <v>962609</v>
      </c>
      <c r="I391" s="25">
        <f t="shared" ref="I391" si="772">IFERROR(H391/H393,"-")</f>
        <v>6.7567568516109762E-3</v>
      </c>
      <c r="J391" s="113">
        <v>6</v>
      </c>
      <c r="K391" s="25">
        <f t="shared" ref="K391" si="773">IFERROR(J391/J393,"-")</f>
        <v>1.1152416356877323E-2</v>
      </c>
      <c r="L391" s="113">
        <f t="shared" si="651"/>
        <v>160434.83333333334</v>
      </c>
      <c r="M391" s="81">
        <f t="shared" si="769"/>
        <v>1.0341261633919339E-3</v>
      </c>
      <c r="P391" s="41"/>
      <c r="Q391" s="41"/>
      <c r="R391" s="41"/>
    </row>
    <row r="392" spans="2:18" ht="24.95" customHeight="1">
      <c r="B392" s="237"/>
      <c r="C392" s="290"/>
      <c r="D392" s="304"/>
      <c r="E392" s="107">
        <v>5</v>
      </c>
      <c r="F392" s="110" t="s">
        <v>238</v>
      </c>
      <c r="G392" s="30" t="s">
        <v>239</v>
      </c>
      <c r="H392" s="176">
        <v>7504334</v>
      </c>
      <c r="I392" s="40">
        <f t="shared" ref="I392" si="774">IFERROR(H392/H393,"-")</f>
        <v>5.2674512882465468E-2</v>
      </c>
      <c r="J392" s="114">
        <v>57</v>
      </c>
      <c r="K392" s="40">
        <f t="shared" ref="K392" si="775">IFERROR(J392/J393,"-")</f>
        <v>0.10594795539033457</v>
      </c>
      <c r="L392" s="114">
        <f t="shared" si="651"/>
        <v>131654.98245614034</v>
      </c>
      <c r="M392" s="82">
        <f t="shared" si="769"/>
        <v>9.8241985522233705E-3</v>
      </c>
      <c r="P392" s="41"/>
      <c r="Q392" s="41"/>
      <c r="R392" s="41"/>
    </row>
    <row r="393" spans="2:18" ht="24.95" customHeight="1">
      <c r="B393" s="238"/>
      <c r="C393" s="291"/>
      <c r="D393" s="305"/>
      <c r="E393" s="115" t="s">
        <v>106</v>
      </c>
      <c r="F393" s="118"/>
      <c r="G393" s="120"/>
      <c r="H393" s="177">
        <v>142466130</v>
      </c>
      <c r="I393" s="26" t="s">
        <v>193</v>
      </c>
      <c r="J393" s="142">
        <v>538</v>
      </c>
      <c r="K393" s="26" t="s">
        <v>104</v>
      </c>
      <c r="L393" s="142">
        <f t="shared" si="651"/>
        <v>264806.93308550183</v>
      </c>
      <c r="M393" s="83">
        <f t="shared" si="769"/>
        <v>9.2726645984143402E-2</v>
      </c>
      <c r="P393" s="41"/>
      <c r="Q393" s="41"/>
      <c r="R393" s="41"/>
    </row>
    <row r="394" spans="2:18" ht="24.95" customHeight="1">
      <c r="B394" s="236">
        <v>66</v>
      </c>
      <c r="C394" s="289" t="s">
        <v>6</v>
      </c>
      <c r="D394" s="282">
        <f t="shared" ref="D394" si="776">VLOOKUP(C394,$Q$4:$R$77,2,FALSE)</f>
        <v>5981</v>
      </c>
      <c r="E394" s="105">
        <v>1</v>
      </c>
      <c r="F394" s="108" t="s">
        <v>244</v>
      </c>
      <c r="G394" s="111" t="s">
        <v>245</v>
      </c>
      <c r="H394" s="174">
        <v>1084554</v>
      </c>
      <c r="I394" s="24">
        <f t="shared" ref="I394" si="777">IFERROR(H394/H399,"-")</f>
        <v>7.0675555594944513E-3</v>
      </c>
      <c r="J394" s="112">
        <v>2</v>
      </c>
      <c r="K394" s="24">
        <f t="shared" ref="K394" si="778">IFERROR(J394/J399,"-")</f>
        <v>3.1847133757961785E-3</v>
      </c>
      <c r="L394" s="112">
        <f t="shared" ref="L394:L447" si="779">IFERROR(H394/J394,"-")</f>
        <v>542277</v>
      </c>
      <c r="M394" s="84">
        <f>IFERROR(J394/$R$69,0)</f>
        <v>3.3439224209998327E-4</v>
      </c>
      <c r="P394" s="41"/>
      <c r="Q394" s="41"/>
      <c r="R394" s="41"/>
    </row>
    <row r="395" spans="2:18" ht="24.95" customHeight="1">
      <c r="B395" s="237"/>
      <c r="C395" s="290"/>
      <c r="D395" s="304"/>
      <c r="E395" s="106">
        <v>2</v>
      </c>
      <c r="F395" s="109" t="s">
        <v>236</v>
      </c>
      <c r="G395" s="28" t="s">
        <v>237</v>
      </c>
      <c r="H395" s="175">
        <v>7705638</v>
      </c>
      <c r="I395" s="25">
        <f t="shared" ref="I395" si="780">IFERROR(H395/H399,"-")</f>
        <v>5.0214212188928999E-2</v>
      </c>
      <c r="J395" s="113">
        <v>39</v>
      </c>
      <c r="K395" s="25">
        <f t="shared" ref="K395" si="781">IFERROR(J395/J399,"-")</f>
        <v>6.2101910828025478E-2</v>
      </c>
      <c r="L395" s="113">
        <f t="shared" si="779"/>
        <v>197580.46153846153</v>
      </c>
      <c r="M395" s="81">
        <f t="shared" ref="M395:M399" si="782">IFERROR(J395/$R$69,0)</f>
        <v>6.5206487209496736E-3</v>
      </c>
      <c r="P395" s="41"/>
      <c r="Q395" s="41"/>
      <c r="R395" s="41"/>
    </row>
    <row r="396" spans="2:18" ht="24.95" customHeight="1">
      <c r="B396" s="237"/>
      <c r="C396" s="290"/>
      <c r="D396" s="304"/>
      <c r="E396" s="106">
        <v>3</v>
      </c>
      <c r="F396" s="109" t="s">
        <v>258</v>
      </c>
      <c r="G396" s="29" t="s">
        <v>259</v>
      </c>
      <c r="H396" s="175">
        <v>338629</v>
      </c>
      <c r="I396" s="25">
        <f t="shared" ref="I396" si="783">IFERROR(H396/H399,"-")</f>
        <v>2.2066944306655513E-3</v>
      </c>
      <c r="J396" s="113">
        <v>2</v>
      </c>
      <c r="K396" s="25">
        <f t="shared" ref="K396" si="784">IFERROR(J396/J399,"-")</f>
        <v>3.1847133757961785E-3</v>
      </c>
      <c r="L396" s="113">
        <f t="shared" si="779"/>
        <v>169314.5</v>
      </c>
      <c r="M396" s="81">
        <f t="shared" si="782"/>
        <v>3.3439224209998327E-4</v>
      </c>
      <c r="P396" s="41"/>
      <c r="Q396" s="41"/>
      <c r="R396" s="41"/>
    </row>
    <row r="397" spans="2:18" ht="24.95" customHeight="1">
      <c r="B397" s="237"/>
      <c r="C397" s="290"/>
      <c r="D397" s="304"/>
      <c r="E397" s="106">
        <v>4</v>
      </c>
      <c r="F397" s="109" t="s">
        <v>230</v>
      </c>
      <c r="G397" s="29" t="s">
        <v>231</v>
      </c>
      <c r="H397" s="175">
        <v>10831720</v>
      </c>
      <c r="I397" s="25">
        <f t="shared" ref="I397" si="785">IFERROR(H397/H399,"-")</f>
        <v>7.0585496807800477E-2</v>
      </c>
      <c r="J397" s="113">
        <v>78</v>
      </c>
      <c r="K397" s="25">
        <f t="shared" ref="K397" si="786">IFERROR(J397/J399,"-")</f>
        <v>0.12420382165605096</v>
      </c>
      <c r="L397" s="113">
        <f t="shared" si="779"/>
        <v>138868.20512820513</v>
      </c>
      <c r="M397" s="81">
        <f t="shared" si="782"/>
        <v>1.3041297441899347E-2</v>
      </c>
      <c r="P397" s="41"/>
      <c r="Q397" s="41"/>
      <c r="R397" s="41"/>
    </row>
    <row r="398" spans="2:18" ht="24.95" customHeight="1">
      <c r="B398" s="237"/>
      <c r="C398" s="290"/>
      <c r="D398" s="304"/>
      <c r="E398" s="107">
        <v>5</v>
      </c>
      <c r="F398" s="110" t="s">
        <v>278</v>
      </c>
      <c r="G398" s="30" t="s">
        <v>279</v>
      </c>
      <c r="H398" s="176">
        <v>465356</v>
      </c>
      <c r="I398" s="40">
        <f t="shared" ref="I398" si="787">IFERROR(H398/H399,"-")</f>
        <v>3.0325178690448788E-3</v>
      </c>
      <c r="J398" s="114">
        <v>4</v>
      </c>
      <c r="K398" s="40">
        <f t="shared" ref="K398" si="788">IFERROR(J398/J399,"-")</f>
        <v>6.369426751592357E-3</v>
      </c>
      <c r="L398" s="114">
        <f t="shared" si="779"/>
        <v>116339</v>
      </c>
      <c r="M398" s="82">
        <f t="shared" si="782"/>
        <v>6.6878448419996654E-4</v>
      </c>
      <c r="P398" s="41"/>
      <c r="Q398" s="41"/>
      <c r="R398" s="41"/>
    </row>
    <row r="399" spans="2:18" ht="24.95" customHeight="1">
      <c r="B399" s="238"/>
      <c r="C399" s="291"/>
      <c r="D399" s="305"/>
      <c r="E399" s="115" t="s">
        <v>106</v>
      </c>
      <c r="F399" s="118"/>
      <c r="G399" s="120"/>
      <c r="H399" s="177">
        <v>153455320</v>
      </c>
      <c r="I399" s="26" t="s">
        <v>193</v>
      </c>
      <c r="J399" s="142">
        <v>628</v>
      </c>
      <c r="K399" s="26" t="s">
        <v>104</v>
      </c>
      <c r="L399" s="142">
        <f t="shared" si="779"/>
        <v>244355.6050955414</v>
      </c>
      <c r="M399" s="83">
        <f t="shared" si="782"/>
        <v>0.10499916401939476</v>
      </c>
      <c r="P399" s="41"/>
      <c r="Q399" s="41"/>
      <c r="R399" s="41"/>
    </row>
    <row r="400" spans="2:18" ht="24.95" customHeight="1">
      <c r="B400" s="236">
        <v>67</v>
      </c>
      <c r="C400" s="289" t="s">
        <v>7</v>
      </c>
      <c r="D400" s="282">
        <f t="shared" ref="D400" si="789">VLOOKUP(C400,$Q$4:$R$77,2,FALSE)</f>
        <v>2538</v>
      </c>
      <c r="E400" s="105">
        <v>1</v>
      </c>
      <c r="F400" s="108" t="s">
        <v>236</v>
      </c>
      <c r="G400" s="111" t="s">
        <v>237</v>
      </c>
      <c r="H400" s="174">
        <v>1900941</v>
      </c>
      <c r="I400" s="24">
        <f t="shared" ref="I400" si="790">IFERROR(H400/H405,"-")</f>
        <v>4.6250570546839342E-2</v>
      </c>
      <c r="J400" s="112">
        <v>11</v>
      </c>
      <c r="K400" s="24">
        <f t="shared" ref="K400" si="791">IFERROR(J400/J405,"-")</f>
        <v>5.5276381909547742E-2</v>
      </c>
      <c r="L400" s="112">
        <f t="shared" si="779"/>
        <v>172812.81818181818</v>
      </c>
      <c r="M400" s="84">
        <f>IFERROR(J400/$R$70,0)</f>
        <v>4.3341213553979513E-3</v>
      </c>
      <c r="P400" s="41"/>
      <c r="Q400" s="41"/>
      <c r="R400" s="41"/>
    </row>
    <row r="401" spans="2:18" ht="24.95" customHeight="1">
      <c r="B401" s="237"/>
      <c r="C401" s="290"/>
      <c r="D401" s="304"/>
      <c r="E401" s="106">
        <v>2</v>
      </c>
      <c r="F401" s="109" t="s">
        <v>286</v>
      </c>
      <c r="G401" s="28" t="s">
        <v>287</v>
      </c>
      <c r="H401" s="175">
        <v>865723</v>
      </c>
      <c r="I401" s="25">
        <f t="shared" ref="I401" si="792">IFERROR(H401/H405,"-")</f>
        <v>2.1063348460326436E-2</v>
      </c>
      <c r="J401" s="113">
        <v>6</v>
      </c>
      <c r="K401" s="25">
        <f t="shared" ref="K401" si="793">IFERROR(J401/J405,"-")</f>
        <v>3.015075376884422E-2</v>
      </c>
      <c r="L401" s="113">
        <f t="shared" si="779"/>
        <v>144287.16666666666</v>
      </c>
      <c r="M401" s="81">
        <f t="shared" ref="M401:M405" si="794">IFERROR(J401/$R$70,0)</f>
        <v>2.3640661938534278E-3</v>
      </c>
      <c r="P401" s="41"/>
      <c r="Q401" s="41"/>
      <c r="R401" s="41"/>
    </row>
    <row r="402" spans="2:18" ht="24.95" customHeight="1">
      <c r="B402" s="237"/>
      <c r="C402" s="290"/>
      <c r="D402" s="304"/>
      <c r="E402" s="106">
        <v>3</v>
      </c>
      <c r="F402" s="109" t="s">
        <v>230</v>
      </c>
      <c r="G402" s="29" t="s">
        <v>231</v>
      </c>
      <c r="H402" s="175">
        <v>1975134</v>
      </c>
      <c r="I402" s="25">
        <f t="shared" ref="I402" si="795">IFERROR(H402/H405,"-")</f>
        <v>4.8055712621517963E-2</v>
      </c>
      <c r="J402" s="113">
        <v>19</v>
      </c>
      <c r="K402" s="25">
        <f t="shared" ref="K402" si="796">IFERROR(J402/J405,"-")</f>
        <v>9.5477386934673364E-2</v>
      </c>
      <c r="L402" s="113">
        <f t="shared" si="779"/>
        <v>103954.42105263157</v>
      </c>
      <c r="M402" s="81">
        <f t="shared" si="794"/>
        <v>7.4862096138691887E-3</v>
      </c>
      <c r="P402" s="41"/>
      <c r="Q402" s="41"/>
      <c r="R402" s="41"/>
    </row>
    <row r="403" spans="2:18" ht="24.95" customHeight="1">
      <c r="B403" s="237"/>
      <c r="C403" s="290"/>
      <c r="D403" s="304"/>
      <c r="E403" s="106">
        <v>4</v>
      </c>
      <c r="F403" s="109" t="s">
        <v>224</v>
      </c>
      <c r="G403" s="29" t="s">
        <v>225</v>
      </c>
      <c r="H403" s="175">
        <v>2897597</v>
      </c>
      <c r="I403" s="25">
        <f t="shared" ref="I403" si="797">IFERROR(H403/H405,"-")</f>
        <v>7.049956545984859E-2</v>
      </c>
      <c r="J403" s="113">
        <v>31</v>
      </c>
      <c r="K403" s="25">
        <f t="shared" ref="K403" si="798">IFERROR(J403/J405,"-")</f>
        <v>0.15577889447236182</v>
      </c>
      <c r="L403" s="113">
        <f t="shared" si="779"/>
        <v>93470.870967741939</v>
      </c>
      <c r="M403" s="81">
        <f t="shared" si="794"/>
        <v>1.2214342001576044E-2</v>
      </c>
      <c r="P403" s="41"/>
      <c r="Q403" s="41"/>
      <c r="R403" s="41"/>
    </row>
    <row r="404" spans="2:18" ht="24.95" customHeight="1">
      <c r="B404" s="237"/>
      <c r="C404" s="290"/>
      <c r="D404" s="304"/>
      <c r="E404" s="107">
        <v>5</v>
      </c>
      <c r="F404" s="110" t="s">
        <v>238</v>
      </c>
      <c r="G404" s="30" t="s">
        <v>239</v>
      </c>
      <c r="H404" s="176">
        <v>1643546</v>
      </c>
      <c r="I404" s="40">
        <f t="shared" ref="I404" si="799">IFERROR(H404/H405,"-")</f>
        <v>3.9988058661460622E-2</v>
      </c>
      <c r="J404" s="114">
        <v>20</v>
      </c>
      <c r="K404" s="40">
        <f t="shared" ref="K404" si="800">IFERROR(J404/J405,"-")</f>
        <v>0.10050251256281408</v>
      </c>
      <c r="L404" s="114">
        <f t="shared" si="779"/>
        <v>82177.3</v>
      </c>
      <c r="M404" s="82">
        <f t="shared" si="794"/>
        <v>7.8802206461780922E-3</v>
      </c>
      <c r="P404" s="41"/>
      <c r="Q404" s="41"/>
      <c r="R404" s="41"/>
    </row>
    <row r="405" spans="2:18" ht="24.95" customHeight="1">
      <c r="B405" s="238"/>
      <c r="C405" s="291"/>
      <c r="D405" s="305"/>
      <c r="E405" s="115" t="s">
        <v>106</v>
      </c>
      <c r="F405" s="118"/>
      <c r="G405" s="120"/>
      <c r="H405" s="177">
        <v>41100920</v>
      </c>
      <c r="I405" s="26" t="s">
        <v>193</v>
      </c>
      <c r="J405" s="142">
        <v>199</v>
      </c>
      <c r="K405" s="26" t="s">
        <v>104</v>
      </c>
      <c r="L405" s="142">
        <f t="shared" si="779"/>
        <v>206537.28643216079</v>
      </c>
      <c r="M405" s="83">
        <f t="shared" si="794"/>
        <v>7.8408195429472027E-2</v>
      </c>
      <c r="P405" s="41"/>
      <c r="Q405" s="41"/>
      <c r="R405" s="41"/>
    </row>
    <row r="406" spans="2:18" ht="24.95" customHeight="1">
      <c r="B406" s="236">
        <v>68</v>
      </c>
      <c r="C406" s="289" t="s">
        <v>47</v>
      </c>
      <c r="D406" s="282">
        <f t="shared" ref="D406" si="801">VLOOKUP(C406,$Q$4:$R$77,2,FALSE)</f>
        <v>3267</v>
      </c>
      <c r="E406" s="105">
        <v>1</v>
      </c>
      <c r="F406" s="108" t="s">
        <v>236</v>
      </c>
      <c r="G406" s="111" t="s">
        <v>237</v>
      </c>
      <c r="H406" s="174">
        <v>8604103</v>
      </c>
      <c r="I406" s="24">
        <f t="shared" ref="I406" si="802">IFERROR(H406/H411,"-")</f>
        <v>7.8295313757615934E-2</v>
      </c>
      <c r="J406" s="112">
        <v>29</v>
      </c>
      <c r="K406" s="24">
        <f t="shared" ref="K406" si="803">IFERROR(J406/J411,"-")</f>
        <v>7.4742268041237112E-2</v>
      </c>
      <c r="L406" s="112">
        <f t="shared" si="779"/>
        <v>296693.20689655171</v>
      </c>
      <c r="M406" s="84">
        <f>IFERROR(J406/$R$71,0)</f>
        <v>8.8766452402816044E-3</v>
      </c>
      <c r="P406" s="41"/>
      <c r="Q406" s="41"/>
      <c r="R406" s="41"/>
    </row>
    <row r="407" spans="2:18" ht="24.95" customHeight="1">
      <c r="B407" s="237"/>
      <c r="C407" s="290"/>
      <c r="D407" s="304"/>
      <c r="E407" s="106">
        <v>2</v>
      </c>
      <c r="F407" s="109" t="s">
        <v>232</v>
      </c>
      <c r="G407" s="28" t="s">
        <v>233</v>
      </c>
      <c r="H407" s="175">
        <v>5609184</v>
      </c>
      <c r="I407" s="25">
        <f t="shared" ref="I407" si="804">IFERROR(H407/H411,"-")</f>
        <v>5.1042255212914021E-2</v>
      </c>
      <c r="J407" s="113">
        <v>53</v>
      </c>
      <c r="K407" s="25">
        <f t="shared" ref="K407" si="805">IFERROR(J407/J411,"-")</f>
        <v>0.13659793814432988</v>
      </c>
      <c r="L407" s="113">
        <f t="shared" si="779"/>
        <v>105833.66037735849</v>
      </c>
      <c r="M407" s="81">
        <f t="shared" ref="M407:M411" si="806">IFERROR(J407/$R$71,0)</f>
        <v>1.6222834404652588E-2</v>
      </c>
      <c r="P407" s="41"/>
      <c r="Q407" s="41"/>
      <c r="R407" s="41"/>
    </row>
    <row r="408" spans="2:18" ht="24.95" customHeight="1">
      <c r="B408" s="237"/>
      <c r="C408" s="290"/>
      <c r="D408" s="304"/>
      <c r="E408" s="106">
        <v>3</v>
      </c>
      <c r="F408" s="109" t="s">
        <v>288</v>
      </c>
      <c r="G408" s="29" t="s">
        <v>289</v>
      </c>
      <c r="H408" s="175">
        <v>300390</v>
      </c>
      <c r="I408" s="25">
        <f t="shared" ref="I408" si="807">IFERROR(H408/H411,"-")</f>
        <v>2.7334783532519604E-3</v>
      </c>
      <c r="J408" s="113">
        <v>3</v>
      </c>
      <c r="K408" s="25">
        <f t="shared" ref="K408" si="808">IFERROR(J408/J411,"-")</f>
        <v>7.7319587628865982E-3</v>
      </c>
      <c r="L408" s="113">
        <f t="shared" si="779"/>
        <v>100130</v>
      </c>
      <c r="M408" s="81">
        <f t="shared" si="806"/>
        <v>9.1827364554637281E-4</v>
      </c>
      <c r="P408" s="41"/>
      <c r="Q408" s="41"/>
      <c r="R408" s="41"/>
    </row>
    <row r="409" spans="2:18" ht="24.95" customHeight="1">
      <c r="B409" s="237"/>
      <c r="C409" s="290"/>
      <c r="D409" s="304"/>
      <c r="E409" s="106">
        <v>4</v>
      </c>
      <c r="F409" s="109" t="s">
        <v>214</v>
      </c>
      <c r="G409" s="29" t="s">
        <v>215</v>
      </c>
      <c r="H409" s="175">
        <v>21740988</v>
      </c>
      <c r="I409" s="25">
        <f t="shared" ref="I409" si="809">IFERROR(H409/H411,"-")</f>
        <v>0.19783787768005137</v>
      </c>
      <c r="J409" s="113">
        <v>226</v>
      </c>
      <c r="K409" s="25">
        <f t="shared" ref="K409" si="810">IFERROR(J409/J411,"-")</f>
        <v>0.58247422680412375</v>
      </c>
      <c r="L409" s="113">
        <f t="shared" si="779"/>
        <v>96199.061946902657</v>
      </c>
      <c r="M409" s="81">
        <f t="shared" si="806"/>
        <v>6.917661463116008E-2</v>
      </c>
      <c r="P409" s="41"/>
      <c r="Q409" s="41"/>
      <c r="R409" s="41"/>
    </row>
    <row r="410" spans="2:18" ht="24.95" customHeight="1">
      <c r="B410" s="237"/>
      <c r="C410" s="290"/>
      <c r="D410" s="304"/>
      <c r="E410" s="107">
        <v>5</v>
      </c>
      <c r="F410" s="110" t="s">
        <v>256</v>
      </c>
      <c r="G410" s="30" t="s">
        <v>257</v>
      </c>
      <c r="H410" s="176">
        <v>2590897</v>
      </c>
      <c r="I410" s="40">
        <f t="shared" ref="I410" si="811">IFERROR(H410/H411,"-")</f>
        <v>2.3576553363978309E-2</v>
      </c>
      <c r="J410" s="114">
        <v>28</v>
      </c>
      <c r="K410" s="40">
        <f t="shared" ref="K410" si="812">IFERROR(J410/J411,"-")</f>
        <v>7.2164948453608241E-2</v>
      </c>
      <c r="L410" s="114">
        <f t="shared" si="779"/>
        <v>92532.03571428571</v>
      </c>
      <c r="M410" s="82">
        <f t="shared" si="806"/>
        <v>8.5705540250994791E-3</v>
      </c>
      <c r="P410" s="41"/>
      <c r="Q410" s="41"/>
      <c r="R410" s="41"/>
    </row>
    <row r="411" spans="2:18" ht="24.95" customHeight="1">
      <c r="B411" s="238"/>
      <c r="C411" s="291"/>
      <c r="D411" s="305"/>
      <c r="E411" s="115" t="s">
        <v>106</v>
      </c>
      <c r="F411" s="118"/>
      <c r="G411" s="120"/>
      <c r="H411" s="177">
        <v>109892950</v>
      </c>
      <c r="I411" s="26" t="s">
        <v>193</v>
      </c>
      <c r="J411" s="142">
        <v>388</v>
      </c>
      <c r="K411" s="26" t="s">
        <v>104</v>
      </c>
      <c r="L411" s="142">
        <f t="shared" si="779"/>
        <v>283229.25257731957</v>
      </c>
      <c r="M411" s="83">
        <f t="shared" si="806"/>
        <v>0.11876339149066421</v>
      </c>
      <c r="P411" s="41"/>
      <c r="Q411" s="41"/>
      <c r="R411" s="41"/>
    </row>
    <row r="412" spans="2:18" ht="24.95" customHeight="1">
      <c r="B412" s="236">
        <v>69</v>
      </c>
      <c r="C412" s="289" t="s">
        <v>48</v>
      </c>
      <c r="D412" s="282">
        <f t="shared" ref="D412" si="813">VLOOKUP(C412,$Q$4:$R$77,2,FALSE)</f>
        <v>8285</v>
      </c>
      <c r="E412" s="105">
        <v>1</v>
      </c>
      <c r="F412" s="108" t="s">
        <v>236</v>
      </c>
      <c r="G412" s="111" t="s">
        <v>237</v>
      </c>
      <c r="H412" s="174">
        <v>8162551</v>
      </c>
      <c r="I412" s="24">
        <f t="shared" ref="I412" si="814">IFERROR(H412/H417,"-")</f>
        <v>3.1599395184580353E-2</v>
      </c>
      <c r="J412" s="112">
        <v>46</v>
      </c>
      <c r="K412" s="24">
        <f t="shared" ref="K412" si="815">IFERROR(J412/J417,"-")</f>
        <v>5.1396648044692739E-2</v>
      </c>
      <c r="L412" s="112">
        <f t="shared" si="779"/>
        <v>177446.76086956522</v>
      </c>
      <c r="M412" s="84">
        <f>IFERROR(J412/$R$72,0)</f>
        <v>5.552202776101388E-3</v>
      </c>
      <c r="O412" s="132"/>
      <c r="P412" s="41"/>
      <c r="Q412" s="41"/>
      <c r="R412" s="41"/>
    </row>
    <row r="413" spans="2:18" ht="24.95" customHeight="1">
      <c r="B413" s="237"/>
      <c r="C413" s="290"/>
      <c r="D413" s="304"/>
      <c r="E413" s="106">
        <v>2</v>
      </c>
      <c r="F413" s="109" t="s">
        <v>252</v>
      </c>
      <c r="G413" s="28" t="s">
        <v>253</v>
      </c>
      <c r="H413" s="175">
        <v>2100301</v>
      </c>
      <c r="I413" s="25">
        <f t="shared" ref="I413" si="816">IFERROR(H413/H417,"-")</f>
        <v>8.1308210270991631E-3</v>
      </c>
      <c r="J413" s="113">
        <v>12</v>
      </c>
      <c r="K413" s="25">
        <f t="shared" ref="K413" si="817">IFERROR(J413/J417,"-")</f>
        <v>1.3407821229050279E-2</v>
      </c>
      <c r="L413" s="113">
        <f t="shared" si="779"/>
        <v>175025.08333333334</v>
      </c>
      <c r="M413" s="81">
        <f t="shared" ref="M413:M417" si="818">IFERROR(J413/$R$72,0)</f>
        <v>1.4484007242003621E-3</v>
      </c>
      <c r="O413" s="132"/>
      <c r="P413" s="41"/>
      <c r="Q413" s="41"/>
      <c r="R413" s="41"/>
    </row>
    <row r="414" spans="2:18" ht="24.95" customHeight="1">
      <c r="B414" s="237"/>
      <c r="C414" s="290"/>
      <c r="D414" s="304"/>
      <c r="E414" s="106">
        <v>3</v>
      </c>
      <c r="F414" s="109" t="s">
        <v>232</v>
      </c>
      <c r="G414" s="29" t="s">
        <v>233</v>
      </c>
      <c r="H414" s="175">
        <v>21241430</v>
      </c>
      <c r="I414" s="25">
        <f t="shared" ref="I414" si="819">IFERROR(H414/H417,"-")</f>
        <v>8.2231197190143199E-2</v>
      </c>
      <c r="J414" s="113">
        <v>138</v>
      </c>
      <c r="K414" s="25">
        <f t="shared" ref="K414" si="820">IFERROR(J414/J417,"-")</f>
        <v>0.15418994413407822</v>
      </c>
      <c r="L414" s="113">
        <f t="shared" si="779"/>
        <v>153923.40579710144</v>
      </c>
      <c r="M414" s="81">
        <f t="shared" si="818"/>
        <v>1.6656608328304165E-2</v>
      </c>
      <c r="P414" s="41"/>
      <c r="Q414" s="41"/>
      <c r="R414" s="41"/>
    </row>
    <row r="415" spans="2:18" ht="24.95" customHeight="1">
      <c r="B415" s="237"/>
      <c r="C415" s="290"/>
      <c r="D415" s="304"/>
      <c r="E415" s="106">
        <v>4</v>
      </c>
      <c r="F415" s="109" t="s">
        <v>230</v>
      </c>
      <c r="G415" s="29" t="s">
        <v>231</v>
      </c>
      <c r="H415" s="175">
        <v>13961563</v>
      </c>
      <c r="I415" s="25">
        <f t="shared" ref="I415" si="821">IFERROR(H415/H417,"-")</f>
        <v>5.4048905376691082E-2</v>
      </c>
      <c r="J415" s="113">
        <v>98</v>
      </c>
      <c r="K415" s="25">
        <f t="shared" ref="K415" si="822">IFERROR(J415/J417,"-")</f>
        <v>0.10949720670391061</v>
      </c>
      <c r="L415" s="113">
        <f t="shared" si="779"/>
        <v>142464.92857142858</v>
      </c>
      <c r="M415" s="81">
        <f t="shared" si="818"/>
        <v>1.1828605914302957E-2</v>
      </c>
      <c r="P415" s="41"/>
      <c r="Q415" s="41"/>
      <c r="R415" s="41"/>
    </row>
    <row r="416" spans="2:18" ht="24.95" customHeight="1">
      <c r="B416" s="237"/>
      <c r="C416" s="290"/>
      <c r="D416" s="304"/>
      <c r="E416" s="107">
        <v>5</v>
      </c>
      <c r="F416" s="110" t="s">
        <v>238</v>
      </c>
      <c r="G416" s="30" t="s">
        <v>239</v>
      </c>
      <c r="H416" s="176">
        <v>11591287</v>
      </c>
      <c r="I416" s="40">
        <f t="shared" ref="I416" si="823">IFERROR(H416/H417,"-")</f>
        <v>4.4872939674237722E-2</v>
      </c>
      <c r="J416" s="114">
        <v>95</v>
      </c>
      <c r="K416" s="40">
        <f t="shared" ref="K416" si="824">IFERROR(J416/J417,"-")</f>
        <v>0.10614525139664804</v>
      </c>
      <c r="L416" s="114">
        <f t="shared" si="779"/>
        <v>122013.54736842106</v>
      </c>
      <c r="M416" s="82">
        <f t="shared" si="818"/>
        <v>1.1466505733252867E-2</v>
      </c>
      <c r="P416" s="41"/>
      <c r="Q416" s="41"/>
      <c r="R416" s="41"/>
    </row>
    <row r="417" spans="2:18" ht="24.95" customHeight="1">
      <c r="B417" s="238"/>
      <c r="C417" s="291"/>
      <c r="D417" s="305"/>
      <c r="E417" s="115" t="s">
        <v>106</v>
      </c>
      <c r="F417" s="118"/>
      <c r="G417" s="120"/>
      <c r="H417" s="177">
        <v>258313520</v>
      </c>
      <c r="I417" s="26" t="s">
        <v>193</v>
      </c>
      <c r="J417" s="142">
        <v>895</v>
      </c>
      <c r="K417" s="26" t="s">
        <v>104</v>
      </c>
      <c r="L417" s="142">
        <f t="shared" si="779"/>
        <v>288618.45810055867</v>
      </c>
      <c r="M417" s="83">
        <f t="shared" si="818"/>
        <v>0.108026554013277</v>
      </c>
      <c r="P417" s="41"/>
      <c r="Q417" s="41"/>
      <c r="R417" s="41"/>
    </row>
    <row r="418" spans="2:18" ht="24.95" customHeight="1">
      <c r="B418" s="236">
        <v>70</v>
      </c>
      <c r="C418" s="289" t="s">
        <v>49</v>
      </c>
      <c r="D418" s="282">
        <f t="shared" ref="D418" si="825">VLOOKUP(C418,$Q$4:$R$77,2,FALSE)</f>
        <v>1345</v>
      </c>
      <c r="E418" s="105">
        <v>1</v>
      </c>
      <c r="F418" s="108" t="s">
        <v>290</v>
      </c>
      <c r="G418" s="111" t="s">
        <v>291</v>
      </c>
      <c r="H418" s="174">
        <v>189295</v>
      </c>
      <c r="I418" s="24">
        <f t="shared" ref="I418" si="826">IFERROR(H418/H423,"-")</f>
        <v>3.709274548237421E-3</v>
      </c>
      <c r="J418" s="112">
        <v>1</v>
      </c>
      <c r="K418" s="24">
        <f t="shared" ref="K418" si="827">IFERROR(J418/J423,"-")</f>
        <v>5.3763440860215058E-3</v>
      </c>
      <c r="L418" s="112">
        <f t="shared" si="779"/>
        <v>189295</v>
      </c>
      <c r="M418" s="84">
        <f>IFERROR(J418/$R$73,0)</f>
        <v>7.4349442379182155E-4</v>
      </c>
      <c r="P418" s="41"/>
      <c r="Q418" s="41"/>
      <c r="R418" s="41"/>
    </row>
    <row r="419" spans="2:18" ht="24.95" customHeight="1">
      <c r="B419" s="237"/>
      <c r="C419" s="290"/>
      <c r="D419" s="304"/>
      <c r="E419" s="106">
        <v>2</v>
      </c>
      <c r="F419" s="109" t="s">
        <v>262</v>
      </c>
      <c r="G419" s="28" t="s">
        <v>263</v>
      </c>
      <c r="H419" s="175">
        <v>758331</v>
      </c>
      <c r="I419" s="25">
        <f t="shared" ref="I419" si="828">IFERROR(H419/H423,"-")</f>
        <v>1.4859652275228778E-2</v>
      </c>
      <c r="J419" s="113">
        <v>5</v>
      </c>
      <c r="K419" s="25">
        <f t="shared" ref="K419" si="829">IFERROR(J419/J423,"-")</f>
        <v>2.6881720430107527E-2</v>
      </c>
      <c r="L419" s="113">
        <f t="shared" si="779"/>
        <v>151666.20000000001</v>
      </c>
      <c r="M419" s="81">
        <f t="shared" ref="M419:M423" si="830">IFERROR(J419/$R$73,0)</f>
        <v>3.7174721189591076E-3</v>
      </c>
      <c r="P419" s="41"/>
      <c r="Q419" s="41"/>
      <c r="R419" s="41"/>
    </row>
    <row r="420" spans="2:18" ht="24.95" customHeight="1">
      <c r="B420" s="237"/>
      <c r="C420" s="290"/>
      <c r="D420" s="304"/>
      <c r="E420" s="106">
        <v>3</v>
      </c>
      <c r="F420" s="109" t="s">
        <v>288</v>
      </c>
      <c r="G420" s="29" t="s">
        <v>289</v>
      </c>
      <c r="H420" s="175">
        <v>539620</v>
      </c>
      <c r="I420" s="25">
        <f t="shared" ref="I420" si="831">IFERROR(H420/H423,"-")</f>
        <v>1.0573965142871587E-2</v>
      </c>
      <c r="J420" s="113">
        <v>4</v>
      </c>
      <c r="K420" s="25">
        <f t="shared" ref="K420" si="832">IFERROR(J420/J423,"-")</f>
        <v>2.1505376344086023E-2</v>
      </c>
      <c r="L420" s="113">
        <f t="shared" si="779"/>
        <v>134905</v>
      </c>
      <c r="M420" s="81">
        <f t="shared" si="830"/>
        <v>2.9739776951672862E-3</v>
      </c>
      <c r="P420" s="41"/>
      <c r="Q420" s="41"/>
      <c r="R420" s="41"/>
    </row>
    <row r="421" spans="2:18" ht="24.95" customHeight="1">
      <c r="B421" s="237"/>
      <c r="C421" s="290"/>
      <c r="D421" s="304"/>
      <c r="E421" s="106">
        <v>4</v>
      </c>
      <c r="F421" s="109" t="s">
        <v>238</v>
      </c>
      <c r="G421" s="29" t="s">
        <v>239</v>
      </c>
      <c r="H421" s="175">
        <v>1257227</v>
      </c>
      <c r="I421" s="25">
        <f t="shared" ref="I421" si="833">IFERROR(H421/H423,"-")</f>
        <v>2.4635622242832025E-2</v>
      </c>
      <c r="J421" s="113">
        <v>12</v>
      </c>
      <c r="K421" s="25">
        <f t="shared" ref="K421" si="834">IFERROR(J421/J423,"-")</f>
        <v>6.4516129032258063E-2</v>
      </c>
      <c r="L421" s="113">
        <f t="shared" si="779"/>
        <v>104768.91666666667</v>
      </c>
      <c r="M421" s="81">
        <f t="shared" si="830"/>
        <v>8.921933085501859E-3</v>
      </c>
      <c r="P421" s="41"/>
      <c r="Q421" s="41"/>
      <c r="R421" s="41"/>
    </row>
    <row r="422" spans="2:18" ht="24.95" customHeight="1">
      <c r="B422" s="237"/>
      <c r="C422" s="290"/>
      <c r="D422" s="304"/>
      <c r="E422" s="107">
        <v>5</v>
      </c>
      <c r="F422" s="110" t="s">
        <v>256</v>
      </c>
      <c r="G422" s="30" t="s">
        <v>257</v>
      </c>
      <c r="H422" s="176">
        <v>1674854</v>
      </c>
      <c r="I422" s="40">
        <f t="shared" ref="I422" si="835">IFERROR(H422/H423,"-")</f>
        <v>3.2819109401799509E-2</v>
      </c>
      <c r="J422" s="114">
        <v>17</v>
      </c>
      <c r="K422" s="40">
        <f t="shared" ref="K422" si="836">IFERROR(J422/J423,"-")</f>
        <v>9.1397849462365593E-2</v>
      </c>
      <c r="L422" s="114">
        <f t="shared" si="779"/>
        <v>98520.823529411762</v>
      </c>
      <c r="M422" s="82">
        <f t="shared" si="830"/>
        <v>1.2639405204460967E-2</v>
      </c>
      <c r="P422" s="41"/>
      <c r="Q422" s="41"/>
      <c r="R422" s="41"/>
    </row>
    <row r="423" spans="2:18" ht="24.95" customHeight="1">
      <c r="B423" s="238"/>
      <c r="C423" s="291"/>
      <c r="D423" s="305"/>
      <c r="E423" s="115" t="s">
        <v>106</v>
      </c>
      <c r="F423" s="118"/>
      <c r="G423" s="120"/>
      <c r="H423" s="177">
        <v>51032890</v>
      </c>
      <c r="I423" s="26" t="s">
        <v>193</v>
      </c>
      <c r="J423" s="142">
        <v>186</v>
      </c>
      <c r="K423" s="26" t="s">
        <v>104</v>
      </c>
      <c r="L423" s="142">
        <f t="shared" si="779"/>
        <v>274370.37634408602</v>
      </c>
      <c r="M423" s="83">
        <f t="shared" si="830"/>
        <v>0.13828996282527881</v>
      </c>
      <c r="P423" s="41"/>
      <c r="Q423" s="41"/>
      <c r="R423" s="41"/>
    </row>
    <row r="424" spans="2:18" ht="24.95" customHeight="1">
      <c r="B424" s="236">
        <v>71</v>
      </c>
      <c r="C424" s="289" t="s">
        <v>50</v>
      </c>
      <c r="D424" s="282">
        <f t="shared" ref="D424" si="837">VLOOKUP(C424,$Q$4:$R$77,2,FALSE)</f>
        <v>3966</v>
      </c>
      <c r="E424" s="105">
        <v>1</v>
      </c>
      <c r="F424" s="108" t="s">
        <v>246</v>
      </c>
      <c r="G424" s="111" t="s">
        <v>247</v>
      </c>
      <c r="H424" s="174">
        <v>738127</v>
      </c>
      <c r="I424" s="24">
        <f t="shared" ref="I424" si="838">IFERROR(H424/H429,"-")</f>
        <v>6.0045600773267283E-3</v>
      </c>
      <c r="J424" s="112">
        <v>1</v>
      </c>
      <c r="K424" s="24">
        <f t="shared" ref="K424" si="839">IFERROR(J424/J429,"-")</f>
        <v>2.4449877750611247E-3</v>
      </c>
      <c r="L424" s="112">
        <f t="shared" si="779"/>
        <v>738127</v>
      </c>
      <c r="M424" s="84">
        <f>IFERROR(J424/$R$74,0)</f>
        <v>2.5214321734745338E-4</v>
      </c>
      <c r="P424" s="41"/>
      <c r="Q424" s="41"/>
      <c r="R424" s="41"/>
    </row>
    <row r="425" spans="2:18" ht="24.95" customHeight="1">
      <c r="B425" s="237"/>
      <c r="C425" s="290"/>
      <c r="D425" s="304"/>
      <c r="E425" s="106">
        <v>2</v>
      </c>
      <c r="F425" s="109" t="s">
        <v>254</v>
      </c>
      <c r="G425" s="28" t="s">
        <v>255</v>
      </c>
      <c r="H425" s="175">
        <v>4626516</v>
      </c>
      <c r="I425" s="25">
        <f t="shared" ref="I425" si="840">IFERROR(H425/H429,"-")</f>
        <v>3.7636061640765543E-2</v>
      </c>
      <c r="J425" s="113">
        <v>26</v>
      </c>
      <c r="K425" s="25">
        <f t="shared" ref="K425" si="841">IFERROR(J425/J429,"-")</f>
        <v>6.3569682151589244E-2</v>
      </c>
      <c r="L425" s="113">
        <f t="shared" si="779"/>
        <v>177942.92307692306</v>
      </c>
      <c r="M425" s="81">
        <f t="shared" ref="M425:M429" si="842">IFERROR(J425/$R$74,0)</f>
        <v>6.5557236510337871E-3</v>
      </c>
      <c r="P425" s="41"/>
      <c r="Q425" s="41"/>
      <c r="R425" s="41"/>
    </row>
    <row r="426" spans="2:18" ht="24.95" customHeight="1">
      <c r="B426" s="237"/>
      <c r="C426" s="290"/>
      <c r="D426" s="304"/>
      <c r="E426" s="106">
        <v>3</v>
      </c>
      <c r="F426" s="109" t="s">
        <v>238</v>
      </c>
      <c r="G426" s="29" t="s">
        <v>239</v>
      </c>
      <c r="H426" s="175">
        <v>7251023</v>
      </c>
      <c r="I426" s="25">
        <f t="shared" ref="I426" si="843">IFERROR(H426/H429,"-")</f>
        <v>5.8986059615185313E-2</v>
      </c>
      <c r="J426" s="113">
        <v>46</v>
      </c>
      <c r="K426" s="25">
        <f t="shared" ref="K426" si="844">IFERROR(J426/J429,"-")</f>
        <v>0.11246943765281174</v>
      </c>
      <c r="L426" s="113">
        <f t="shared" si="779"/>
        <v>157630.9347826087</v>
      </c>
      <c r="M426" s="81">
        <f t="shared" si="842"/>
        <v>1.1598587997982855E-2</v>
      </c>
      <c r="P426" s="41"/>
      <c r="Q426" s="41"/>
      <c r="R426" s="41"/>
    </row>
    <row r="427" spans="2:18" ht="24.95" customHeight="1">
      <c r="B427" s="237"/>
      <c r="C427" s="290"/>
      <c r="D427" s="304"/>
      <c r="E427" s="106">
        <v>4</v>
      </c>
      <c r="F427" s="109" t="s">
        <v>256</v>
      </c>
      <c r="G427" s="29" t="s">
        <v>257</v>
      </c>
      <c r="H427" s="175">
        <v>4292611</v>
      </c>
      <c r="I427" s="25">
        <f t="shared" ref="I427" si="845">IFERROR(H427/H429,"-")</f>
        <v>3.4919791090277916E-2</v>
      </c>
      <c r="J427" s="113">
        <v>34</v>
      </c>
      <c r="K427" s="25">
        <f t="shared" ref="K427" si="846">IFERROR(J427/J429,"-")</f>
        <v>8.3129584352078234E-2</v>
      </c>
      <c r="L427" s="113">
        <f t="shared" si="779"/>
        <v>126253.26470588235</v>
      </c>
      <c r="M427" s="81">
        <f t="shared" si="842"/>
        <v>8.5728693898134145E-3</v>
      </c>
      <c r="P427" s="41"/>
      <c r="Q427" s="41"/>
      <c r="R427" s="41"/>
    </row>
    <row r="428" spans="2:18" ht="24.95" customHeight="1">
      <c r="B428" s="237"/>
      <c r="C428" s="290"/>
      <c r="D428" s="304"/>
      <c r="E428" s="107">
        <v>5</v>
      </c>
      <c r="F428" s="110" t="s">
        <v>236</v>
      </c>
      <c r="G428" s="30" t="s">
        <v>237</v>
      </c>
      <c r="H428" s="176">
        <v>2206864</v>
      </c>
      <c r="I428" s="40">
        <f t="shared" ref="I428" si="847">IFERROR(H428/H429,"-")</f>
        <v>1.7952530486609452E-2</v>
      </c>
      <c r="J428" s="114">
        <v>18</v>
      </c>
      <c r="K428" s="40">
        <f t="shared" ref="K428" si="848">IFERROR(J428/J429,"-")</f>
        <v>4.4009779951100246E-2</v>
      </c>
      <c r="L428" s="114">
        <f t="shared" si="779"/>
        <v>122603.55555555556</v>
      </c>
      <c r="M428" s="82">
        <f t="shared" si="842"/>
        <v>4.5385779122541605E-3</v>
      </c>
      <c r="P428" s="41"/>
      <c r="Q428" s="41"/>
      <c r="R428" s="41"/>
    </row>
    <row r="429" spans="2:18" ht="24.95" customHeight="1">
      <c r="B429" s="238"/>
      <c r="C429" s="291"/>
      <c r="D429" s="305"/>
      <c r="E429" s="115" t="s">
        <v>106</v>
      </c>
      <c r="F429" s="118"/>
      <c r="G429" s="120"/>
      <c r="H429" s="177">
        <v>122927740</v>
      </c>
      <c r="I429" s="26" t="s">
        <v>193</v>
      </c>
      <c r="J429" s="142">
        <v>409</v>
      </c>
      <c r="K429" s="26" t="s">
        <v>104</v>
      </c>
      <c r="L429" s="142">
        <f t="shared" si="779"/>
        <v>300556.8215158924</v>
      </c>
      <c r="M429" s="83">
        <f t="shared" si="842"/>
        <v>0.10312657589510842</v>
      </c>
      <c r="P429" s="41"/>
      <c r="Q429" s="41"/>
      <c r="R429" s="41"/>
    </row>
    <row r="430" spans="2:18" ht="24.95" customHeight="1">
      <c r="B430" s="236">
        <v>72</v>
      </c>
      <c r="C430" s="289" t="s">
        <v>28</v>
      </c>
      <c r="D430" s="282">
        <f t="shared" ref="D430" si="849">VLOOKUP(C430,$Q$4:$R$77,2,FALSE)</f>
        <v>2559</v>
      </c>
      <c r="E430" s="105">
        <v>1</v>
      </c>
      <c r="F430" s="108" t="s">
        <v>238</v>
      </c>
      <c r="G430" s="111" t="s">
        <v>239</v>
      </c>
      <c r="H430" s="174">
        <v>6722438</v>
      </c>
      <c r="I430" s="24">
        <f t="shared" ref="I430" si="850">IFERROR(H430/H435,"-")</f>
        <v>0.13855737410279537</v>
      </c>
      <c r="J430" s="112">
        <v>31</v>
      </c>
      <c r="K430" s="24">
        <f t="shared" ref="K430" si="851">IFERROR(J430/J435,"-")</f>
        <v>0.14832535885167464</v>
      </c>
      <c r="L430" s="112">
        <f t="shared" si="779"/>
        <v>216852.83870967742</v>
      </c>
      <c r="M430" s="84">
        <f>IFERROR(J430/$R$75,0)</f>
        <v>1.211410707307542E-2</v>
      </c>
      <c r="P430" s="41"/>
      <c r="Q430" s="41"/>
      <c r="R430" s="41"/>
    </row>
    <row r="431" spans="2:18" ht="24.95" customHeight="1">
      <c r="B431" s="237"/>
      <c r="C431" s="290"/>
      <c r="D431" s="304"/>
      <c r="E431" s="106">
        <v>2</v>
      </c>
      <c r="F431" s="109" t="s">
        <v>292</v>
      </c>
      <c r="G431" s="28" t="s">
        <v>293</v>
      </c>
      <c r="H431" s="175">
        <v>244362</v>
      </c>
      <c r="I431" s="25">
        <f t="shared" ref="I431" si="852">IFERROR(H431/H435,"-")</f>
        <v>5.0365889652693382E-3</v>
      </c>
      <c r="J431" s="113">
        <v>2</v>
      </c>
      <c r="K431" s="25">
        <f t="shared" ref="K431" si="853">IFERROR(J431/J435,"-")</f>
        <v>9.5693779904306216E-3</v>
      </c>
      <c r="L431" s="113">
        <f t="shared" si="779"/>
        <v>122181</v>
      </c>
      <c r="M431" s="81">
        <f t="shared" ref="M431:M435" si="854">IFERROR(J431/$R$75,0)</f>
        <v>7.8155529503712393E-4</v>
      </c>
      <c r="P431" s="41"/>
      <c r="Q431" s="41"/>
      <c r="R431" s="41"/>
    </row>
    <row r="432" spans="2:18" ht="24.95" customHeight="1">
      <c r="B432" s="237"/>
      <c r="C432" s="290"/>
      <c r="D432" s="304"/>
      <c r="E432" s="106">
        <v>3</v>
      </c>
      <c r="F432" s="109" t="s">
        <v>256</v>
      </c>
      <c r="G432" s="29" t="s">
        <v>257</v>
      </c>
      <c r="H432" s="175">
        <v>2582444</v>
      </c>
      <c r="I432" s="25">
        <f t="shared" ref="I432" si="855">IFERROR(H432/H435,"-")</f>
        <v>5.322721599031769E-2</v>
      </c>
      <c r="J432" s="113">
        <v>22</v>
      </c>
      <c r="K432" s="25">
        <f t="shared" ref="K432" si="856">IFERROR(J432/J435,"-")</f>
        <v>0.10526315789473684</v>
      </c>
      <c r="L432" s="113">
        <f t="shared" si="779"/>
        <v>117383.81818181818</v>
      </c>
      <c r="M432" s="81">
        <f t="shared" si="854"/>
        <v>8.5971082454083629E-3</v>
      </c>
      <c r="P432" s="41"/>
      <c r="Q432" s="41"/>
      <c r="R432" s="41"/>
    </row>
    <row r="433" spans="2:18" ht="24.95" customHeight="1">
      <c r="B433" s="237"/>
      <c r="C433" s="290"/>
      <c r="D433" s="304"/>
      <c r="E433" s="106">
        <v>4</v>
      </c>
      <c r="F433" s="109" t="s">
        <v>214</v>
      </c>
      <c r="G433" s="29" t="s">
        <v>215</v>
      </c>
      <c r="H433" s="175">
        <v>10692216</v>
      </c>
      <c r="I433" s="25">
        <f t="shared" ref="I433" si="857">IFERROR(H433/H435,"-")</f>
        <v>0.22037917974102467</v>
      </c>
      <c r="J433" s="113">
        <v>104</v>
      </c>
      <c r="K433" s="25">
        <f t="shared" ref="K433" si="858">IFERROR(J433/J435,"-")</f>
        <v>0.49760765550239233</v>
      </c>
      <c r="L433" s="113">
        <f t="shared" si="779"/>
        <v>102809.76923076923</v>
      </c>
      <c r="M433" s="81">
        <f t="shared" si="854"/>
        <v>4.0640875341930442E-2</v>
      </c>
      <c r="P433" s="41"/>
      <c r="Q433" s="41"/>
      <c r="R433" s="41"/>
    </row>
    <row r="434" spans="2:18" ht="24.95" customHeight="1">
      <c r="B434" s="237"/>
      <c r="C434" s="290"/>
      <c r="D434" s="304"/>
      <c r="E434" s="107">
        <v>5</v>
      </c>
      <c r="F434" s="110" t="s">
        <v>230</v>
      </c>
      <c r="G434" s="30" t="s">
        <v>231</v>
      </c>
      <c r="H434" s="176">
        <v>2248970</v>
      </c>
      <c r="I434" s="40">
        <f t="shared" ref="I434" si="859">IFERROR(H434/H435,"-")</f>
        <v>4.6353923626512243E-2</v>
      </c>
      <c r="J434" s="114">
        <v>22</v>
      </c>
      <c r="K434" s="40">
        <f t="shared" ref="K434" si="860">IFERROR(J434/J435,"-")</f>
        <v>0.10526315789473684</v>
      </c>
      <c r="L434" s="114">
        <f t="shared" si="779"/>
        <v>102225.90909090909</v>
      </c>
      <c r="M434" s="82">
        <f t="shared" si="854"/>
        <v>8.5971082454083629E-3</v>
      </c>
      <c r="P434" s="41"/>
      <c r="Q434" s="41"/>
      <c r="R434" s="41"/>
    </row>
    <row r="435" spans="2:18" ht="24.95" customHeight="1">
      <c r="B435" s="238"/>
      <c r="C435" s="291"/>
      <c r="D435" s="305"/>
      <c r="E435" s="115" t="s">
        <v>106</v>
      </c>
      <c r="F435" s="118"/>
      <c r="G435" s="120"/>
      <c r="H435" s="177">
        <v>48517360</v>
      </c>
      <c r="I435" s="26" t="s">
        <v>193</v>
      </c>
      <c r="J435" s="142">
        <v>209</v>
      </c>
      <c r="K435" s="26" t="s">
        <v>104</v>
      </c>
      <c r="L435" s="142">
        <f t="shared" si="779"/>
        <v>232140.47846889953</v>
      </c>
      <c r="M435" s="83">
        <f t="shared" si="854"/>
        <v>8.1672528331379446E-2</v>
      </c>
      <c r="P435" s="41"/>
      <c r="Q435" s="41"/>
      <c r="R435" s="41"/>
    </row>
    <row r="436" spans="2:18" ht="24.95" customHeight="1">
      <c r="B436" s="236">
        <v>73</v>
      </c>
      <c r="C436" s="289" t="s">
        <v>29</v>
      </c>
      <c r="D436" s="282">
        <f t="shared" ref="D436" si="861">VLOOKUP(C436,$Q$4:$R$77,2,FALSE)</f>
        <v>3428</v>
      </c>
      <c r="E436" s="105">
        <v>1</v>
      </c>
      <c r="F436" s="108" t="s">
        <v>244</v>
      </c>
      <c r="G436" s="111" t="s">
        <v>245</v>
      </c>
      <c r="H436" s="174">
        <v>456907</v>
      </c>
      <c r="I436" s="24">
        <f t="shared" ref="I436" si="862">IFERROR(H436/H441,"-")</f>
        <v>5.5795165396732476E-3</v>
      </c>
      <c r="J436" s="112">
        <v>1</v>
      </c>
      <c r="K436" s="24">
        <f t="shared" ref="K436" si="863">IFERROR(J436/J441,"-")</f>
        <v>3.205128205128205E-3</v>
      </c>
      <c r="L436" s="112">
        <f t="shared" si="779"/>
        <v>456907</v>
      </c>
      <c r="M436" s="84">
        <f>IFERROR(J436/$R$76,0)</f>
        <v>2.9171528588098014E-4</v>
      </c>
      <c r="P436" s="41"/>
      <c r="Q436" s="41"/>
      <c r="R436" s="41"/>
    </row>
    <row r="437" spans="2:18" ht="24.95" customHeight="1">
      <c r="B437" s="237"/>
      <c r="C437" s="290"/>
      <c r="D437" s="304"/>
      <c r="E437" s="106">
        <v>2</v>
      </c>
      <c r="F437" s="109" t="s">
        <v>230</v>
      </c>
      <c r="G437" s="28" t="s">
        <v>231</v>
      </c>
      <c r="H437" s="175">
        <v>16557977</v>
      </c>
      <c r="I437" s="25">
        <f t="shared" ref="I437" si="864">IFERROR(H437/H441,"-")</f>
        <v>0.20219761687833457</v>
      </c>
      <c r="J437" s="113">
        <v>62</v>
      </c>
      <c r="K437" s="25">
        <f t="shared" ref="K437" si="865">IFERROR(J437/J441,"-")</f>
        <v>0.19871794871794871</v>
      </c>
      <c r="L437" s="113">
        <f t="shared" si="779"/>
        <v>267064.1451612903</v>
      </c>
      <c r="M437" s="81">
        <f t="shared" ref="M437:M441" si="866">IFERROR(J437/$R$76,0)</f>
        <v>1.8086347724620769E-2</v>
      </c>
      <c r="P437" s="41"/>
      <c r="Q437" s="41"/>
      <c r="R437" s="41"/>
    </row>
    <row r="438" spans="2:18" ht="24.95" customHeight="1">
      <c r="B438" s="237"/>
      <c r="C438" s="290"/>
      <c r="D438" s="304"/>
      <c r="E438" s="106">
        <v>3</v>
      </c>
      <c r="F438" s="109" t="s">
        <v>258</v>
      </c>
      <c r="G438" s="29" t="s">
        <v>259</v>
      </c>
      <c r="H438" s="175">
        <v>438458</v>
      </c>
      <c r="I438" s="25">
        <f t="shared" ref="I438" si="867">IFERROR(H438/H441,"-")</f>
        <v>5.354226709050316E-3</v>
      </c>
      <c r="J438" s="113">
        <v>2</v>
      </c>
      <c r="K438" s="25">
        <f t="shared" ref="K438" si="868">IFERROR(J438/J441,"-")</f>
        <v>6.41025641025641E-3</v>
      </c>
      <c r="L438" s="113">
        <f t="shared" si="779"/>
        <v>219229</v>
      </c>
      <c r="M438" s="81">
        <f t="shared" si="866"/>
        <v>5.8343057176196028E-4</v>
      </c>
      <c r="P438" s="41"/>
      <c r="Q438" s="41"/>
      <c r="R438" s="41"/>
    </row>
    <row r="439" spans="2:18" ht="24.95" customHeight="1">
      <c r="B439" s="237"/>
      <c r="C439" s="290"/>
      <c r="D439" s="304"/>
      <c r="E439" s="106">
        <v>4</v>
      </c>
      <c r="F439" s="109" t="s">
        <v>236</v>
      </c>
      <c r="G439" s="29" t="s">
        <v>237</v>
      </c>
      <c r="H439" s="175">
        <v>2623366</v>
      </c>
      <c r="I439" s="25">
        <f t="shared" ref="I439" si="869">IFERROR(H439/H441,"-")</f>
        <v>3.2035215014470007E-2</v>
      </c>
      <c r="J439" s="113">
        <v>13</v>
      </c>
      <c r="K439" s="25">
        <f t="shared" ref="K439" si="870">IFERROR(J439/J441,"-")</f>
        <v>4.1666666666666664E-2</v>
      </c>
      <c r="L439" s="113">
        <f t="shared" si="779"/>
        <v>201797.38461538462</v>
      </c>
      <c r="M439" s="81">
        <f t="shared" si="866"/>
        <v>3.7922987164527421E-3</v>
      </c>
      <c r="P439" s="41"/>
      <c r="Q439" s="41"/>
      <c r="R439" s="41"/>
    </row>
    <row r="440" spans="2:18" ht="24.95" customHeight="1">
      <c r="B440" s="237"/>
      <c r="C440" s="290"/>
      <c r="D440" s="304"/>
      <c r="E440" s="107">
        <v>5</v>
      </c>
      <c r="F440" s="110" t="s">
        <v>232</v>
      </c>
      <c r="G440" s="30" t="s">
        <v>233</v>
      </c>
      <c r="H440" s="176">
        <v>4145683</v>
      </c>
      <c r="I440" s="40">
        <f t="shared" ref="I440" si="871">IFERROR(H440/H441,"-")</f>
        <v>5.0624978095634793E-2</v>
      </c>
      <c r="J440" s="114">
        <v>28</v>
      </c>
      <c r="K440" s="40">
        <f t="shared" ref="K440" si="872">IFERROR(J440/J441,"-")</f>
        <v>8.9743589743589744E-2</v>
      </c>
      <c r="L440" s="114">
        <f t="shared" si="779"/>
        <v>148060.10714285713</v>
      </c>
      <c r="M440" s="82">
        <f t="shared" si="866"/>
        <v>8.1680280046674443E-3</v>
      </c>
      <c r="P440" s="41"/>
      <c r="Q440" s="41"/>
      <c r="R440" s="41"/>
    </row>
    <row r="441" spans="2:18" ht="24.95" customHeight="1">
      <c r="B441" s="238"/>
      <c r="C441" s="291"/>
      <c r="D441" s="305"/>
      <c r="E441" s="115" t="s">
        <v>106</v>
      </c>
      <c r="F441" s="118"/>
      <c r="G441" s="120"/>
      <c r="H441" s="177">
        <v>81890070</v>
      </c>
      <c r="I441" s="26" t="s">
        <v>193</v>
      </c>
      <c r="J441" s="142">
        <v>312</v>
      </c>
      <c r="K441" s="26" t="s">
        <v>104</v>
      </c>
      <c r="L441" s="142">
        <f t="shared" si="779"/>
        <v>262468.17307692306</v>
      </c>
      <c r="M441" s="83">
        <f t="shared" si="866"/>
        <v>9.1015169194865811E-2</v>
      </c>
      <c r="P441" s="41"/>
      <c r="Q441" s="41"/>
      <c r="R441" s="41"/>
    </row>
    <row r="442" spans="2:18" ht="24.95" customHeight="1">
      <c r="B442" s="236">
        <v>74</v>
      </c>
      <c r="C442" s="289" t="s">
        <v>30</v>
      </c>
      <c r="D442" s="282">
        <f t="shared" ref="D442" si="873">VLOOKUP(C442,$Q$4:$R$77,2,FALSE)</f>
        <v>1606</v>
      </c>
      <c r="E442" s="105">
        <v>1</v>
      </c>
      <c r="F442" s="108" t="s">
        <v>268</v>
      </c>
      <c r="G442" s="111" t="s">
        <v>269</v>
      </c>
      <c r="H442" s="174">
        <v>1115867</v>
      </c>
      <c r="I442" s="24">
        <f t="shared" ref="I442" si="874">IFERROR(H442/H447,"-")</f>
        <v>3.3710598685190371E-2</v>
      </c>
      <c r="J442" s="112">
        <v>1</v>
      </c>
      <c r="K442" s="24">
        <f t="shared" ref="K442" si="875">IFERROR(J442/J447,"-")</f>
        <v>6.6666666666666671E-3</v>
      </c>
      <c r="L442" s="112">
        <f t="shared" si="779"/>
        <v>1115867</v>
      </c>
      <c r="M442" s="84">
        <f>IFERROR(J442/$R$77,0)</f>
        <v>6.2266500622665006E-4</v>
      </c>
      <c r="P442" s="41"/>
      <c r="Q442" s="41"/>
      <c r="R442" s="41"/>
    </row>
    <row r="443" spans="2:18" ht="24.95" customHeight="1">
      <c r="B443" s="237"/>
      <c r="C443" s="290"/>
      <c r="D443" s="304"/>
      <c r="E443" s="106">
        <v>2</v>
      </c>
      <c r="F443" s="109" t="s">
        <v>274</v>
      </c>
      <c r="G443" s="28" t="s">
        <v>275</v>
      </c>
      <c r="H443" s="175">
        <v>1814113</v>
      </c>
      <c r="I443" s="25">
        <f t="shared" ref="I443" si="876">IFERROR(H443/H447,"-")</f>
        <v>5.4804770920357675E-2</v>
      </c>
      <c r="J443" s="113">
        <v>2</v>
      </c>
      <c r="K443" s="25">
        <f t="shared" ref="K443" si="877">IFERROR(J443/J447,"-")</f>
        <v>1.3333333333333334E-2</v>
      </c>
      <c r="L443" s="113">
        <f t="shared" si="779"/>
        <v>907056.5</v>
      </c>
      <c r="M443" s="81">
        <f t="shared" ref="M443:M447" si="878">IFERROR(J443/$R$77,0)</f>
        <v>1.2453300124533001E-3</v>
      </c>
      <c r="P443" s="41"/>
      <c r="Q443" s="41"/>
      <c r="R443" s="41"/>
    </row>
    <row r="444" spans="2:18" ht="24.95" customHeight="1">
      <c r="B444" s="237"/>
      <c r="C444" s="290"/>
      <c r="D444" s="304"/>
      <c r="E444" s="106">
        <v>3</v>
      </c>
      <c r="F444" s="109" t="s">
        <v>254</v>
      </c>
      <c r="G444" s="29" t="s">
        <v>255</v>
      </c>
      <c r="H444" s="175">
        <v>1355070</v>
      </c>
      <c r="I444" s="25">
        <f t="shared" ref="I444" si="879">IFERROR(H444/H447,"-")</f>
        <v>4.0936976324544877E-2</v>
      </c>
      <c r="J444" s="113">
        <v>4</v>
      </c>
      <c r="K444" s="25">
        <f t="shared" ref="K444" si="880">IFERROR(J444/J447,"-")</f>
        <v>2.6666666666666668E-2</v>
      </c>
      <c r="L444" s="113">
        <f t="shared" si="779"/>
        <v>338767.5</v>
      </c>
      <c r="M444" s="81">
        <f t="shared" si="878"/>
        <v>2.4906600249066002E-3</v>
      </c>
      <c r="P444" s="41"/>
      <c r="Q444" s="41"/>
      <c r="R444" s="41"/>
    </row>
    <row r="445" spans="2:18" ht="24.95" customHeight="1">
      <c r="B445" s="237"/>
      <c r="C445" s="290"/>
      <c r="D445" s="304"/>
      <c r="E445" s="106">
        <v>4</v>
      </c>
      <c r="F445" s="109" t="s">
        <v>230</v>
      </c>
      <c r="G445" s="29" t="s">
        <v>231</v>
      </c>
      <c r="H445" s="175">
        <v>2223734</v>
      </c>
      <c r="I445" s="25">
        <f t="shared" ref="I445" si="881">IFERROR(H445/H447,"-")</f>
        <v>6.717951553062608E-2</v>
      </c>
      <c r="J445" s="113">
        <v>16</v>
      </c>
      <c r="K445" s="25">
        <f t="shared" ref="K445" si="882">IFERROR(J445/J447,"-")</f>
        <v>0.10666666666666667</v>
      </c>
      <c r="L445" s="113">
        <f t="shared" si="779"/>
        <v>138983.375</v>
      </c>
      <c r="M445" s="81">
        <f t="shared" si="878"/>
        <v>9.9626400996264009E-3</v>
      </c>
      <c r="P445" s="41"/>
      <c r="Q445" s="41"/>
      <c r="R445" s="41"/>
    </row>
    <row r="446" spans="2:18" ht="24.95" customHeight="1">
      <c r="B446" s="237"/>
      <c r="C446" s="290"/>
      <c r="D446" s="304"/>
      <c r="E446" s="107">
        <v>5</v>
      </c>
      <c r="F446" s="110" t="s">
        <v>262</v>
      </c>
      <c r="G446" s="30" t="s">
        <v>263</v>
      </c>
      <c r="H446" s="176">
        <v>665496</v>
      </c>
      <c r="I446" s="40">
        <f t="shared" ref="I446" si="883">IFERROR(H446/H447,"-")</f>
        <v>2.0104787203671631E-2</v>
      </c>
      <c r="J446" s="114">
        <v>6</v>
      </c>
      <c r="K446" s="40">
        <f t="shared" ref="K446" si="884">IFERROR(J446/J447,"-")</f>
        <v>0.04</v>
      </c>
      <c r="L446" s="114">
        <f t="shared" si="779"/>
        <v>110916</v>
      </c>
      <c r="M446" s="82">
        <f t="shared" si="878"/>
        <v>3.7359900373599006E-3</v>
      </c>
      <c r="P446" s="41"/>
      <c r="Q446" s="41"/>
      <c r="R446" s="41"/>
    </row>
    <row r="447" spans="2:18" ht="24.95" customHeight="1" thickBot="1">
      <c r="B447" s="237"/>
      <c r="C447" s="290"/>
      <c r="D447" s="305"/>
      <c r="E447" s="116" t="s">
        <v>106</v>
      </c>
      <c r="F447" s="119"/>
      <c r="G447" s="121"/>
      <c r="H447" s="178">
        <v>33101370</v>
      </c>
      <c r="I447" s="26" t="s">
        <v>193</v>
      </c>
      <c r="J447" s="133">
        <v>150</v>
      </c>
      <c r="K447" s="27" t="s">
        <v>104</v>
      </c>
      <c r="L447" s="133">
        <f t="shared" si="779"/>
        <v>220675.8</v>
      </c>
      <c r="M447" s="84">
        <f t="shared" si="878"/>
        <v>9.3399750933997508E-2</v>
      </c>
      <c r="P447" s="41"/>
      <c r="Q447" s="41"/>
      <c r="R447" s="41"/>
    </row>
    <row r="448" spans="2:18" ht="24.95" customHeight="1" thickTop="1">
      <c r="B448" s="293" t="s">
        <v>101</v>
      </c>
      <c r="C448" s="299"/>
      <c r="D448" s="285">
        <f>VLOOKUP(B448,$Q$4:$R$78,2,FALSE)</f>
        <v>1473357</v>
      </c>
      <c r="E448" s="117">
        <v>1</v>
      </c>
      <c r="F448" s="208" t="s">
        <v>244</v>
      </c>
      <c r="G448" s="209" t="s">
        <v>245</v>
      </c>
      <c r="H448" s="210">
        <v>92854018</v>
      </c>
      <c r="I448" s="211">
        <v>1.6945732629088136E-3</v>
      </c>
      <c r="J448" s="210">
        <v>447</v>
      </c>
      <c r="K448" s="211">
        <v>2.4444262160610284E-3</v>
      </c>
      <c r="L448" s="210">
        <v>207727.10961968679</v>
      </c>
      <c r="M448" s="211">
        <v>3.0338879171850405E-4</v>
      </c>
      <c r="P448" s="41"/>
      <c r="Q448" s="41"/>
      <c r="R448" s="41"/>
    </row>
    <row r="449" spans="2:18" ht="24.95" customHeight="1">
      <c r="B449" s="295"/>
      <c r="C449" s="300"/>
      <c r="D449" s="286"/>
      <c r="E449" s="106">
        <v>2</v>
      </c>
      <c r="F449" s="109" t="s">
        <v>236</v>
      </c>
      <c r="G449" s="28" t="s">
        <v>237</v>
      </c>
      <c r="H449" s="175">
        <v>1767238133</v>
      </c>
      <c r="I449" s="212">
        <v>3.2251856773442916E-2</v>
      </c>
      <c r="J449" s="175">
        <v>9456</v>
      </c>
      <c r="K449" s="212">
        <v>5.1710278073989008E-2</v>
      </c>
      <c r="L449" s="175">
        <v>186890.66550338411</v>
      </c>
      <c r="M449" s="212">
        <v>6.4179964529981533E-3</v>
      </c>
      <c r="P449" s="41"/>
      <c r="Q449" s="41"/>
      <c r="R449" s="41"/>
    </row>
    <row r="450" spans="2:18" ht="24.95" customHeight="1">
      <c r="B450" s="295"/>
      <c r="C450" s="300"/>
      <c r="D450" s="286"/>
      <c r="E450" s="106">
        <v>3</v>
      </c>
      <c r="F450" s="109" t="s">
        <v>246</v>
      </c>
      <c r="G450" s="29" t="s">
        <v>247</v>
      </c>
      <c r="H450" s="175">
        <v>129103346</v>
      </c>
      <c r="I450" s="212">
        <v>2.3561185934211867E-3</v>
      </c>
      <c r="J450" s="175">
        <v>1151</v>
      </c>
      <c r="K450" s="212">
        <v>6.2942607934815299E-3</v>
      </c>
      <c r="L450" s="175">
        <v>112166.24326672459</v>
      </c>
      <c r="M450" s="212">
        <v>7.8120917062191985E-4</v>
      </c>
      <c r="P450" s="41"/>
      <c r="Q450" s="41"/>
      <c r="R450" s="41"/>
    </row>
    <row r="451" spans="2:18" ht="24.95" customHeight="1">
      <c r="B451" s="295"/>
      <c r="C451" s="300"/>
      <c r="D451" s="286"/>
      <c r="E451" s="106">
        <v>4</v>
      </c>
      <c r="F451" s="109" t="s">
        <v>232</v>
      </c>
      <c r="G451" s="29" t="s">
        <v>233</v>
      </c>
      <c r="H451" s="175">
        <v>2499655528</v>
      </c>
      <c r="I451" s="212">
        <v>4.5618375116852926E-2</v>
      </c>
      <c r="J451" s="175">
        <v>22395</v>
      </c>
      <c r="K451" s="212">
        <v>0.12246739397916495</v>
      </c>
      <c r="L451" s="175">
        <v>111616.67908015182</v>
      </c>
      <c r="M451" s="212">
        <v>1.5199982081735791E-2</v>
      </c>
      <c r="P451" s="41"/>
      <c r="Q451" s="41"/>
      <c r="R451" s="41"/>
    </row>
    <row r="452" spans="2:18" ht="24.95" customHeight="1">
      <c r="B452" s="295"/>
      <c r="C452" s="300"/>
      <c r="D452" s="286"/>
      <c r="E452" s="107">
        <v>5</v>
      </c>
      <c r="F452" s="110" t="s">
        <v>238</v>
      </c>
      <c r="G452" s="30" t="s">
        <v>239</v>
      </c>
      <c r="H452" s="176">
        <v>2341034963</v>
      </c>
      <c r="I452" s="213">
        <v>4.2723571271137926E-2</v>
      </c>
      <c r="J452" s="176">
        <v>22620</v>
      </c>
      <c r="K452" s="213">
        <v>0.1236978098597326</v>
      </c>
      <c r="L452" s="176">
        <v>103494.03019451813</v>
      </c>
      <c r="M452" s="213">
        <v>1.535269456078873E-2</v>
      </c>
      <c r="P452" s="41"/>
      <c r="Q452" s="41"/>
      <c r="R452" s="41"/>
    </row>
    <row r="453" spans="2:18" ht="24.95" customHeight="1">
      <c r="B453" s="297"/>
      <c r="C453" s="301"/>
      <c r="D453" s="286"/>
      <c r="E453" s="125" t="s">
        <v>106</v>
      </c>
      <c r="F453" s="31"/>
      <c r="G453" s="32"/>
      <c r="H453" s="177">
        <v>54794926860</v>
      </c>
      <c r="I453" s="179" t="s">
        <v>139</v>
      </c>
      <c r="J453" s="177">
        <v>182865</v>
      </c>
      <c r="K453" s="179" t="s">
        <v>139</v>
      </c>
      <c r="L453" s="142">
        <v>299646.88081371505</v>
      </c>
      <c r="M453" s="83">
        <v>0.12411452214229138</v>
      </c>
      <c r="P453" s="41"/>
      <c r="Q453" s="41"/>
      <c r="R453" s="41"/>
    </row>
    <row r="454" spans="2:18">
      <c r="D454" s="287"/>
    </row>
    <row r="455" spans="2:18">
      <c r="D455" s="288"/>
    </row>
    <row r="456" spans="2:18">
      <c r="D456" s="288"/>
    </row>
    <row r="457" spans="2:18">
      <c r="D457" s="288"/>
    </row>
    <row r="458" spans="2:18">
      <c r="D458" s="288"/>
    </row>
    <row r="459" spans="2:18">
      <c r="D459" s="288"/>
    </row>
    <row r="460" spans="2:18">
      <c r="D460" s="287"/>
    </row>
    <row r="461" spans="2:18">
      <c r="D461" s="288"/>
    </row>
    <row r="462" spans="2:18">
      <c r="D462" s="288"/>
    </row>
    <row r="463" spans="2:18">
      <c r="D463" s="288"/>
    </row>
    <row r="464" spans="2:18">
      <c r="D464" s="288"/>
    </row>
    <row r="465" spans="4:4">
      <c r="D465" s="288"/>
    </row>
  </sheetData>
  <mergeCells count="227">
    <mergeCell ref="D424:D429"/>
    <mergeCell ref="D430:D435"/>
    <mergeCell ref="D436:D441"/>
    <mergeCell ref="D442:D447"/>
    <mergeCell ref="D448:D453"/>
    <mergeCell ref="D454:D459"/>
    <mergeCell ref="D460:D465"/>
    <mergeCell ref="D370:D375"/>
    <mergeCell ref="D376:D381"/>
    <mergeCell ref="D382:D387"/>
    <mergeCell ref="D388:D393"/>
    <mergeCell ref="D394:D399"/>
    <mergeCell ref="D400:D405"/>
    <mergeCell ref="D406:D411"/>
    <mergeCell ref="D412:D417"/>
    <mergeCell ref="D418:D423"/>
    <mergeCell ref="D316:D321"/>
    <mergeCell ref="D322:D327"/>
    <mergeCell ref="D328:D333"/>
    <mergeCell ref="D334:D339"/>
    <mergeCell ref="D340:D345"/>
    <mergeCell ref="D346:D351"/>
    <mergeCell ref="D352:D357"/>
    <mergeCell ref="D358:D363"/>
    <mergeCell ref="D364:D369"/>
    <mergeCell ref="D262:D267"/>
    <mergeCell ref="D268:D273"/>
    <mergeCell ref="D274:D279"/>
    <mergeCell ref="D280:D285"/>
    <mergeCell ref="D286:D291"/>
    <mergeCell ref="D292:D297"/>
    <mergeCell ref="D298:D303"/>
    <mergeCell ref="D304:D309"/>
    <mergeCell ref="D310:D315"/>
    <mergeCell ref="D208:D213"/>
    <mergeCell ref="D214:D219"/>
    <mergeCell ref="D220:D225"/>
    <mergeCell ref="D226:D231"/>
    <mergeCell ref="D232:D237"/>
    <mergeCell ref="D238:D243"/>
    <mergeCell ref="D244:D249"/>
    <mergeCell ref="D250:D255"/>
    <mergeCell ref="D256:D261"/>
    <mergeCell ref="D154:D159"/>
    <mergeCell ref="D160:D165"/>
    <mergeCell ref="D166:D171"/>
    <mergeCell ref="D172:D177"/>
    <mergeCell ref="D178:D183"/>
    <mergeCell ref="D184:D189"/>
    <mergeCell ref="D190:D195"/>
    <mergeCell ref="D196:D201"/>
    <mergeCell ref="D202:D207"/>
    <mergeCell ref="D100:D105"/>
    <mergeCell ref="D106:D111"/>
    <mergeCell ref="D112:D117"/>
    <mergeCell ref="D118:D123"/>
    <mergeCell ref="D124:D129"/>
    <mergeCell ref="D130:D135"/>
    <mergeCell ref="D136:D141"/>
    <mergeCell ref="D142:D147"/>
    <mergeCell ref="D148:D153"/>
    <mergeCell ref="D46:D51"/>
    <mergeCell ref="D52:D57"/>
    <mergeCell ref="D58:D63"/>
    <mergeCell ref="D64:D69"/>
    <mergeCell ref="D70:D75"/>
    <mergeCell ref="D76:D81"/>
    <mergeCell ref="D82:D87"/>
    <mergeCell ref="D88:D93"/>
    <mergeCell ref="D94:D99"/>
    <mergeCell ref="F3:G3"/>
    <mergeCell ref="B4:B9"/>
    <mergeCell ref="C4:C9"/>
    <mergeCell ref="B10:B15"/>
    <mergeCell ref="C10:C15"/>
    <mergeCell ref="B16:B21"/>
    <mergeCell ref="C16:C21"/>
    <mergeCell ref="B40:B45"/>
    <mergeCell ref="C40:C45"/>
    <mergeCell ref="D4:D9"/>
    <mergeCell ref="D10:D15"/>
    <mergeCell ref="D16:D21"/>
    <mergeCell ref="D22:D27"/>
    <mergeCell ref="D28:D33"/>
    <mergeCell ref="D34:D39"/>
    <mergeCell ref="D40:D45"/>
    <mergeCell ref="B46:B51"/>
    <mergeCell ref="C46:C51"/>
    <mergeCell ref="B52:B57"/>
    <mergeCell ref="C52:C57"/>
    <mergeCell ref="B22:B27"/>
    <mergeCell ref="C22:C27"/>
    <mergeCell ref="B28:B33"/>
    <mergeCell ref="C28:C33"/>
    <mergeCell ref="B34:B39"/>
    <mergeCell ref="C34:C39"/>
    <mergeCell ref="B76:B81"/>
    <mergeCell ref="C76:C81"/>
    <mergeCell ref="B82:B87"/>
    <mergeCell ref="C82:C87"/>
    <mergeCell ref="B88:B93"/>
    <mergeCell ref="C88:C93"/>
    <mergeCell ref="B58:B63"/>
    <mergeCell ref="C58:C63"/>
    <mergeCell ref="B64:B69"/>
    <mergeCell ref="C64:C69"/>
    <mergeCell ref="B70:B75"/>
    <mergeCell ref="C70:C75"/>
    <mergeCell ref="B112:B117"/>
    <mergeCell ref="C112:C117"/>
    <mergeCell ref="B118:B123"/>
    <mergeCell ref="C118:C123"/>
    <mergeCell ref="B124:B129"/>
    <mergeCell ref="C124:C129"/>
    <mergeCell ref="B94:B99"/>
    <mergeCell ref="C94:C99"/>
    <mergeCell ref="B100:B105"/>
    <mergeCell ref="C100:C105"/>
    <mergeCell ref="B106:B111"/>
    <mergeCell ref="C106:C111"/>
    <mergeCell ref="B148:B153"/>
    <mergeCell ref="C148:C153"/>
    <mergeCell ref="B154:B159"/>
    <mergeCell ref="C154:C159"/>
    <mergeCell ref="B160:B165"/>
    <mergeCell ref="C160:C165"/>
    <mergeCell ref="B130:B135"/>
    <mergeCell ref="C130:C135"/>
    <mergeCell ref="B136:B141"/>
    <mergeCell ref="C136:C141"/>
    <mergeCell ref="B142:B147"/>
    <mergeCell ref="C142:C147"/>
    <mergeCell ref="B184:B189"/>
    <mergeCell ref="C184:C189"/>
    <mergeCell ref="B190:B195"/>
    <mergeCell ref="C190:C195"/>
    <mergeCell ref="B196:B201"/>
    <mergeCell ref="C196:C201"/>
    <mergeCell ref="B166:B171"/>
    <mergeCell ref="C166:C171"/>
    <mergeCell ref="B172:B177"/>
    <mergeCell ref="C172:C177"/>
    <mergeCell ref="B178:B183"/>
    <mergeCell ref="C178:C183"/>
    <mergeCell ref="B220:B225"/>
    <mergeCell ref="C220:C225"/>
    <mergeCell ref="B226:B231"/>
    <mergeCell ref="C226:C231"/>
    <mergeCell ref="B232:B237"/>
    <mergeCell ref="C232:C237"/>
    <mergeCell ref="B202:B207"/>
    <mergeCell ref="C202:C207"/>
    <mergeCell ref="B208:B213"/>
    <mergeCell ref="C208:C213"/>
    <mergeCell ref="B214:B219"/>
    <mergeCell ref="C214:C219"/>
    <mergeCell ref="B256:B261"/>
    <mergeCell ref="C256:C261"/>
    <mergeCell ref="B262:B267"/>
    <mergeCell ref="C262:C267"/>
    <mergeCell ref="B268:B273"/>
    <mergeCell ref="C268:C273"/>
    <mergeCell ref="B238:B243"/>
    <mergeCell ref="C238:C243"/>
    <mergeCell ref="B244:B249"/>
    <mergeCell ref="C244:C249"/>
    <mergeCell ref="B250:B255"/>
    <mergeCell ref="C250:C255"/>
    <mergeCell ref="B292:B297"/>
    <mergeCell ref="C292:C297"/>
    <mergeCell ref="B298:B303"/>
    <mergeCell ref="C298:C303"/>
    <mergeCell ref="B304:B309"/>
    <mergeCell ref="C304:C309"/>
    <mergeCell ref="B274:B279"/>
    <mergeCell ref="C274:C279"/>
    <mergeCell ref="B280:B285"/>
    <mergeCell ref="C280:C285"/>
    <mergeCell ref="B286:B291"/>
    <mergeCell ref="C286:C291"/>
    <mergeCell ref="B328:B333"/>
    <mergeCell ref="C328:C333"/>
    <mergeCell ref="B334:B339"/>
    <mergeCell ref="C334:C339"/>
    <mergeCell ref="B340:B345"/>
    <mergeCell ref="C340:C345"/>
    <mergeCell ref="B310:B315"/>
    <mergeCell ref="C310:C315"/>
    <mergeCell ref="B316:B321"/>
    <mergeCell ref="C316:C321"/>
    <mergeCell ref="B322:B327"/>
    <mergeCell ref="C322:C327"/>
    <mergeCell ref="B364:B369"/>
    <mergeCell ref="C364:C369"/>
    <mergeCell ref="B370:B375"/>
    <mergeCell ref="C370:C375"/>
    <mergeCell ref="B376:B381"/>
    <mergeCell ref="C376:C381"/>
    <mergeCell ref="B346:B351"/>
    <mergeCell ref="C346:C351"/>
    <mergeCell ref="B352:B357"/>
    <mergeCell ref="C352:C357"/>
    <mergeCell ref="B358:B363"/>
    <mergeCell ref="C358:C363"/>
    <mergeCell ref="B400:B405"/>
    <mergeCell ref="C400:C405"/>
    <mergeCell ref="B406:B411"/>
    <mergeCell ref="C406:C411"/>
    <mergeCell ref="B412:B417"/>
    <mergeCell ref="C412:C417"/>
    <mergeCell ref="B382:B387"/>
    <mergeCell ref="C382:C387"/>
    <mergeCell ref="B388:B393"/>
    <mergeCell ref="C388:C393"/>
    <mergeCell ref="B394:B399"/>
    <mergeCell ref="C394:C399"/>
    <mergeCell ref="B436:B441"/>
    <mergeCell ref="C436:C441"/>
    <mergeCell ref="B442:B447"/>
    <mergeCell ref="C442:C447"/>
    <mergeCell ref="B448:C453"/>
    <mergeCell ref="B418:B423"/>
    <mergeCell ref="C418:C423"/>
    <mergeCell ref="B424:B429"/>
    <mergeCell ref="C424:C429"/>
    <mergeCell ref="B430:B435"/>
    <mergeCell ref="C430:C435"/>
  </mergeCells>
  <phoneticPr fontId="3"/>
  <pageMargins left="0.47244094488188981" right="0.23622047244094491" top="0.43307086614173229" bottom="0.31496062992125984" header="0.31496062992125984" footer="0.19685039370078741"/>
  <pageSetup paperSize="8" scale="75" orientation="landscape" r:id="rId1"/>
  <headerFooter>
    <oddHeader>&amp;R&amp;"ＭＳ 明朝,標準"&amp;12在宅医療に係る分析</oddHeader>
  </headerFooter>
  <rowBreaks count="10" manualBreakCount="10">
    <brk id="45" max="12" man="1"/>
    <brk id="87" max="12" man="1"/>
    <brk id="129" max="12" man="1"/>
    <brk id="171" max="12" man="1"/>
    <brk id="213" max="12" man="1"/>
    <brk id="255" max="12" man="1"/>
    <brk id="297" max="12" man="1"/>
    <brk id="339" max="12" man="1"/>
    <brk id="381" max="12" man="1"/>
    <brk id="423" max="12" man="1"/>
  </rowBreaks>
  <ignoredErrors>
    <ignoredError sqref="I4:I8 K4:M8 L9:M9 I10:I14 K10:M14 L15:M15 I16:I20 K16:M20 L21:M21 I22:I26 K22:M26 L27:M27 I28:I32 K28:M32 L33:M33 I34:I38 K34:M38 L39:M39 I40:I44 K40:M44 L45:M45 I46:I50 K46:M50 L51:M51 I52:I56 K52:M56 L57:M57 I58:I62 K58:M62 L63:M63 I64:I68 K64:M68 L69:M69 I70:I74 K70:M74 L75:M75 I76:I80 K76:M78 K79:M80 L81:M81 I82:I86 K82:M86 L87:M87 I88:I92 K88:M92 L93:M93 I94:I98 K94:M98 L99:M99 I100:I104 K100:M104 L105:M105 I106:I110 K106:M110 L111:M111 I112:I116 K112:M116 L117:M117 I118:I122 K118:M122 L123:M123 I124:I128 K124:M128 L129:M129 I130:I134 K130:M134 L135:M135 I136:I140 K136:M140 L141:M141 I142:I146 K142:M146 L147:M147 I148:I152 K148:M152 L153:M153 I154:I158 K154:M158 L159:M159 I160:I164 K160:M164 L165:M165 I166:I170 K166:M170 L171:M171 I172:I176 K172:M176 L177:M177 I178:I182 K178:M182 L183:M183 I184:I188 K184:M188 L189:M189 I190:I194 K190:M194 L195:M195 I196:I200 K196:M200 L201:M201 I202:I206 K202:M206 L207:M207 I208:I212 K208:M212 L213:M213 I214:I218 K214:M218 L219:M219 I220:I224 K220:M224 L225:M225 I226:I230 K226:M230 L231:M231 I232:I236 K232:M236 L237:M237 I238:I242 K238:M242 L243:M243 I244:I248 K244:M248 L249:M249 I250:I254 K250:M254 L255:M255 I256:I260 K256:M260 L261:M261 I262:I266 K262:M266 L267:M267 I268:I272 K268:M272 L273:M273 I274:I278 K274:M278 L279:M279 I280:I284 K280:M284 L285:M285 I286:I290 K286:M290 L291:M291 I292:I296 K292:M296 L297:M297 I298:I302 K298:M302 L303:M303 I304:I308 K304:M308 L309:M309 I310:I314 K310:M314 L315:M315 I316:I320 K316:M320 L321:M321 I322:I326 K322:M326 L327:M327 I328:I332 K328:M332 L333:M333 I334:I338 K334:M338 L339:M339 I340:I344 K340:M344 L345:M345 I346:I350 K346:M350 L351:M351 I352:I356 K352:M356 L357:M357 I358:I362 K358:M362 L363:M363 I364:I368 K364:M368 L369:M369 I370:I374 K370:M374 L375:M375 I376:I380 K376:M380 L381:M381 I382:I386 K382:M386 L387:M387 I388:I392 K388:M392 L393:M393 I394:I398 K394:M398 L399:M399 I400:I404 K400:M404 L405:M405 I406:I410 K406:M410 L411:M411 I412:I416 K412:M416 L417:M417 I418:I422 K418:M422 L423:M423 I424:I428 K424:M428 L429:M429 I430:I434 K430:M434 L435:M435 I436:I440 K436:M440 L441:M441 I442:I446 K442:M446 L447:M447" emptyCellReference="1"/>
    <ignoredError sqref="F4:F8 F10:F14 F16:F20 F22:F26 F28:F32 F34:F38 F40:F44 F46:F50 F52:F56 F58:F62 F64:F68 F70:F74 F76:F80 F82:F86 F88:F92 F94:F98 F100:F104 F106:F110 F112:F116 F118:F122 F124:F128 F130:F134 F136:F140 F142:F146 F148:F152 F154:F158 F160:F164 F166:F170 F172:F176 F178:F182 F184:F188 F190:F194 F196:F200 F202:F206 F208:F212 F214:F218 F220:F224 F226:F230 F232:F236 F238:F242 F244:F248 F250:F254 F256:F260 F262:F266 F268:F272 F274:F278 F280:F284 F286:F290 F292:F296 F298:F302 F304:F308 F310:F314 F316:F320 F322:F326 F328:F332 F334:F338 F340:F344 F346:F350 F352:F356 F358:F362 F364:F368 F370:F374 F376:F380 F382:F386 F388:F392 F394:F398 F400:F404 F406:F410 F412:F416 F418:F422 F424:F428 F430:F434 F436:F440 F442:F446 F448:F45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B1:L89"/>
  <sheetViews>
    <sheetView showGridLines="0" zoomScaleNormal="100" zoomScaleSheetLayoutView="100" workbookViewId="0"/>
  </sheetViews>
  <sheetFormatPr defaultColWidth="9" defaultRowHeight="13.5"/>
  <cols>
    <col min="1" max="1" width="4.625" style="11" customWidth="1"/>
    <col min="2" max="2" width="3.625" style="11" customWidth="1"/>
    <col min="3" max="8" width="16.125" style="11" customWidth="1"/>
    <col min="9" max="10" width="9" style="11"/>
    <col min="11" max="12" width="8.875" customWidth="1"/>
    <col min="13" max="16384" width="9" style="11"/>
  </cols>
  <sheetData>
    <row r="1" spans="2:12" ht="16.5" customHeight="1">
      <c r="B1" s="10" t="s">
        <v>182</v>
      </c>
    </row>
    <row r="2" spans="2:12" ht="16.5" customHeight="1">
      <c r="B2" s="10" t="s">
        <v>136</v>
      </c>
    </row>
    <row r="3" spans="2:12" ht="61.5" customHeight="1">
      <c r="B3" s="12"/>
      <c r="C3" s="21" t="s">
        <v>77</v>
      </c>
      <c r="D3" s="50" t="s">
        <v>121</v>
      </c>
      <c r="E3" s="50" t="s">
        <v>120</v>
      </c>
      <c r="F3" s="50" t="s">
        <v>119</v>
      </c>
      <c r="G3" s="50" t="s">
        <v>118</v>
      </c>
      <c r="H3" s="50" t="s">
        <v>213</v>
      </c>
    </row>
    <row r="4" spans="2:12" s="41" customFormat="1" ht="13.5" customHeight="1">
      <c r="B4" s="90">
        <v>1</v>
      </c>
      <c r="C4" s="92" t="s">
        <v>51</v>
      </c>
      <c r="D4" s="133">
        <v>1978</v>
      </c>
      <c r="E4" s="133">
        <v>664</v>
      </c>
      <c r="F4" s="133">
        <v>78</v>
      </c>
      <c r="G4" s="133">
        <v>94</v>
      </c>
      <c r="H4" s="133">
        <v>953</v>
      </c>
      <c r="K4" s="54"/>
      <c r="L4" s="54"/>
    </row>
    <row r="5" spans="2:12" s="41" customFormat="1" ht="13.5" customHeight="1">
      <c r="B5" s="90">
        <v>2</v>
      </c>
      <c r="C5" s="92" t="s">
        <v>81</v>
      </c>
      <c r="D5" s="133">
        <v>75</v>
      </c>
      <c r="E5" s="133">
        <v>18</v>
      </c>
      <c r="F5" s="133">
        <v>4</v>
      </c>
      <c r="G5" s="133">
        <v>4</v>
      </c>
      <c r="H5" s="133">
        <v>34</v>
      </c>
      <c r="K5" s="54"/>
      <c r="L5" s="54"/>
    </row>
    <row r="6" spans="2:12" s="41" customFormat="1" ht="13.5" customHeight="1">
      <c r="B6" s="90">
        <v>3</v>
      </c>
      <c r="C6" s="92" t="s">
        <v>82</v>
      </c>
      <c r="D6" s="133">
        <v>56</v>
      </c>
      <c r="E6" s="133">
        <v>21</v>
      </c>
      <c r="F6" s="133">
        <v>4</v>
      </c>
      <c r="G6" s="133">
        <v>4</v>
      </c>
      <c r="H6" s="133">
        <v>29</v>
      </c>
      <c r="K6" s="54"/>
      <c r="L6" s="54"/>
    </row>
    <row r="7" spans="2:12" s="41" customFormat="1" ht="13.5" customHeight="1">
      <c r="B7" s="90">
        <v>4</v>
      </c>
      <c r="C7" s="92" t="s">
        <v>83</v>
      </c>
      <c r="D7" s="133">
        <v>36</v>
      </c>
      <c r="E7" s="133">
        <v>11</v>
      </c>
      <c r="F7" s="133">
        <v>1</v>
      </c>
      <c r="G7" s="133">
        <v>2</v>
      </c>
      <c r="H7" s="133">
        <v>20</v>
      </c>
      <c r="K7" s="54"/>
      <c r="L7" s="54"/>
    </row>
    <row r="8" spans="2:12" s="41" customFormat="1" ht="13.5" customHeight="1">
      <c r="B8" s="90">
        <v>5</v>
      </c>
      <c r="C8" s="92" t="s">
        <v>84</v>
      </c>
      <c r="D8" s="133">
        <v>62</v>
      </c>
      <c r="E8" s="133">
        <v>27</v>
      </c>
      <c r="F8" s="133">
        <v>4</v>
      </c>
      <c r="G8" s="133">
        <v>4</v>
      </c>
      <c r="H8" s="133">
        <v>34</v>
      </c>
      <c r="K8" s="54"/>
      <c r="L8" s="54"/>
    </row>
    <row r="9" spans="2:12" s="41" customFormat="1" ht="13.5" customHeight="1">
      <c r="B9" s="90">
        <v>6</v>
      </c>
      <c r="C9" s="92" t="s">
        <v>85</v>
      </c>
      <c r="D9" s="133">
        <v>43</v>
      </c>
      <c r="E9" s="133">
        <v>13</v>
      </c>
      <c r="F9" s="133">
        <v>1</v>
      </c>
      <c r="G9" s="133">
        <v>2</v>
      </c>
      <c r="H9" s="133">
        <v>24</v>
      </c>
      <c r="K9" s="54"/>
      <c r="L9" s="54"/>
    </row>
    <row r="10" spans="2:12" s="41" customFormat="1" ht="13.5" customHeight="1">
      <c r="B10" s="90">
        <v>7</v>
      </c>
      <c r="C10" s="92" t="s">
        <v>86</v>
      </c>
      <c r="D10" s="133">
        <v>42</v>
      </c>
      <c r="E10" s="133">
        <v>10</v>
      </c>
      <c r="F10" s="133">
        <v>3</v>
      </c>
      <c r="G10" s="133">
        <v>3</v>
      </c>
      <c r="H10" s="133">
        <v>23</v>
      </c>
      <c r="K10" s="54"/>
      <c r="L10" s="54"/>
    </row>
    <row r="11" spans="2:12" s="41" customFormat="1" ht="13.5" customHeight="1">
      <c r="B11" s="90">
        <v>8</v>
      </c>
      <c r="C11" s="92" t="s">
        <v>52</v>
      </c>
      <c r="D11" s="133">
        <v>95</v>
      </c>
      <c r="E11" s="133">
        <v>34</v>
      </c>
      <c r="F11" s="133">
        <v>3</v>
      </c>
      <c r="G11" s="133">
        <v>3</v>
      </c>
      <c r="H11" s="133">
        <v>43</v>
      </c>
      <c r="K11" s="54"/>
      <c r="L11" s="54"/>
    </row>
    <row r="12" spans="2:12" s="41" customFormat="1" ht="13.5" customHeight="1">
      <c r="B12" s="90">
        <v>9</v>
      </c>
      <c r="C12" s="92" t="s">
        <v>87</v>
      </c>
      <c r="D12" s="133">
        <v>43</v>
      </c>
      <c r="E12" s="133">
        <v>16</v>
      </c>
      <c r="F12" s="133">
        <v>3</v>
      </c>
      <c r="G12" s="133">
        <v>3</v>
      </c>
      <c r="H12" s="133">
        <v>27</v>
      </c>
      <c r="K12" s="54"/>
      <c r="L12" s="54"/>
    </row>
    <row r="13" spans="2:12" s="41" customFormat="1" ht="13.5" customHeight="1">
      <c r="B13" s="90">
        <v>10</v>
      </c>
      <c r="C13" s="92" t="s">
        <v>53</v>
      </c>
      <c r="D13" s="133">
        <v>45</v>
      </c>
      <c r="E13" s="133">
        <v>15</v>
      </c>
      <c r="F13" s="133">
        <v>3</v>
      </c>
      <c r="G13" s="133">
        <v>2</v>
      </c>
      <c r="H13" s="133">
        <v>30</v>
      </c>
      <c r="K13" s="54"/>
      <c r="L13" s="54"/>
    </row>
    <row r="14" spans="2:12" s="41" customFormat="1" ht="13.5" customHeight="1">
      <c r="B14" s="90">
        <v>11</v>
      </c>
      <c r="C14" s="92" t="s">
        <v>54</v>
      </c>
      <c r="D14" s="133">
        <v>101</v>
      </c>
      <c r="E14" s="133">
        <v>25</v>
      </c>
      <c r="F14" s="133">
        <v>2</v>
      </c>
      <c r="G14" s="133">
        <v>3</v>
      </c>
      <c r="H14" s="133">
        <v>46</v>
      </c>
      <c r="K14" s="54"/>
      <c r="L14" s="54"/>
    </row>
    <row r="15" spans="2:12" s="41" customFormat="1" ht="13.5" customHeight="1">
      <c r="B15" s="90">
        <v>12</v>
      </c>
      <c r="C15" s="92" t="s">
        <v>88</v>
      </c>
      <c r="D15" s="133">
        <v>74</v>
      </c>
      <c r="E15" s="133">
        <v>25</v>
      </c>
      <c r="F15" s="133">
        <v>4</v>
      </c>
      <c r="G15" s="133">
        <v>5</v>
      </c>
      <c r="H15" s="133">
        <v>37</v>
      </c>
      <c r="K15" s="54"/>
      <c r="L15" s="54"/>
    </row>
    <row r="16" spans="2:12" s="41" customFormat="1" ht="13.5" customHeight="1">
      <c r="B16" s="90">
        <v>13</v>
      </c>
      <c r="C16" s="92" t="s">
        <v>89</v>
      </c>
      <c r="D16" s="133">
        <v>110</v>
      </c>
      <c r="E16" s="133">
        <v>41</v>
      </c>
      <c r="F16" s="133">
        <v>3</v>
      </c>
      <c r="G16" s="133">
        <v>6</v>
      </c>
      <c r="H16" s="133">
        <v>50</v>
      </c>
      <c r="K16" s="54"/>
      <c r="L16" s="54"/>
    </row>
    <row r="17" spans="2:12" s="41" customFormat="1" ht="13.5" customHeight="1">
      <c r="B17" s="90">
        <v>14</v>
      </c>
      <c r="C17" s="92" t="s">
        <v>90</v>
      </c>
      <c r="D17" s="133">
        <v>77</v>
      </c>
      <c r="E17" s="133">
        <v>17</v>
      </c>
      <c r="F17" s="133">
        <v>3</v>
      </c>
      <c r="G17" s="133">
        <v>4</v>
      </c>
      <c r="H17" s="133">
        <v>29</v>
      </c>
      <c r="K17" s="54"/>
      <c r="L17" s="54"/>
    </row>
    <row r="18" spans="2:12" s="41" customFormat="1" ht="13.5" customHeight="1">
      <c r="B18" s="90">
        <v>15</v>
      </c>
      <c r="C18" s="92" t="s">
        <v>91</v>
      </c>
      <c r="D18" s="133">
        <v>111</v>
      </c>
      <c r="E18" s="133">
        <v>34</v>
      </c>
      <c r="F18" s="133">
        <v>6</v>
      </c>
      <c r="G18" s="133">
        <v>6</v>
      </c>
      <c r="H18" s="133">
        <v>59</v>
      </c>
      <c r="K18" s="54"/>
      <c r="L18" s="54"/>
    </row>
    <row r="19" spans="2:12" s="41" customFormat="1" ht="13.5" customHeight="1">
      <c r="B19" s="90">
        <v>16</v>
      </c>
      <c r="C19" s="92" t="s">
        <v>55</v>
      </c>
      <c r="D19" s="133">
        <v>113</v>
      </c>
      <c r="E19" s="133">
        <v>31</v>
      </c>
      <c r="F19" s="133">
        <v>3</v>
      </c>
      <c r="G19" s="133">
        <v>2</v>
      </c>
      <c r="H19" s="133">
        <v>46</v>
      </c>
      <c r="K19" s="54"/>
      <c r="L19" s="54"/>
    </row>
    <row r="20" spans="2:12" s="41" customFormat="1" ht="13.5" customHeight="1">
      <c r="B20" s="90">
        <v>17</v>
      </c>
      <c r="C20" s="92" t="s">
        <v>92</v>
      </c>
      <c r="D20" s="133">
        <v>103</v>
      </c>
      <c r="E20" s="133">
        <v>31</v>
      </c>
      <c r="F20" s="133">
        <v>3</v>
      </c>
      <c r="G20" s="133">
        <v>4</v>
      </c>
      <c r="H20" s="133">
        <v>65</v>
      </c>
      <c r="K20" s="54"/>
      <c r="L20" s="54"/>
    </row>
    <row r="21" spans="2:12" s="41" customFormat="1" ht="13.5" customHeight="1">
      <c r="B21" s="90">
        <v>18</v>
      </c>
      <c r="C21" s="92" t="s">
        <v>56</v>
      </c>
      <c r="D21" s="133">
        <v>100</v>
      </c>
      <c r="E21" s="133">
        <v>39</v>
      </c>
      <c r="F21" s="133">
        <v>3</v>
      </c>
      <c r="G21" s="133">
        <v>4</v>
      </c>
      <c r="H21" s="133">
        <v>41</v>
      </c>
      <c r="K21" s="54"/>
      <c r="L21" s="54"/>
    </row>
    <row r="22" spans="2:12" s="41" customFormat="1" ht="13.5" customHeight="1">
      <c r="B22" s="90">
        <v>19</v>
      </c>
      <c r="C22" s="92" t="s">
        <v>93</v>
      </c>
      <c r="D22" s="133">
        <v>81</v>
      </c>
      <c r="E22" s="133">
        <v>25</v>
      </c>
      <c r="F22" s="133">
        <v>4</v>
      </c>
      <c r="G22" s="133">
        <v>5</v>
      </c>
      <c r="H22" s="133">
        <v>35</v>
      </c>
      <c r="K22" s="54"/>
      <c r="L22" s="54"/>
    </row>
    <row r="23" spans="2:12" s="41" customFormat="1" ht="13.5" customHeight="1">
      <c r="B23" s="90">
        <v>20</v>
      </c>
      <c r="C23" s="92" t="s">
        <v>94</v>
      </c>
      <c r="D23" s="133">
        <v>114</v>
      </c>
      <c r="E23" s="133">
        <v>45</v>
      </c>
      <c r="F23" s="133">
        <v>3</v>
      </c>
      <c r="G23" s="133">
        <v>6</v>
      </c>
      <c r="H23" s="133">
        <v>55</v>
      </c>
      <c r="K23" s="54"/>
      <c r="L23" s="54"/>
    </row>
    <row r="24" spans="2:12" s="41" customFormat="1" ht="13.5" customHeight="1">
      <c r="B24" s="90">
        <v>21</v>
      </c>
      <c r="C24" s="92" t="s">
        <v>95</v>
      </c>
      <c r="D24" s="133">
        <v>57</v>
      </c>
      <c r="E24" s="133">
        <v>25</v>
      </c>
      <c r="F24" s="133">
        <v>1</v>
      </c>
      <c r="G24" s="133">
        <v>2</v>
      </c>
      <c r="H24" s="133">
        <v>26</v>
      </c>
      <c r="K24" s="54"/>
      <c r="L24" s="54"/>
    </row>
    <row r="25" spans="2:12" s="41" customFormat="1" ht="13.5" customHeight="1">
      <c r="B25" s="90">
        <v>22</v>
      </c>
      <c r="C25" s="92" t="s">
        <v>57</v>
      </c>
      <c r="D25" s="133">
        <v>73</v>
      </c>
      <c r="E25" s="133">
        <v>27</v>
      </c>
      <c r="F25" s="133">
        <v>2</v>
      </c>
      <c r="G25" s="133">
        <v>4</v>
      </c>
      <c r="H25" s="133">
        <v>41</v>
      </c>
      <c r="K25" s="54"/>
      <c r="L25" s="54"/>
    </row>
    <row r="26" spans="2:12" s="41" customFormat="1" ht="13.5" customHeight="1">
      <c r="B26" s="90">
        <v>23</v>
      </c>
      <c r="C26" s="92" t="s">
        <v>96</v>
      </c>
      <c r="D26" s="133">
        <v>137</v>
      </c>
      <c r="E26" s="133">
        <v>40</v>
      </c>
      <c r="F26" s="133">
        <v>4</v>
      </c>
      <c r="G26" s="133">
        <v>6</v>
      </c>
      <c r="H26" s="133">
        <v>63</v>
      </c>
      <c r="K26" s="54"/>
      <c r="L26" s="54"/>
    </row>
    <row r="27" spans="2:12" s="41" customFormat="1" ht="13.5" customHeight="1">
      <c r="B27" s="90">
        <v>24</v>
      </c>
      <c r="C27" s="92" t="s">
        <v>97</v>
      </c>
      <c r="D27" s="133">
        <v>122</v>
      </c>
      <c r="E27" s="133">
        <v>40</v>
      </c>
      <c r="F27" s="133">
        <v>8</v>
      </c>
      <c r="G27" s="133">
        <v>7</v>
      </c>
      <c r="H27" s="133">
        <v>54</v>
      </c>
      <c r="K27" s="54"/>
      <c r="L27" s="54"/>
    </row>
    <row r="28" spans="2:12" s="41" customFormat="1" ht="13.5" customHeight="1">
      <c r="B28" s="90">
        <v>25</v>
      </c>
      <c r="C28" s="92" t="s">
        <v>98</v>
      </c>
      <c r="D28" s="133">
        <v>108</v>
      </c>
      <c r="E28" s="133">
        <v>54</v>
      </c>
      <c r="F28" s="133">
        <v>3</v>
      </c>
      <c r="G28" s="133">
        <v>3</v>
      </c>
      <c r="H28" s="133">
        <v>42</v>
      </c>
      <c r="K28" s="54"/>
      <c r="L28" s="54"/>
    </row>
    <row r="29" spans="2:12" s="41" customFormat="1" ht="13.5" customHeight="1">
      <c r="B29" s="90">
        <v>26</v>
      </c>
      <c r="C29" s="92" t="s">
        <v>31</v>
      </c>
      <c r="D29" s="133">
        <v>485</v>
      </c>
      <c r="E29" s="133">
        <v>173</v>
      </c>
      <c r="F29" s="133">
        <v>21</v>
      </c>
      <c r="G29" s="133">
        <v>28</v>
      </c>
      <c r="H29" s="133">
        <v>246</v>
      </c>
      <c r="K29" s="54"/>
      <c r="L29" s="54"/>
    </row>
    <row r="30" spans="2:12" s="41" customFormat="1" ht="13.5" customHeight="1">
      <c r="B30" s="90">
        <v>27</v>
      </c>
      <c r="C30" s="92" t="s">
        <v>32</v>
      </c>
      <c r="D30" s="133">
        <v>101</v>
      </c>
      <c r="E30" s="133">
        <v>44</v>
      </c>
      <c r="F30" s="133">
        <v>4</v>
      </c>
      <c r="G30" s="133">
        <v>5</v>
      </c>
      <c r="H30" s="133">
        <v>50</v>
      </c>
      <c r="K30" s="54"/>
      <c r="L30" s="54"/>
    </row>
    <row r="31" spans="2:12" s="41" customFormat="1" ht="13.5" customHeight="1">
      <c r="B31" s="90">
        <v>28</v>
      </c>
      <c r="C31" s="92" t="s">
        <v>33</v>
      </c>
      <c r="D31" s="133">
        <v>64</v>
      </c>
      <c r="E31" s="133">
        <v>23</v>
      </c>
      <c r="F31" s="133">
        <v>5</v>
      </c>
      <c r="G31" s="133">
        <v>6</v>
      </c>
      <c r="H31" s="133">
        <v>44</v>
      </c>
      <c r="K31" s="54"/>
      <c r="L31" s="54"/>
    </row>
    <row r="32" spans="2:12" s="41" customFormat="1" ht="13.5" customHeight="1">
      <c r="B32" s="90">
        <v>29</v>
      </c>
      <c r="C32" s="92" t="s">
        <v>34</v>
      </c>
      <c r="D32" s="133">
        <v>51</v>
      </c>
      <c r="E32" s="133">
        <v>21</v>
      </c>
      <c r="F32" s="133">
        <v>1</v>
      </c>
      <c r="G32" s="133">
        <v>1</v>
      </c>
      <c r="H32" s="133">
        <v>18</v>
      </c>
      <c r="K32" s="54"/>
      <c r="L32" s="54"/>
    </row>
    <row r="33" spans="2:12" s="41" customFormat="1" ht="13.5" customHeight="1">
      <c r="B33" s="90">
        <v>30</v>
      </c>
      <c r="C33" s="92" t="s">
        <v>35</v>
      </c>
      <c r="D33" s="133">
        <v>85</v>
      </c>
      <c r="E33" s="133">
        <v>24</v>
      </c>
      <c r="F33" s="133">
        <v>5</v>
      </c>
      <c r="G33" s="133">
        <v>5</v>
      </c>
      <c r="H33" s="133">
        <v>49</v>
      </c>
      <c r="K33" s="54"/>
      <c r="L33" s="54"/>
    </row>
    <row r="34" spans="2:12" s="41" customFormat="1" ht="13.5" customHeight="1">
      <c r="B34" s="90">
        <v>31</v>
      </c>
      <c r="C34" s="92" t="s">
        <v>36</v>
      </c>
      <c r="D34" s="133">
        <v>70</v>
      </c>
      <c r="E34" s="133">
        <v>30</v>
      </c>
      <c r="F34" s="133">
        <v>1</v>
      </c>
      <c r="G34" s="133">
        <v>2</v>
      </c>
      <c r="H34" s="133">
        <v>30</v>
      </c>
      <c r="K34" s="54"/>
      <c r="L34" s="54"/>
    </row>
    <row r="35" spans="2:12" s="41" customFormat="1" ht="13.5" customHeight="1">
      <c r="B35" s="90">
        <v>32</v>
      </c>
      <c r="C35" s="92" t="s">
        <v>37</v>
      </c>
      <c r="D35" s="133">
        <v>102</v>
      </c>
      <c r="E35" s="133">
        <v>26</v>
      </c>
      <c r="F35" s="133">
        <v>4</v>
      </c>
      <c r="G35" s="133">
        <v>8</v>
      </c>
      <c r="H35" s="133">
        <v>49</v>
      </c>
      <c r="K35" s="54"/>
      <c r="L35" s="54"/>
    </row>
    <row r="36" spans="2:12" s="41" customFormat="1" ht="13.5" customHeight="1">
      <c r="B36" s="90">
        <v>33</v>
      </c>
      <c r="C36" s="92" t="s">
        <v>38</v>
      </c>
      <c r="D36" s="133">
        <v>12</v>
      </c>
      <c r="E36" s="133">
        <v>5</v>
      </c>
      <c r="F36" s="133">
        <v>1</v>
      </c>
      <c r="G36" s="133">
        <v>1</v>
      </c>
      <c r="H36" s="133">
        <v>6</v>
      </c>
      <c r="K36" s="54"/>
      <c r="L36" s="54"/>
    </row>
    <row r="37" spans="2:12" s="41" customFormat="1" ht="13.5" customHeight="1">
      <c r="B37" s="90">
        <v>34</v>
      </c>
      <c r="C37" s="92" t="s">
        <v>39</v>
      </c>
      <c r="D37" s="133">
        <v>100</v>
      </c>
      <c r="E37" s="133">
        <v>31</v>
      </c>
      <c r="F37" s="133">
        <v>5</v>
      </c>
      <c r="G37" s="133">
        <v>7</v>
      </c>
      <c r="H37" s="133">
        <v>52</v>
      </c>
      <c r="K37" s="54"/>
      <c r="L37" s="54"/>
    </row>
    <row r="38" spans="2:12" s="41" customFormat="1" ht="13.5" customHeight="1">
      <c r="B38" s="90">
        <v>35</v>
      </c>
      <c r="C38" s="92" t="s">
        <v>2</v>
      </c>
      <c r="D38" s="133">
        <v>261</v>
      </c>
      <c r="E38" s="133">
        <v>83</v>
      </c>
      <c r="F38" s="133">
        <v>13</v>
      </c>
      <c r="G38" s="133">
        <v>12</v>
      </c>
      <c r="H38" s="133">
        <v>131</v>
      </c>
      <c r="K38" s="54"/>
      <c r="L38" s="54"/>
    </row>
    <row r="39" spans="2:12" s="41" customFormat="1" ht="13.5" customHeight="1">
      <c r="B39" s="90">
        <v>36</v>
      </c>
      <c r="C39" s="92" t="s">
        <v>3</v>
      </c>
      <c r="D39" s="133">
        <v>67</v>
      </c>
      <c r="E39" s="133">
        <v>17</v>
      </c>
      <c r="F39" s="133">
        <v>3</v>
      </c>
      <c r="G39" s="133">
        <v>3</v>
      </c>
      <c r="H39" s="133">
        <v>27</v>
      </c>
      <c r="K39" s="54"/>
      <c r="L39" s="54"/>
    </row>
    <row r="40" spans="2:12" s="41" customFormat="1" ht="13.5" customHeight="1">
      <c r="B40" s="90">
        <v>37</v>
      </c>
      <c r="C40" s="92" t="s">
        <v>4</v>
      </c>
      <c r="D40" s="133">
        <v>243</v>
      </c>
      <c r="E40" s="133">
        <v>80</v>
      </c>
      <c r="F40" s="133">
        <v>8</v>
      </c>
      <c r="G40" s="133">
        <v>10</v>
      </c>
      <c r="H40" s="133">
        <v>112</v>
      </c>
      <c r="K40" s="54"/>
      <c r="L40" s="54"/>
    </row>
    <row r="41" spans="2:12" s="41" customFormat="1" ht="13.5" customHeight="1">
      <c r="B41" s="90">
        <v>38</v>
      </c>
      <c r="C41" s="92" t="s">
        <v>40</v>
      </c>
      <c r="D41" s="133">
        <v>49</v>
      </c>
      <c r="E41" s="133">
        <v>10</v>
      </c>
      <c r="F41" s="133">
        <v>3</v>
      </c>
      <c r="G41" s="133">
        <v>5</v>
      </c>
      <c r="H41" s="133">
        <v>32</v>
      </c>
      <c r="K41" s="54"/>
      <c r="L41" s="54"/>
    </row>
    <row r="42" spans="2:12" s="41" customFormat="1" ht="13.5" customHeight="1">
      <c r="B42" s="90">
        <v>39</v>
      </c>
      <c r="C42" s="92" t="s">
        <v>8</v>
      </c>
      <c r="D42" s="133">
        <v>194</v>
      </c>
      <c r="E42" s="133">
        <v>63</v>
      </c>
      <c r="F42" s="133">
        <v>9</v>
      </c>
      <c r="G42" s="133">
        <v>6</v>
      </c>
      <c r="H42" s="133">
        <v>102</v>
      </c>
      <c r="K42" s="54"/>
      <c r="L42" s="54"/>
    </row>
    <row r="43" spans="2:12" s="41" customFormat="1" ht="13.5" customHeight="1">
      <c r="B43" s="90">
        <v>40</v>
      </c>
      <c r="C43" s="92" t="s">
        <v>41</v>
      </c>
      <c r="D43" s="133">
        <v>37</v>
      </c>
      <c r="E43" s="133">
        <v>14</v>
      </c>
      <c r="F43" s="133">
        <v>2</v>
      </c>
      <c r="G43" s="133">
        <v>2</v>
      </c>
      <c r="H43" s="133">
        <v>14</v>
      </c>
      <c r="K43" s="54"/>
      <c r="L43" s="54"/>
    </row>
    <row r="44" spans="2:12" s="41" customFormat="1" ht="13.5" customHeight="1">
      <c r="B44" s="90">
        <v>41</v>
      </c>
      <c r="C44" s="92" t="s">
        <v>12</v>
      </c>
      <c r="D44" s="133">
        <v>96</v>
      </c>
      <c r="E44" s="133">
        <v>30</v>
      </c>
      <c r="F44" s="133">
        <v>4</v>
      </c>
      <c r="G44" s="133">
        <v>5</v>
      </c>
      <c r="H44" s="133">
        <v>42</v>
      </c>
      <c r="K44" s="54"/>
      <c r="L44" s="54"/>
    </row>
    <row r="45" spans="2:12" s="41" customFormat="1" ht="13.5" customHeight="1">
      <c r="B45" s="90">
        <v>42</v>
      </c>
      <c r="C45" s="92" t="s">
        <v>13</v>
      </c>
      <c r="D45" s="133">
        <v>184</v>
      </c>
      <c r="E45" s="133">
        <v>63</v>
      </c>
      <c r="F45" s="133">
        <v>14</v>
      </c>
      <c r="G45" s="133">
        <v>18</v>
      </c>
      <c r="H45" s="133">
        <v>112</v>
      </c>
      <c r="K45" s="54"/>
      <c r="L45" s="54"/>
    </row>
    <row r="46" spans="2:12" s="41" customFormat="1" ht="13.5" customHeight="1">
      <c r="B46" s="90">
        <v>43</v>
      </c>
      <c r="C46" s="92" t="s">
        <v>9</v>
      </c>
      <c r="D46" s="133">
        <v>154</v>
      </c>
      <c r="E46" s="133">
        <v>39</v>
      </c>
      <c r="F46" s="133">
        <v>7</v>
      </c>
      <c r="G46" s="133">
        <v>6</v>
      </c>
      <c r="H46" s="133">
        <v>94</v>
      </c>
      <c r="K46" s="54"/>
      <c r="L46" s="54"/>
    </row>
    <row r="47" spans="2:12" s="41" customFormat="1" ht="13.5" customHeight="1">
      <c r="B47" s="90">
        <v>44</v>
      </c>
      <c r="C47" s="92" t="s">
        <v>19</v>
      </c>
      <c r="D47" s="133">
        <v>140</v>
      </c>
      <c r="E47" s="133">
        <v>52</v>
      </c>
      <c r="F47" s="133">
        <v>8</v>
      </c>
      <c r="G47" s="133">
        <v>6</v>
      </c>
      <c r="H47" s="133">
        <v>64</v>
      </c>
      <c r="K47" s="54"/>
      <c r="L47" s="54"/>
    </row>
    <row r="48" spans="2:12" s="41" customFormat="1" ht="13.5" customHeight="1">
      <c r="B48" s="90">
        <v>45</v>
      </c>
      <c r="C48" s="92" t="s">
        <v>42</v>
      </c>
      <c r="D48" s="133">
        <v>56</v>
      </c>
      <c r="E48" s="133">
        <v>23</v>
      </c>
      <c r="F48" s="133">
        <v>6</v>
      </c>
      <c r="G48" s="133">
        <v>7</v>
      </c>
      <c r="H48" s="133">
        <v>30</v>
      </c>
      <c r="K48" s="54"/>
      <c r="L48" s="54"/>
    </row>
    <row r="49" spans="2:12" s="41" customFormat="1" ht="13.5" customHeight="1">
      <c r="B49" s="90">
        <v>46</v>
      </c>
      <c r="C49" s="92" t="s">
        <v>22</v>
      </c>
      <c r="D49" s="133">
        <v>57</v>
      </c>
      <c r="E49" s="133">
        <v>25</v>
      </c>
      <c r="F49" s="133">
        <v>2</v>
      </c>
      <c r="G49" s="133">
        <v>2</v>
      </c>
      <c r="H49" s="133">
        <v>31</v>
      </c>
      <c r="K49" s="54"/>
      <c r="L49" s="54"/>
    </row>
    <row r="50" spans="2:12" s="41" customFormat="1" ht="13.5" customHeight="1">
      <c r="B50" s="90">
        <v>47</v>
      </c>
      <c r="C50" s="92" t="s">
        <v>14</v>
      </c>
      <c r="D50" s="133">
        <v>116</v>
      </c>
      <c r="E50" s="133">
        <v>37</v>
      </c>
      <c r="F50" s="133">
        <v>7</v>
      </c>
      <c r="G50" s="133">
        <v>7</v>
      </c>
      <c r="H50" s="133">
        <v>67</v>
      </c>
      <c r="K50" s="54"/>
      <c r="L50" s="54"/>
    </row>
    <row r="51" spans="2:12" s="41" customFormat="1" ht="13.5" customHeight="1">
      <c r="B51" s="90">
        <v>48</v>
      </c>
      <c r="C51" s="92" t="s">
        <v>23</v>
      </c>
      <c r="D51" s="133">
        <v>49</v>
      </c>
      <c r="E51" s="133">
        <v>23</v>
      </c>
      <c r="F51" s="133">
        <v>3</v>
      </c>
      <c r="G51" s="133">
        <v>7</v>
      </c>
      <c r="H51" s="133">
        <v>31</v>
      </c>
      <c r="K51" s="54"/>
      <c r="L51" s="54"/>
    </row>
    <row r="52" spans="2:12" s="41" customFormat="1" ht="13.5" customHeight="1">
      <c r="B52" s="90">
        <v>49</v>
      </c>
      <c r="C52" s="92" t="s">
        <v>24</v>
      </c>
      <c r="D52" s="133">
        <v>66</v>
      </c>
      <c r="E52" s="133">
        <v>19</v>
      </c>
      <c r="F52" s="133">
        <v>3</v>
      </c>
      <c r="G52" s="133">
        <v>3</v>
      </c>
      <c r="H52" s="133">
        <v>33</v>
      </c>
      <c r="K52" s="54"/>
      <c r="L52" s="54"/>
    </row>
    <row r="53" spans="2:12" s="41" customFormat="1" ht="13.5" customHeight="1">
      <c r="B53" s="90">
        <v>50</v>
      </c>
      <c r="C53" s="92" t="s">
        <v>15</v>
      </c>
      <c r="D53" s="133">
        <v>55</v>
      </c>
      <c r="E53" s="133">
        <v>16</v>
      </c>
      <c r="F53" s="133">
        <v>4</v>
      </c>
      <c r="G53" s="133">
        <v>5</v>
      </c>
      <c r="H53" s="133">
        <v>28</v>
      </c>
      <c r="K53" s="54"/>
      <c r="L53" s="54"/>
    </row>
    <row r="54" spans="2:12" s="41" customFormat="1" ht="13.5" customHeight="1">
      <c r="B54" s="90">
        <v>51</v>
      </c>
      <c r="C54" s="92" t="s">
        <v>43</v>
      </c>
      <c r="D54" s="133">
        <v>77</v>
      </c>
      <c r="E54" s="133">
        <v>29</v>
      </c>
      <c r="F54" s="133">
        <v>3</v>
      </c>
      <c r="G54" s="133">
        <v>5</v>
      </c>
      <c r="H54" s="133">
        <v>30</v>
      </c>
      <c r="K54" s="54"/>
      <c r="L54" s="54"/>
    </row>
    <row r="55" spans="2:12" s="41" customFormat="1" ht="13.5" customHeight="1">
      <c r="B55" s="90">
        <v>52</v>
      </c>
      <c r="C55" s="92" t="s">
        <v>5</v>
      </c>
      <c r="D55" s="133">
        <v>96</v>
      </c>
      <c r="E55" s="133">
        <v>35</v>
      </c>
      <c r="F55" s="133">
        <v>2</v>
      </c>
      <c r="G55" s="133">
        <v>4</v>
      </c>
      <c r="H55" s="133">
        <v>41</v>
      </c>
      <c r="K55" s="54"/>
      <c r="L55" s="54"/>
    </row>
    <row r="56" spans="2:12" s="41" customFormat="1" ht="13.5" customHeight="1">
      <c r="B56" s="90">
        <v>53</v>
      </c>
      <c r="C56" s="92" t="s">
        <v>20</v>
      </c>
      <c r="D56" s="133">
        <v>33</v>
      </c>
      <c r="E56" s="133">
        <v>14</v>
      </c>
      <c r="F56" s="133">
        <v>1</v>
      </c>
      <c r="G56" s="133">
        <v>2</v>
      </c>
      <c r="H56" s="133">
        <v>12</v>
      </c>
      <c r="K56" s="54"/>
      <c r="L56" s="54"/>
    </row>
    <row r="57" spans="2:12" s="41" customFormat="1" ht="13.5" customHeight="1">
      <c r="B57" s="90">
        <v>54</v>
      </c>
      <c r="C57" s="92" t="s">
        <v>25</v>
      </c>
      <c r="D57" s="133">
        <v>51</v>
      </c>
      <c r="E57" s="133">
        <v>18</v>
      </c>
      <c r="F57" s="133">
        <v>3</v>
      </c>
      <c r="G57" s="133">
        <v>3</v>
      </c>
      <c r="H57" s="133">
        <v>23</v>
      </c>
      <c r="K57" s="54"/>
      <c r="L57" s="54"/>
    </row>
    <row r="58" spans="2:12" s="41" customFormat="1" ht="13.5" customHeight="1">
      <c r="B58" s="90">
        <v>55</v>
      </c>
      <c r="C58" s="92" t="s">
        <v>16</v>
      </c>
      <c r="D58" s="133">
        <v>71</v>
      </c>
      <c r="E58" s="133">
        <v>23</v>
      </c>
      <c r="F58" s="133">
        <v>3</v>
      </c>
      <c r="G58" s="133">
        <v>2</v>
      </c>
      <c r="H58" s="133">
        <v>44</v>
      </c>
      <c r="K58" s="54"/>
      <c r="L58" s="54"/>
    </row>
    <row r="59" spans="2:12" s="41" customFormat="1" ht="13.5" customHeight="1">
      <c r="B59" s="90">
        <v>56</v>
      </c>
      <c r="C59" s="92" t="s">
        <v>10</v>
      </c>
      <c r="D59" s="133">
        <v>34</v>
      </c>
      <c r="E59" s="133">
        <v>14</v>
      </c>
      <c r="F59" s="133">
        <v>1</v>
      </c>
      <c r="G59" s="133">
        <v>2</v>
      </c>
      <c r="H59" s="133">
        <v>21</v>
      </c>
      <c r="K59" s="54"/>
      <c r="L59" s="54"/>
    </row>
    <row r="60" spans="2:12" s="41" customFormat="1" ht="13.5" customHeight="1">
      <c r="B60" s="90">
        <v>57</v>
      </c>
      <c r="C60" s="92" t="s">
        <v>44</v>
      </c>
      <c r="D60" s="133">
        <v>34</v>
      </c>
      <c r="E60" s="133">
        <v>15</v>
      </c>
      <c r="F60" s="133">
        <v>1</v>
      </c>
      <c r="G60" s="133">
        <v>2</v>
      </c>
      <c r="H60" s="133">
        <v>16</v>
      </c>
      <c r="K60" s="54"/>
      <c r="L60" s="54"/>
    </row>
    <row r="61" spans="2:12" s="41" customFormat="1" ht="13.5" customHeight="1">
      <c r="B61" s="90">
        <v>58</v>
      </c>
      <c r="C61" s="92" t="s">
        <v>26</v>
      </c>
      <c r="D61" s="133">
        <v>47</v>
      </c>
      <c r="E61" s="133">
        <v>14</v>
      </c>
      <c r="F61" s="133">
        <v>2</v>
      </c>
      <c r="G61" s="133">
        <v>3</v>
      </c>
      <c r="H61" s="133">
        <v>26</v>
      </c>
      <c r="K61" s="54"/>
      <c r="L61" s="54"/>
    </row>
    <row r="62" spans="2:12" s="41" customFormat="1" ht="13.5" customHeight="1">
      <c r="B62" s="90">
        <v>59</v>
      </c>
      <c r="C62" s="92" t="s">
        <v>21</v>
      </c>
      <c r="D62" s="133">
        <v>270</v>
      </c>
      <c r="E62" s="133">
        <v>108</v>
      </c>
      <c r="F62" s="133">
        <v>9</v>
      </c>
      <c r="G62" s="133">
        <v>10</v>
      </c>
      <c r="H62" s="133">
        <v>117</v>
      </c>
      <c r="K62" s="54"/>
      <c r="L62" s="54"/>
    </row>
    <row r="63" spans="2:12" s="41" customFormat="1" ht="13.5" customHeight="1">
      <c r="B63" s="90">
        <v>60</v>
      </c>
      <c r="C63" s="92" t="s">
        <v>45</v>
      </c>
      <c r="D63" s="133">
        <v>30</v>
      </c>
      <c r="E63" s="133">
        <v>7</v>
      </c>
      <c r="F63" s="133">
        <v>3</v>
      </c>
      <c r="G63" s="133">
        <v>3</v>
      </c>
      <c r="H63" s="133">
        <v>7</v>
      </c>
      <c r="K63" s="54"/>
      <c r="L63" s="54"/>
    </row>
    <row r="64" spans="2:12" s="41" customFormat="1" ht="13.5" customHeight="1">
      <c r="B64" s="90">
        <v>61</v>
      </c>
      <c r="C64" s="92" t="s">
        <v>17</v>
      </c>
      <c r="D64" s="133">
        <v>24</v>
      </c>
      <c r="E64" s="133">
        <v>8</v>
      </c>
      <c r="F64" s="133">
        <v>1</v>
      </c>
      <c r="G64" s="133">
        <v>1</v>
      </c>
      <c r="H64" s="133">
        <v>15</v>
      </c>
      <c r="K64" s="54"/>
      <c r="L64" s="54"/>
    </row>
    <row r="65" spans="2:12" s="41" customFormat="1" ht="13.5" customHeight="1">
      <c r="B65" s="90">
        <v>62</v>
      </c>
      <c r="C65" s="92" t="s">
        <v>18</v>
      </c>
      <c r="D65" s="133">
        <v>36</v>
      </c>
      <c r="E65" s="133">
        <v>8</v>
      </c>
      <c r="F65" s="133">
        <v>1</v>
      </c>
      <c r="G65" s="133">
        <v>2</v>
      </c>
      <c r="H65" s="133">
        <v>15</v>
      </c>
      <c r="K65" s="54"/>
      <c r="L65" s="54"/>
    </row>
    <row r="66" spans="2:12" s="41" customFormat="1" ht="13.5" customHeight="1">
      <c r="B66" s="90">
        <v>63</v>
      </c>
      <c r="C66" s="92" t="s">
        <v>27</v>
      </c>
      <c r="D66" s="133">
        <v>38</v>
      </c>
      <c r="E66" s="133">
        <v>19</v>
      </c>
      <c r="F66" s="133">
        <v>4</v>
      </c>
      <c r="G66" s="133">
        <v>4</v>
      </c>
      <c r="H66" s="133">
        <v>16</v>
      </c>
      <c r="K66" s="54"/>
      <c r="L66" s="54"/>
    </row>
    <row r="67" spans="2:12" s="41" customFormat="1" ht="13.5" customHeight="1">
      <c r="B67" s="90">
        <v>64</v>
      </c>
      <c r="C67" s="92" t="s">
        <v>46</v>
      </c>
      <c r="D67" s="133">
        <v>30</v>
      </c>
      <c r="E67" s="133">
        <v>8</v>
      </c>
      <c r="F67" s="133">
        <v>3</v>
      </c>
      <c r="G67" s="133">
        <v>2</v>
      </c>
      <c r="H67" s="133">
        <v>12</v>
      </c>
      <c r="K67" s="54"/>
      <c r="L67" s="54"/>
    </row>
    <row r="68" spans="2:12" s="41" customFormat="1" ht="13.5" customHeight="1">
      <c r="B68" s="90">
        <v>65</v>
      </c>
      <c r="C68" s="92" t="s">
        <v>11</v>
      </c>
      <c r="D68" s="133">
        <v>17</v>
      </c>
      <c r="E68" s="133">
        <v>3</v>
      </c>
      <c r="F68" s="133">
        <v>1</v>
      </c>
      <c r="G68" s="133">
        <v>1</v>
      </c>
      <c r="H68" s="133">
        <v>6</v>
      </c>
      <c r="K68" s="54"/>
      <c r="L68" s="54"/>
    </row>
    <row r="69" spans="2:12" s="41" customFormat="1" ht="13.5" customHeight="1">
      <c r="B69" s="90">
        <v>66</v>
      </c>
      <c r="C69" s="92" t="s">
        <v>6</v>
      </c>
      <c r="D69" s="133">
        <v>0</v>
      </c>
      <c r="E69" s="133">
        <v>0</v>
      </c>
      <c r="F69" s="133">
        <v>0</v>
      </c>
      <c r="G69" s="133">
        <v>0</v>
      </c>
      <c r="H69" s="133">
        <v>0</v>
      </c>
      <c r="K69" s="54"/>
      <c r="L69" s="54"/>
    </row>
    <row r="70" spans="2:12" s="41" customFormat="1" ht="13.5" customHeight="1">
      <c r="B70" s="90">
        <v>67</v>
      </c>
      <c r="C70" s="92" t="s">
        <v>7</v>
      </c>
      <c r="D70" s="133">
        <v>5</v>
      </c>
      <c r="E70" s="133">
        <v>2</v>
      </c>
      <c r="F70" s="133">
        <v>0</v>
      </c>
      <c r="G70" s="133">
        <v>0</v>
      </c>
      <c r="H70" s="133">
        <v>1</v>
      </c>
      <c r="K70" s="54"/>
      <c r="L70" s="54"/>
    </row>
    <row r="71" spans="2:12" s="41" customFormat="1" ht="13.5" customHeight="1">
      <c r="B71" s="90">
        <v>68</v>
      </c>
      <c r="C71" s="92" t="s">
        <v>47</v>
      </c>
      <c r="D71" s="133">
        <v>8</v>
      </c>
      <c r="E71" s="133">
        <v>4</v>
      </c>
      <c r="F71" s="133">
        <v>1</v>
      </c>
      <c r="G71" s="133">
        <v>2</v>
      </c>
      <c r="H71" s="133">
        <v>4</v>
      </c>
      <c r="K71" s="54"/>
      <c r="L71" s="54"/>
    </row>
    <row r="72" spans="2:12" s="41" customFormat="1" ht="13.5" customHeight="1">
      <c r="B72" s="90">
        <v>69</v>
      </c>
      <c r="C72" s="92" t="s">
        <v>48</v>
      </c>
      <c r="D72" s="133">
        <v>14</v>
      </c>
      <c r="E72" s="133">
        <v>9</v>
      </c>
      <c r="F72" s="133">
        <v>1</v>
      </c>
      <c r="G72" s="133">
        <v>1</v>
      </c>
      <c r="H72" s="133">
        <v>14</v>
      </c>
      <c r="K72" s="54"/>
      <c r="L72" s="54"/>
    </row>
    <row r="73" spans="2:12" s="41" customFormat="1" ht="13.5" customHeight="1">
      <c r="B73" s="90">
        <v>70</v>
      </c>
      <c r="C73" s="92" t="s">
        <v>49</v>
      </c>
      <c r="D73" s="133">
        <v>6</v>
      </c>
      <c r="E73" s="133">
        <v>3</v>
      </c>
      <c r="F73" s="133">
        <v>0</v>
      </c>
      <c r="G73" s="133">
        <v>0</v>
      </c>
      <c r="H73" s="133">
        <v>2</v>
      </c>
      <c r="K73" s="54"/>
      <c r="L73" s="54"/>
    </row>
    <row r="74" spans="2:12" s="41" customFormat="1" ht="13.5" customHeight="1">
      <c r="B74" s="90">
        <v>71</v>
      </c>
      <c r="C74" s="92" t="s">
        <v>50</v>
      </c>
      <c r="D74" s="133">
        <v>9</v>
      </c>
      <c r="E74" s="133">
        <v>2</v>
      </c>
      <c r="F74" s="133">
        <v>1</v>
      </c>
      <c r="G74" s="133">
        <v>1</v>
      </c>
      <c r="H74" s="133">
        <v>1</v>
      </c>
      <c r="K74" s="54"/>
      <c r="L74" s="54"/>
    </row>
    <row r="75" spans="2:12" s="41" customFormat="1" ht="13.5" customHeight="1">
      <c r="B75" s="90">
        <v>72</v>
      </c>
      <c r="C75" s="92" t="s">
        <v>28</v>
      </c>
      <c r="D75" s="133">
        <v>3</v>
      </c>
      <c r="E75" s="133">
        <v>3</v>
      </c>
      <c r="F75" s="133">
        <v>0</v>
      </c>
      <c r="G75" s="133">
        <v>0</v>
      </c>
      <c r="H75" s="133">
        <v>2</v>
      </c>
      <c r="K75" s="54"/>
      <c r="L75" s="54"/>
    </row>
    <row r="76" spans="2:12" s="41" customFormat="1" ht="13.5" customHeight="1">
      <c r="B76" s="90">
        <v>73</v>
      </c>
      <c r="C76" s="92" t="s">
        <v>29</v>
      </c>
      <c r="D76" s="133">
        <v>5</v>
      </c>
      <c r="E76" s="133">
        <v>1</v>
      </c>
      <c r="F76" s="133">
        <v>0</v>
      </c>
      <c r="G76" s="133">
        <v>0</v>
      </c>
      <c r="H76" s="133">
        <v>3</v>
      </c>
      <c r="K76" s="54"/>
      <c r="L76" s="54"/>
    </row>
    <row r="77" spans="2:12" s="41" customFormat="1" ht="13.5" customHeight="1">
      <c r="B77" s="90">
        <v>74</v>
      </c>
      <c r="C77" s="92" t="s">
        <v>30</v>
      </c>
      <c r="D77" s="133">
        <v>4</v>
      </c>
      <c r="E77" s="133">
        <v>0</v>
      </c>
      <c r="F77" s="133">
        <v>0</v>
      </c>
      <c r="G77" s="133">
        <v>0</v>
      </c>
      <c r="H77" s="133">
        <v>0</v>
      </c>
      <c r="K77" s="54"/>
      <c r="L77" s="54"/>
    </row>
    <row r="78" spans="2:12" s="41" customFormat="1" ht="13.5" customHeight="1" thickBot="1">
      <c r="B78" s="90">
        <v>75</v>
      </c>
      <c r="C78" s="92" t="s">
        <v>105</v>
      </c>
      <c r="D78" s="133">
        <v>33</v>
      </c>
      <c r="E78" s="133">
        <v>5</v>
      </c>
      <c r="F78" s="133">
        <v>23</v>
      </c>
      <c r="G78" s="133">
        <v>22</v>
      </c>
      <c r="H78" s="133">
        <v>6</v>
      </c>
      <c r="K78" s="54"/>
      <c r="L78" s="54"/>
    </row>
    <row r="79" spans="2:12" s="41" customFormat="1" ht="13.5" customHeight="1" thickTop="1">
      <c r="B79" s="262" t="s">
        <v>1</v>
      </c>
      <c r="C79" s="263"/>
      <c r="D79" s="127">
        <f>SUM(D4,D29,D37:D78)</f>
        <v>5362</v>
      </c>
      <c r="E79" s="127">
        <f t="shared" ref="E79:H79" si="0">SUM(E4,E29,E37:E78)</f>
        <v>1814</v>
      </c>
      <c r="F79" s="127">
        <f t="shared" si="0"/>
        <v>264</v>
      </c>
      <c r="G79" s="127">
        <f t="shared" si="0"/>
        <v>305</v>
      </c>
      <c r="H79" s="127">
        <f t="shared" si="0"/>
        <v>2635</v>
      </c>
      <c r="K79" s="54"/>
      <c r="L79" s="54"/>
    </row>
    <row r="80" spans="2:12" s="41" customFormat="1" ht="13.5" customHeight="1">
      <c r="B80" s="91" t="s">
        <v>207</v>
      </c>
      <c r="K80" s="54"/>
      <c r="L80" s="54"/>
    </row>
    <row r="81" spans="2:12" s="41" customFormat="1" ht="13.5" customHeight="1">
      <c r="B81" s="150" t="s">
        <v>191</v>
      </c>
      <c r="K81" s="54"/>
      <c r="L81" s="54"/>
    </row>
    <row r="82" spans="2:12" s="41" customFormat="1" ht="13.5" customHeight="1">
      <c r="B82" s="95" t="s">
        <v>129</v>
      </c>
      <c r="K82" s="54"/>
      <c r="L82" s="54"/>
    </row>
    <row r="85" spans="2:12">
      <c r="D85" s="147"/>
    </row>
    <row r="89" spans="2:12">
      <c r="D89" s="22"/>
      <c r="E89" s="22"/>
      <c r="F89" s="22"/>
      <c r="G89" s="22"/>
      <c r="H89" s="22"/>
    </row>
  </sheetData>
  <mergeCells count="1">
    <mergeCell ref="B79:C79"/>
  </mergeCells>
  <phoneticPr fontId="3"/>
  <pageMargins left="0.47244094488188981" right="0.23622047244094491" top="0.43307086614173229" bottom="0.31496062992125984" header="0.31496062992125984" footer="0.19685039370078741"/>
  <pageSetup paperSize="8" scale="74" fitToHeight="0" orientation="landscape" r:id="rId1"/>
  <headerFooter>
    <oddHeader>&amp;R&amp;"ＭＳ 明朝,標準"&amp;12在宅医療に係る分析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96A6C-FD77-4484-A630-41DF66456E22}">
  <sheetPr codeName="Sheet31"/>
  <dimension ref="A1:P58"/>
  <sheetViews>
    <sheetView showGridLines="0" zoomScaleNormal="100" zoomScaleSheetLayoutView="100" workbookViewId="0"/>
  </sheetViews>
  <sheetFormatPr defaultColWidth="10" defaultRowHeight="13.5" customHeight="1"/>
  <cols>
    <col min="1" max="1" width="4.625" style="2" customWidth="1"/>
    <col min="2" max="2" width="12.625" style="2" customWidth="1"/>
    <col min="3" max="3" width="10.625" style="2" customWidth="1"/>
    <col min="4" max="7" width="9.875" style="2" customWidth="1"/>
    <col min="8" max="9" width="14.25" style="2" customWidth="1"/>
    <col min="10" max="10" width="10" style="2" customWidth="1"/>
    <col min="11" max="16384" width="10" style="2"/>
  </cols>
  <sheetData>
    <row r="1" spans="2:11" ht="16.5" customHeight="1">
      <c r="B1" s="10" t="s">
        <v>133</v>
      </c>
    </row>
    <row r="2" spans="2:11" ht="16.5" customHeight="1">
      <c r="B2" s="8" t="s">
        <v>185</v>
      </c>
      <c r="J2" s="3"/>
    </row>
    <row r="3" spans="2:11" ht="38.1" customHeight="1">
      <c r="B3" s="218" t="s">
        <v>186</v>
      </c>
      <c r="C3" s="227" t="s">
        <v>74</v>
      </c>
      <c r="D3" s="214" t="s">
        <v>78</v>
      </c>
      <c r="E3" s="215"/>
      <c r="F3" s="226" t="s">
        <v>108</v>
      </c>
      <c r="G3" s="225"/>
      <c r="H3" s="214" t="s">
        <v>79</v>
      </c>
      <c r="I3" s="215"/>
      <c r="J3" s="226" t="s">
        <v>110</v>
      </c>
      <c r="K3" s="225"/>
    </row>
    <row r="4" spans="2:11" ht="12">
      <c r="B4" s="219"/>
      <c r="C4" s="222"/>
      <c r="D4" s="145"/>
      <c r="E4" s="146"/>
      <c r="F4" s="145"/>
      <c r="G4" s="146"/>
      <c r="H4" s="145"/>
      <c r="I4" s="146"/>
      <c r="J4" s="145"/>
      <c r="K4" s="146"/>
    </row>
    <row r="5" spans="2:11" ht="27" customHeight="1">
      <c r="B5" s="220"/>
      <c r="C5" s="223"/>
      <c r="D5" s="55" t="s">
        <v>115</v>
      </c>
      <c r="E5" s="49" t="s">
        <v>103</v>
      </c>
      <c r="F5" s="55" t="s">
        <v>115</v>
      </c>
      <c r="G5" s="49" t="s">
        <v>103</v>
      </c>
      <c r="H5" s="55" t="s">
        <v>115</v>
      </c>
      <c r="I5" s="49" t="s">
        <v>103</v>
      </c>
      <c r="J5" s="55" t="s">
        <v>115</v>
      </c>
      <c r="K5" s="49" t="s">
        <v>103</v>
      </c>
    </row>
    <row r="6" spans="2:11" ht="13.5" customHeight="1">
      <c r="B6" s="151" t="s">
        <v>159</v>
      </c>
      <c r="C6" s="101">
        <v>975521</v>
      </c>
      <c r="D6" s="101">
        <v>11532</v>
      </c>
      <c r="E6" s="101">
        <v>7404</v>
      </c>
      <c r="F6" s="128">
        <f t="shared" ref="F6:F12" si="0">IFERROR(D6/C6,"-")</f>
        <v>1.182137544963153E-2</v>
      </c>
      <c r="G6" s="128">
        <f t="shared" ref="G6:G12" si="1">IFERROR(E6/C6,"-")</f>
        <v>7.589790481189026E-3</v>
      </c>
      <c r="H6" s="101">
        <v>2839856950</v>
      </c>
      <c r="I6" s="101">
        <v>2381945600</v>
      </c>
      <c r="J6" s="101">
        <f t="shared" ref="J6:K13" si="2">IFERROR(H6/D6,"-")</f>
        <v>246258.84061741241</v>
      </c>
      <c r="K6" s="113">
        <f t="shared" si="2"/>
        <v>321710.64289573202</v>
      </c>
    </row>
    <row r="7" spans="2:11" ht="13.5" customHeight="1">
      <c r="B7" s="152" t="s">
        <v>160</v>
      </c>
      <c r="C7" s="101">
        <v>78225</v>
      </c>
      <c r="D7" s="101">
        <v>7235</v>
      </c>
      <c r="E7" s="101">
        <v>2913</v>
      </c>
      <c r="F7" s="128">
        <f t="shared" si="0"/>
        <v>9.2489613294982426E-2</v>
      </c>
      <c r="G7" s="128">
        <f t="shared" si="1"/>
        <v>3.7238734419942472E-2</v>
      </c>
      <c r="H7" s="101">
        <v>1297057720</v>
      </c>
      <c r="I7" s="101">
        <v>909752340</v>
      </c>
      <c r="J7" s="101">
        <f t="shared" si="2"/>
        <v>179275.42778161715</v>
      </c>
      <c r="K7" s="113">
        <f t="shared" si="2"/>
        <v>312307.70339855819</v>
      </c>
    </row>
    <row r="8" spans="2:11" ht="13.5" customHeight="1">
      <c r="B8" s="152" t="s">
        <v>161</v>
      </c>
      <c r="C8" s="101">
        <v>60269</v>
      </c>
      <c r="D8" s="101">
        <v>9631</v>
      </c>
      <c r="E8" s="101">
        <v>3080</v>
      </c>
      <c r="F8" s="128">
        <f t="shared" si="0"/>
        <v>0.15980022897343577</v>
      </c>
      <c r="G8" s="128">
        <f t="shared" si="1"/>
        <v>5.1104216097828073E-2</v>
      </c>
      <c r="H8" s="101">
        <v>1911921820</v>
      </c>
      <c r="I8" s="101">
        <v>1174149460</v>
      </c>
      <c r="J8" s="101">
        <f t="shared" si="2"/>
        <v>198517.47689751844</v>
      </c>
      <c r="K8" s="113">
        <f t="shared" si="2"/>
        <v>381217.35714285716</v>
      </c>
    </row>
    <row r="9" spans="2:11" ht="13.5" customHeight="1">
      <c r="B9" s="152" t="s">
        <v>162</v>
      </c>
      <c r="C9" s="101">
        <v>85475</v>
      </c>
      <c r="D9" s="101">
        <v>26949</v>
      </c>
      <c r="E9" s="101">
        <v>15292</v>
      </c>
      <c r="F9" s="128">
        <f t="shared" si="0"/>
        <v>0.31528517110266158</v>
      </c>
      <c r="G9" s="128">
        <f t="shared" si="1"/>
        <v>0.17890611289850833</v>
      </c>
      <c r="H9" s="101">
        <v>6274549710</v>
      </c>
      <c r="I9" s="101">
        <v>4968076840</v>
      </c>
      <c r="J9" s="101">
        <f t="shared" si="2"/>
        <v>232830.52098408103</v>
      </c>
      <c r="K9" s="113">
        <f t="shared" si="2"/>
        <v>324880.77687679831</v>
      </c>
    </row>
    <row r="10" spans="2:11" ht="13.5" customHeight="1">
      <c r="B10" s="152" t="s">
        <v>163</v>
      </c>
      <c r="C10" s="101">
        <v>83482</v>
      </c>
      <c r="D10" s="101">
        <v>34727</v>
      </c>
      <c r="E10" s="101">
        <v>20930</v>
      </c>
      <c r="F10" s="128">
        <f t="shared" si="0"/>
        <v>0.41598188831125271</v>
      </c>
      <c r="G10" s="128">
        <f t="shared" si="1"/>
        <v>0.25071272849236959</v>
      </c>
      <c r="H10" s="101">
        <v>9695289510</v>
      </c>
      <c r="I10" s="101">
        <v>7629276390</v>
      </c>
      <c r="J10" s="101">
        <f t="shared" si="2"/>
        <v>279185.92190514586</v>
      </c>
      <c r="K10" s="113">
        <f t="shared" si="2"/>
        <v>364513.92212135688</v>
      </c>
    </row>
    <row r="11" spans="2:11" ht="13.5" customHeight="1">
      <c r="B11" s="152" t="s">
        <v>164</v>
      </c>
      <c r="C11" s="101">
        <v>64170</v>
      </c>
      <c r="D11" s="101">
        <v>29863</v>
      </c>
      <c r="E11" s="101">
        <v>20922</v>
      </c>
      <c r="F11" s="128">
        <f t="shared" si="0"/>
        <v>0.46537322736481224</v>
      </c>
      <c r="G11" s="128">
        <f t="shared" si="1"/>
        <v>0.32604020570359982</v>
      </c>
      <c r="H11" s="101">
        <v>8883204790</v>
      </c>
      <c r="I11" s="101">
        <v>7561305750</v>
      </c>
      <c r="J11" s="101">
        <f t="shared" si="2"/>
        <v>297465.25097947294</v>
      </c>
      <c r="K11" s="113">
        <f t="shared" si="2"/>
        <v>361404.53828505881</v>
      </c>
    </row>
    <row r="12" spans="2:11" ht="13.5" customHeight="1">
      <c r="B12" s="155" t="s">
        <v>165</v>
      </c>
      <c r="C12" s="101">
        <v>70963</v>
      </c>
      <c r="D12" s="101">
        <v>33332</v>
      </c>
      <c r="E12" s="101">
        <v>25749</v>
      </c>
      <c r="F12" s="128">
        <f t="shared" si="0"/>
        <v>0.46970956695742849</v>
      </c>
      <c r="G12" s="128">
        <f t="shared" si="1"/>
        <v>0.362851063230134</v>
      </c>
      <c r="H12" s="101">
        <v>11074568090</v>
      </c>
      <c r="I12" s="101">
        <v>9763159040</v>
      </c>
      <c r="J12" s="101">
        <f t="shared" si="2"/>
        <v>332250.33271330851</v>
      </c>
      <c r="K12" s="113">
        <f t="shared" si="2"/>
        <v>379166.5322925162</v>
      </c>
    </row>
    <row r="13" spans="2:11" ht="13.5" customHeight="1" thickBot="1">
      <c r="B13" s="151" t="s">
        <v>166</v>
      </c>
      <c r="C13" s="103">
        <v>55252</v>
      </c>
      <c r="D13" s="103">
        <v>29596</v>
      </c>
      <c r="E13" s="103">
        <v>25093</v>
      </c>
      <c r="F13" s="129">
        <f>IFERROR(D13/C13,"-")</f>
        <v>0.53565481792514302</v>
      </c>
      <c r="G13" s="129">
        <f>IFERROR(E13/C13,"-")</f>
        <v>0.45415550568305219</v>
      </c>
      <c r="H13" s="103">
        <v>12818478270</v>
      </c>
      <c r="I13" s="103">
        <v>11692685530</v>
      </c>
      <c r="J13" s="103">
        <f t="shared" si="2"/>
        <v>433115.227395594</v>
      </c>
      <c r="K13" s="130">
        <f t="shared" si="2"/>
        <v>465973.9979277089</v>
      </c>
    </row>
    <row r="14" spans="2:11" ht="13.5" customHeight="1" thickTop="1">
      <c r="B14" s="9" t="s">
        <v>187</v>
      </c>
      <c r="C14" s="188">
        <v>1473357</v>
      </c>
      <c r="D14" s="191">
        <v>182865</v>
      </c>
      <c r="E14" s="191">
        <v>121383</v>
      </c>
      <c r="F14" s="192">
        <v>0.12411452214229138</v>
      </c>
      <c r="G14" s="192">
        <v>8.2385328199479149E-2</v>
      </c>
      <c r="H14" s="191">
        <v>54794926860</v>
      </c>
      <c r="I14" s="191">
        <v>46080350950</v>
      </c>
      <c r="J14" s="191">
        <v>299646.88081371505</v>
      </c>
      <c r="K14" s="191">
        <v>379627.71516604465</v>
      </c>
    </row>
    <row r="15" spans="2:11" ht="13.5" customHeight="1">
      <c r="B15" s="35" t="s">
        <v>209</v>
      </c>
      <c r="C15" s="5"/>
      <c r="D15" s="5"/>
      <c r="E15" s="5"/>
      <c r="F15" s="5"/>
      <c r="G15" s="6"/>
      <c r="H15" s="6"/>
      <c r="I15" s="87"/>
    </row>
    <row r="16" spans="2:11" ht="13.5" customHeight="1">
      <c r="B16" s="171" t="s">
        <v>200</v>
      </c>
    </row>
    <row r="17" spans="1:16" ht="13.5" customHeight="1">
      <c r="B17" s="36" t="s">
        <v>208</v>
      </c>
    </row>
    <row r="18" spans="1:16" ht="13.5" customHeight="1">
      <c r="B18" s="37" t="s">
        <v>144</v>
      </c>
    </row>
    <row r="19" spans="1:16" ht="13.5" customHeight="1">
      <c r="B19" s="37" t="s">
        <v>143</v>
      </c>
    </row>
    <row r="20" spans="1:16" ht="13.5" customHeight="1">
      <c r="B20" s="37" t="s">
        <v>145</v>
      </c>
    </row>
    <row r="21" spans="1:16" ht="13.5" customHeight="1">
      <c r="B21" s="37" t="s">
        <v>143</v>
      </c>
    </row>
    <row r="22" spans="1:16" ht="13.5" customHeight="1">
      <c r="B22" s="37"/>
    </row>
    <row r="23" spans="1:16" ht="13.5" customHeight="1">
      <c r="B23" s="4"/>
    </row>
    <row r="24" spans="1:16" ht="16.5" customHeight="1">
      <c r="B24" s="10" t="s">
        <v>133</v>
      </c>
      <c r="P24" s="87"/>
    </row>
    <row r="25" spans="1:16" ht="16.5" customHeight="1">
      <c r="B25" s="8" t="s">
        <v>185</v>
      </c>
      <c r="N25" s="2" t="s">
        <v>167</v>
      </c>
    </row>
    <row r="26" spans="1:16" ht="13.5" customHeight="1">
      <c r="B26" s="4"/>
      <c r="N26" s="2" t="s">
        <v>159</v>
      </c>
    </row>
    <row r="27" spans="1:16" ht="13.5" customHeight="1">
      <c r="A27" s="4"/>
      <c r="N27" s="2" t="s">
        <v>160</v>
      </c>
    </row>
    <row r="28" spans="1:16" ht="13.5" customHeight="1">
      <c r="A28" s="4"/>
      <c r="N28" s="2" t="s">
        <v>161</v>
      </c>
    </row>
    <row r="29" spans="1:16" ht="13.5" customHeight="1">
      <c r="A29" s="4"/>
      <c r="N29" s="2" t="s">
        <v>162</v>
      </c>
    </row>
    <row r="30" spans="1:16" ht="13.5" customHeight="1">
      <c r="N30" s="2" t="s">
        <v>163</v>
      </c>
    </row>
    <row r="31" spans="1:16" ht="13.5" customHeight="1">
      <c r="N31" s="2" t="s">
        <v>164</v>
      </c>
    </row>
    <row r="32" spans="1:16" ht="13.5" customHeight="1">
      <c r="N32" s="2" t="s">
        <v>165</v>
      </c>
    </row>
    <row r="33" spans="14:14" ht="13.5" customHeight="1">
      <c r="N33" s="2" t="s">
        <v>166</v>
      </c>
    </row>
    <row r="52" spans="2:2" ht="13.5" customHeight="1">
      <c r="B52" s="35" t="s">
        <v>209</v>
      </c>
    </row>
    <row r="53" spans="2:2" ht="13.5" customHeight="1">
      <c r="B53" s="171" t="s">
        <v>200</v>
      </c>
    </row>
    <row r="54" spans="2:2" ht="13.5" customHeight="1">
      <c r="B54" s="36" t="s">
        <v>208</v>
      </c>
    </row>
    <row r="55" spans="2:2" ht="13.5" customHeight="1">
      <c r="B55" s="37" t="s">
        <v>144</v>
      </c>
    </row>
    <row r="56" spans="2:2" ht="13.5" customHeight="1">
      <c r="B56" s="37" t="s">
        <v>143</v>
      </c>
    </row>
    <row r="57" spans="2:2" ht="13.5" customHeight="1">
      <c r="B57" s="37" t="s">
        <v>145</v>
      </c>
    </row>
    <row r="58" spans="2:2" ht="13.5" customHeight="1">
      <c r="B58" s="37" t="s">
        <v>143</v>
      </c>
    </row>
  </sheetData>
  <mergeCells count="6">
    <mergeCell ref="J3:K3"/>
    <mergeCell ref="B3:B5"/>
    <mergeCell ref="C3:C5"/>
    <mergeCell ref="D3:E3"/>
    <mergeCell ref="F3:G3"/>
    <mergeCell ref="H3:I3"/>
  </mergeCells>
  <phoneticPr fontId="3"/>
  <pageMargins left="0.47244094488188981" right="0.23622047244094491" top="0.43307086614173229" bottom="0.31496062992125984" header="0.31496062992125984" footer="0.19685039370078741"/>
  <pageSetup paperSize="8" scale="75" orientation="landscape" r:id="rId1"/>
  <headerFooter>
    <oddHeader>&amp;R&amp;"ＭＳ 明朝,標準"&amp;12在宅医療に係る分析</oddHeader>
  </headerFooter>
  <ignoredErrors>
    <ignoredError sqref="F6:G6 J6:K6 F7:G7 J7:K7 F8:G8 J8:K8 F9:G9 J9:K9 F10:G10 J10:K10 F11:G11 J11:K11 F12:G12 J12:K12 F13:G13 J13:K13" emptyCellReferenc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B943-4214-430E-96F1-FD5766568A49}">
  <sheetPr codeName="Sheet2"/>
  <dimension ref="B1:K8"/>
  <sheetViews>
    <sheetView showGridLines="0" zoomScaleNormal="100" zoomScaleSheetLayoutView="100" workbookViewId="0"/>
  </sheetViews>
  <sheetFormatPr defaultColWidth="10" defaultRowHeight="13.5" customHeight="1"/>
  <cols>
    <col min="1" max="1" width="4.625" style="2" customWidth="1"/>
    <col min="2" max="2" width="11.875" style="2" customWidth="1"/>
    <col min="3" max="3" width="10.625" style="2" customWidth="1"/>
    <col min="4" max="7" width="9.875" style="2" customWidth="1"/>
    <col min="8" max="9" width="14.25" style="2" customWidth="1"/>
    <col min="10" max="10" width="10" style="2" customWidth="1"/>
    <col min="11" max="16384" width="10" style="2"/>
  </cols>
  <sheetData>
    <row r="1" spans="2:11" ht="16.5" customHeight="1">
      <c r="B1" s="10" t="s">
        <v>133</v>
      </c>
    </row>
    <row r="2" spans="2:11" ht="16.5" customHeight="1">
      <c r="B2" s="8" t="s">
        <v>171</v>
      </c>
      <c r="J2" s="3"/>
    </row>
    <row r="3" spans="2:11" ht="38.1" customHeight="1">
      <c r="B3" s="218" t="s">
        <v>153</v>
      </c>
      <c r="C3" s="221" t="s">
        <v>74</v>
      </c>
      <c r="D3" s="214" t="s">
        <v>78</v>
      </c>
      <c r="E3" s="215"/>
      <c r="F3" s="226" t="s">
        <v>108</v>
      </c>
      <c r="G3" s="225"/>
      <c r="H3" s="214" t="s">
        <v>79</v>
      </c>
      <c r="I3" s="215"/>
      <c r="J3" s="226" t="s">
        <v>110</v>
      </c>
      <c r="K3" s="225"/>
    </row>
    <row r="4" spans="2:11" ht="12">
      <c r="B4" s="219"/>
      <c r="C4" s="222"/>
      <c r="D4" s="140"/>
      <c r="E4" s="141"/>
      <c r="F4" s="140"/>
      <c r="G4" s="141"/>
      <c r="H4" s="140"/>
      <c r="I4" s="141"/>
      <c r="J4" s="140"/>
      <c r="K4" s="141"/>
    </row>
    <row r="5" spans="2:11" ht="27" customHeight="1">
      <c r="B5" s="220"/>
      <c r="C5" s="223"/>
      <c r="D5" s="55" t="s">
        <v>115</v>
      </c>
      <c r="E5" s="49" t="s">
        <v>103</v>
      </c>
      <c r="F5" s="55" t="s">
        <v>115</v>
      </c>
      <c r="G5" s="49" t="s">
        <v>103</v>
      </c>
      <c r="H5" s="55" t="s">
        <v>115</v>
      </c>
      <c r="I5" s="49" t="s">
        <v>103</v>
      </c>
      <c r="J5" s="55" t="s">
        <v>115</v>
      </c>
      <c r="K5" s="49" t="s">
        <v>103</v>
      </c>
    </row>
    <row r="6" spans="2:11" ht="13.5" customHeight="1">
      <c r="B6" s="151" t="s">
        <v>154</v>
      </c>
      <c r="C6" s="101">
        <v>588544</v>
      </c>
      <c r="D6" s="101">
        <v>61376</v>
      </c>
      <c r="E6" s="101">
        <v>38870</v>
      </c>
      <c r="F6" s="128">
        <f>IFERROR(D6/C6,"-")</f>
        <v>0.1042844715093519</v>
      </c>
      <c r="G6" s="128">
        <f>IFERROR(E6/C6,"-")</f>
        <v>6.6044339930404525E-2</v>
      </c>
      <c r="H6" s="101">
        <v>18792492700</v>
      </c>
      <c r="I6" s="101">
        <v>15200304810</v>
      </c>
      <c r="J6" s="101">
        <f>IFERROR(H6/D6,"-")</f>
        <v>306186.33830813348</v>
      </c>
      <c r="K6" s="113">
        <f>IFERROR(I6/E6,"-")</f>
        <v>391054.92179058399</v>
      </c>
    </row>
    <row r="7" spans="2:11" ht="13.5" customHeight="1" thickBot="1">
      <c r="B7" s="153" t="s">
        <v>155</v>
      </c>
      <c r="C7" s="103">
        <v>884813</v>
      </c>
      <c r="D7" s="103">
        <v>121489</v>
      </c>
      <c r="E7" s="103">
        <v>82513</v>
      </c>
      <c r="F7" s="129">
        <f>IFERROR(D7/C7,"-")</f>
        <v>0.13730471862416127</v>
      </c>
      <c r="G7" s="129">
        <f>IFERROR(E7/C7,"-")</f>
        <v>9.3254732920967476E-2</v>
      </c>
      <c r="H7" s="103">
        <v>36002434160</v>
      </c>
      <c r="I7" s="103">
        <v>30880046140</v>
      </c>
      <c r="J7" s="103">
        <f>IFERROR(H7/D7,"-")</f>
        <v>296343.15995686851</v>
      </c>
      <c r="K7" s="130">
        <f>IFERROR(I7/E7,"-")</f>
        <v>374244.61769660539</v>
      </c>
    </row>
    <row r="8" spans="2:11" ht="13.5" customHeight="1" thickTop="1">
      <c r="B8" s="154" t="s">
        <v>156</v>
      </c>
      <c r="C8" s="188">
        <v>1473357</v>
      </c>
      <c r="D8" s="191">
        <v>182865</v>
      </c>
      <c r="E8" s="191">
        <v>121383</v>
      </c>
      <c r="F8" s="192">
        <v>0.12411452214229138</v>
      </c>
      <c r="G8" s="192">
        <v>8.2385328199479149E-2</v>
      </c>
      <c r="H8" s="191">
        <v>54794926860</v>
      </c>
      <c r="I8" s="191">
        <v>46080350950</v>
      </c>
      <c r="J8" s="191">
        <v>299646.88081371505</v>
      </c>
      <c r="K8" s="191">
        <v>379627.71516604465</v>
      </c>
    </row>
  </sheetData>
  <mergeCells count="6">
    <mergeCell ref="J3:K3"/>
    <mergeCell ref="B3:B5"/>
    <mergeCell ref="C3:C5"/>
    <mergeCell ref="D3:E3"/>
    <mergeCell ref="F3:G3"/>
    <mergeCell ref="H3:I3"/>
  </mergeCells>
  <phoneticPr fontId="3"/>
  <pageMargins left="0.47244094488188981" right="0.23622047244094491" top="0.43307086614173229" bottom="0.31496062992125984" header="0.31496062992125984" footer="0.19685039370078741"/>
  <pageSetup paperSize="8" scale="75" orientation="landscape" r:id="rId1"/>
  <headerFooter>
    <oddHeader>&amp;R&amp;"ＭＳ 明朝,標準"&amp;12在宅医療に係る分析</oddHeader>
  </headerFooter>
  <ignoredErrors>
    <ignoredError sqref="F6:G6 J6:K6 F7:G7 J7:K7"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DD82"/>
  <sheetViews>
    <sheetView showGridLines="0" zoomScaleNormal="100" zoomScaleSheetLayoutView="100" workbookViewId="0"/>
  </sheetViews>
  <sheetFormatPr defaultColWidth="9" defaultRowHeight="13.5"/>
  <cols>
    <col min="1" max="1" width="4.625" style="7" customWidth="1"/>
    <col min="2" max="2" width="3.625" style="7" customWidth="1"/>
    <col min="3" max="3" width="17.625" style="7" customWidth="1"/>
    <col min="4" max="4" width="9.625" style="7" customWidth="1"/>
    <col min="5" max="12" width="9" style="7" customWidth="1"/>
    <col min="13" max="13" width="9.625" style="7" customWidth="1"/>
    <col min="14" max="21" width="9" style="7" customWidth="1"/>
    <col min="22" max="22" width="9.625" style="7" customWidth="1"/>
    <col min="23" max="30" width="9" style="7" customWidth="1"/>
    <col min="31" max="31" width="9.625" style="7" customWidth="1"/>
    <col min="32" max="39" width="9" style="7" customWidth="1"/>
    <col min="40" max="40" width="9.625" style="7" customWidth="1"/>
    <col min="41" max="48" width="9" style="7" customWidth="1"/>
    <col min="49" max="49" width="9.625" style="7" customWidth="1"/>
    <col min="50" max="57" width="9" style="7" customWidth="1"/>
    <col min="58" max="58" width="9.625" style="7" customWidth="1"/>
    <col min="59" max="66" width="9" style="7" customWidth="1"/>
    <col min="67" max="67" width="9.625" style="7" customWidth="1"/>
    <col min="68" max="75" width="9" style="7" customWidth="1"/>
    <col min="76" max="76" width="9" style="7"/>
    <col min="77" max="77" width="3.25" style="7" customWidth="1"/>
    <col min="78" max="78" width="15.625" style="7" customWidth="1"/>
    <col min="79" max="79" width="9.625" style="7" customWidth="1"/>
    <col min="80" max="88" width="9" style="7"/>
    <col min="89" max="89" width="11.375" style="41" bestFit="1" customWidth="1"/>
    <col min="90" max="90" width="9.125" style="41" bestFit="1" customWidth="1"/>
    <col min="91" max="94" width="9.125" style="41" customWidth="1"/>
    <col min="95" max="95" width="12" style="41" customWidth="1"/>
    <col min="96" max="97" width="9.5" style="41" customWidth="1"/>
    <col min="98" max="100" width="9.125" style="41" customWidth="1"/>
    <col min="101" max="101" width="11.125" style="41" customWidth="1"/>
    <col min="102" max="108" width="9" style="15"/>
    <col min="109" max="16384" width="9" style="7"/>
  </cols>
  <sheetData>
    <row r="1" spans="2:108" s="11" customFormat="1" ht="16.5" customHeight="1">
      <c r="B1" s="10" t="s">
        <v>133</v>
      </c>
      <c r="BY1" s="98"/>
      <c r="CK1" s="41"/>
      <c r="CL1" s="41"/>
      <c r="CM1" s="41"/>
      <c r="CN1" s="41"/>
      <c r="CO1" s="41"/>
      <c r="CP1" s="41"/>
      <c r="CQ1" s="41"/>
      <c r="CR1" s="41"/>
      <c r="CS1" s="41"/>
      <c r="CT1" s="41"/>
      <c r="CU1" s="41"/>
      <c r="CV1" s="41"/>
      <c r="CW1" s="41"/>
      <c r="CX1" s="41"/>
      <c r="CY1" s="41"/>
      <c r="CZ1" s="41"/>
      <c r="DA1" s="41"/>
      <c r="DB1" s="41"/>
      <c r="DC1" s="41"/>
      <c r="DD1" s="41"/>
    </row>
    <row r="2" spans="2:108" s="11" customFormat="1" ht="16.5" customHeight="1">
      <c r="B2" s="10" t="s">
        <v>134</v>
      </c>
      <c r="BY2" s="98" t="s">
        <v>201</v>
      </c>
      <c r="CK2" s="41"/>
      <c r="CL2" s="41"/>
      <c r="CM2" s="41"/>
      <c r="CN2" s="41"/>
      <c r="CO2" s="41"/>
      <c r="CP2" s="41"/>
      <c r="CQ2" s="41"/>
      <c r="CR2" s="41"/>
      <c r="CS2" s="41"/>
      <c r="CT2" s="41"/>
      <c r="CU2" s="41"/>
      <c r="CV2" s="41"/>
      <c r="CW2" s="41"/>
      <c r="CX2" s="41"/>
      <c r="CY2" s="41"/>
      <c r="CZ2" s="41"/>
      <c r="DA2" s="41"/>
      <c r="DB2" s="41"/>
      <c r="DC2" s="41"/>
      <c r="DD2" s="41"/>
    </row>
    <row r="3" spans="2:108" ht="16.5" customHeight="1">
      <c r="B3" s="267"/>
      <c r="C3" s="264" t="s">
        <v>0</v>
      </c>
      <c r="D3" s="256" t="s">
        <v>58</v>
      </c>
      <c r="E3" s="257"/>
      <c r="F3" s="257"/>
      <c r="G3" s="257"/>
      <c r="H3" s="257"/>
      <c r="I3" s="257"/>
      <c r="J3" s="257"/>
      <c r="K3" s="257"/>
      <c r="L3" s="258"/>
      <c r="M3" s="256" t="s">
        <v>59</v>
      </c>
      <c r="N3" s="257"/>
      <c r="O3" s="257"/>
      <c r="P3" s="257"/>
      <c r="Q3" s="257"/>
      <c r="R3" s="257"/>
      <c r="S3" s="257"/>
      <c r="T3" s="257"/>
      <c r="U3" s="258"/>
      <c r="V3" s="256" t="s">
        <v>60</v>
      </c>
      <c r="W3" s="257"/>
      <c r="X3" s="257"/>
      <c r="Y3" s="257"/>
      <c r="Z3" s="257"/>
      <c r="AA3" s="257"/>
      <c r="AB3" s="257"/>
      <c r="AC3" s="257"/>
      <c r="AD3" s="258"/>
      <c r="AE3" s="256" t="s">
        <v>61</v>
      </c>
      <c r="AF3" s="257"/>
      <c r="AG3" s="257"/>
      <c r="AH3" s="257"/>
      <c r="AI3" s="257"/>
      <c r="AJ3" s="257"/>
      <c r="AK3" s="257"/>
      <c r="AL3" s="257"/>
      <c r="AM3" s="258"/>
      <c r="AN3" s="261" t="s">
        <v>62</v>
      </c>
      <c r="AO3" s="257"/>
      <c r="AP3" s="257"/>
      <c r="AQ3" s="257"/>
      <c r="AR3" s="257"/>
      <c r="AS3" s="257"/>
      <c r="AT3" s="257"/>
      <c r="AU3" s="257"/>
      <c r="AV3" s="258"/>
      <c r="AW3" s="256" t="s">
        <v>63</v>
      </c>
      <c r="AX3" s="257"/>
      <c r="AY3" s="257"/>
      <c r="AZ3" s="257"/>
      <c r="BA3" s="257"/>
      <c r="BB3" s="257"/>
      <c r="BC3" s="257"/>
      <c r="BD3" s="257"/>
      <c r="BE3" s="258"/>
      <c r="BF3" s="256" t="s">
        <v>64</v>
      </c>
      <c r="BG3" s="257"/>
      <c r="BH3" s="257"/>
      <c r="BI3" s="257"/>
      <c r="BJ3" s="257"/>
      <c r="BK3" s="257"/>
      <c r="BL3" s="257"/>
      <c r="BM3" s="257"/>
      <c r="BN3" s="258"/>
      <c r="BO3" s="255" t="s">
        <v>65</v>
      </c>
      <c r="BP3" s="255"/>
      <c r="BQ3" s="255"/>
      <c r="BR3" s="255"/>
      <c r="BS3" s="255"/>
      <c r="BT3" s="255"/>
      <c r="BU3" s="255"/>
      <c r="BV3" s="255"/>
      <c r="BW3" s="255"/>
      <c r="BY3" s="236"/>
      <c r="BZ3" s="239" t="s">
        <v>0</v>
      </c>
      <c r="CA3" s="244" t="s">
        <v>65</v>
      </c>
      <c r="CB3" s="244"/>
      <c r="CC3" s="244"/>
      <c r="CD3" s="244"/>
      <c r="CE3" s="244"/>
      <c r="CF3" s="244"/>
      <c r="CG3" s="244"/>
      <c r="CH3" s="244"/>
      <c r="CI3" s="244"/>
      <c r="CK3" s="15" t="s">
        <v>102</v>
      </c>
    </row>
    <row r="4" spans="2:108" ht="38.1" customHeight="1">
      <c r="B4" s="268"/>
      <c r="C4" s="265"/>
      <c r="D4" s="221" t="s">
        <v>74</v>
      </c>
      <c r="E4" s="253" t="s">
        <v>78</v>
      </c>
      <c r="F4" s="254"/>
      <c r="G4" s="259" t="s">
        <v>108</v>
      </c>
      <c r="H4" s="260"/>
      <c r="I4" s="253" t="s">
        <v>79</v>
      </c>
      <c r="J4" s="254"/>
      <c r="K4" s="216" t="s">
        <v>110</v>
      </c>
      <c r="L4" s="217"/>
      <c r="M4" s="221" t="s">
        <v>74</v>
      </c>
      <c r="N4" s="253" t="s">
        <v>78</v>
      </c>
      <c r="O4" s="254"/>
      <c r="P4" s="259" t="s">
        <v>108</v>
      </c>
      <c r="Q4" s="260"/>
      <c r="R4" s="253" t="s">
        <v>79</v>
      </c>
      <c r="S4" s="254"/>
      <c r="T4" s="216" t="s">
        <v>110</v>
      </c>
      <c r="U4" s="217"/>
      <c r="V4" s="221" t="s">
        <v>74</v>
      </c>
      <c r="W4" s="253" t="s">
        <v>78</v>
      </c>
      <c r="X4" s="254"/>
      <c r="Y4" s="259" t="s">
        <v>108</v>
      </c>
      <c r="Z4" s="260"/>
      <c r="AA4" s="253" t="s">
        <v>79</v>
      </c>
      <c r="AB4" s="254"/>
      <c r="AC4" s="216" t="s">
        <v>110</v>
      </c>
      <c r="AD4" s="217"/>
      <c r="AE4" s="221" t="s">
        <v>74</v>
      </c>
      <c r="AF4" s="253" t="s">
        <v>78</v>
      </c>
      <c r="AG4" s="254"/>
      <c r="AH4" s="259" t="s">
        <v>108</v>
      </c>
      <c r="AI4" s="260"/>
      <c r="AJ4" s="253" t="s">
        <v>79</v>
      </c>
      <c r="AK4" s="254"/>
      <c r="AL4" s="216" t="s">
        <v>110</v>
      </c>
      <c r="AM4" s="217"/>
      <c r="AN4" s="221" t="s">
        <v>74</v>
      </c>
      <c r="AO4" s="261" t="s">
        <v>78</v>
      </c>
      <c r="AP4" s="258"/>
      <c r="AQ4" s="259" t="s">
        <v>108</v>
      </c>
      <c r="AR4" s="260"/>
      <c r="AS4" s="261" t="s">
        <v>79</v>
      </c>
      <c r="AT4" s="258"/>
      <c r="AU4" s="226" t="s">
        <v>110</v>
      </c>
      <c r="AV4" s="225"/>
      <c r="AW4" s="221" t="s">
        <v>74</v>
      </c>
      <c r="AX4" s="253" t="s">
        <v>78</v>
      </c>
      <c r="AY4" s="254"/>
      <c r="AZ4" s="259" t="s">
        <v>108</v>
      </c>
      <c r="BA4" s="260"/>
      <c r="BB4" s="253" t="s">
        <v>79</v>
      </c>
      <c r="BC4" s="254"/>
      <c r="BD4" s="216" t="s">
        <v>110</v>
      </c>
      <c r="BE4" s="217"/>
      <c r="BF4" s="221" t="s">
        <v>74</v>
      </c>
      <c r="BG4" s="253" t="s">
        <v>78</v>
      </c>
      <c r="BH4" s="254"/>
      <c r="BI4" s="259" t="s">
        <v>108</v>
      </c>
      <c r="BJ4" s="260"/>
      <c r="BK4" s="253" t="s">
        <v>79</v>
      </c>
      <c r="BL4" s="254"/>
      <c r="BM4" s="216" t="s">
        <v>110</v>
      </c>
      <c r="BN4" s="217"/>
      <c r="BO4" s="221" t="s">
        <v>74</v>
      </c>
      <c r="BP4" s="253" t="s">
        <v>78</v>
      </c>
      <c r="BQ4" s="254"/>
      <c r="BR4" s="259" t="s">
        <v>108</v>
      </c>
      <c r="BS4" s="260"/>
      <c r="BT4" s="253" t="s">
        <v>79</v>
      </c>
      <c r="BU4" s="254"/>
      <c r="BV4" s="216" t="s">
        <v>110</v>
      </c>
      <c r="BW4" s="217"/>
      <c r="BY4" s="237"/>
      <c r="BZ4" s="240"/>
      <c r="CA4" s="245" t="s">
        <v>74</v>
      </c>
      <c r="CB4" s="248" t="s">
        <v>78</v>
      </c>
      <c r="CC4" s="249"/>
      <c r="CD4" s="250" t="s">
        <v>108</v>
      </c>
      <c r="CE4" s="251"/>
      <c r="CF4" s="248" t="s">
        <v>79</v>
      </c>
      <c r="CG4" s="249"/>
      <c r="CH4" s="228" t="s">
        <v>110</v>
      </c>
      <c r="CI4" s="252"/>
      <c r="CK4" s="230" t="s">
        <v>116</v>
      </c>
      <c r="CL4" s="231"/>
      <c r="CM4" s="231"/>
      <c r="CN4" s="231"/>
      <c r="CO4" s="231"/>
      <c r="CP4" s="232"/>
      <c r="CQ4" s="230" t="s">
        <v>111</v>
      </c>
      <c r="CR4" s="231"/>
      <c r="CS4" s="231"/>
      <c r="CT4" s="231"/>
      <c r="CU4" s="231"/>
      <c r="CV4" s="232"/>
      <c r="CW4" s="34"/>
      <c r="CX4" s="230" t="s">
        <v>116</v>
      </c>
      <c r="CY4" s="231"/>
      <c r="CZ4" s="232"/>
      <c r="DA4" s="230" t="s">
        <v>111</v>
      </c>
      <c r="DB4" s="231"/>
      <c r="DC4" s="232"/>
      <c r="DD4" s="270"/>
    </row>
    <row r="5" spans="2:108" ht="13.5" customHeight="1">
      <c r="B5" s="268"/>
      <c r="C5" s="265"/>
      <c r="D5" s="222"/>
      <c r="E5" s="17"/>
      <c r="F5" s="18"/>
      <c r="G5" s="17"/>
      <c r="H5" s="18"/>
      <c r="I5" s="17"/>
      <c r="J5" s="18"/>
      <c r="K5" s="17"/>
      <c r="L5" s="18"/>
      <c r="M5" s="222"/>
      <c r="N5" s="17"/>
      <c r="O5" s="18"/>
      <c r="P5" s="17"/>
      <c r="Q5" s="18"/>
      <c r="R5" s="17"/>
      <c r="S5" s="18"/>
      <c r="T5" s="17"/>
      <c r="U5" s="18"/>
      <c r="V5" s="222"/>
      <c r="W5" s="17"/>
      <c r="X5" s="18"/>
      <c r="Y5" s="17"/>
      <c r="Z5" s="18"/>
      <c r="AA5" s="17"/>
      <c r="AB5" s="18"/>
      <c r="AC5" s="17"/>
      <c r="AD5" s="18"/>
      <c r="AE5" s="222"/>
      <c r="AF5" s="17"/>
      <c r="AG5" s="18"/>
      <c r="AH5" s="17"/>
      <c r="AI5" s="18"/>
      <c r="AJ5" s="17"/>
      <c r="AK5" s="18"/>
      <c r="AL5" s="17"/>
      <c r="AM5" s="18"/>
      <c r="AN5" s="222"/>
      <c r="AO5" s="45"/>
      <c r="AP5" s="46"/>
      <c r="AQ5" s="45"/>
      <c r="AR5" s="46"/>
      <c r="AS5" s="45"/>
      <c r="AT5" s="46"/>
      <c r="AU5" s="45"/>
      <c r="AV5" s="46"/>
      <c r="AW5" s="222"/>
      <c r="AX5" s="17"/>
      <c r="AY5" s="18"/>
      <c r="AZ5" s="17"/>
      <c r="BA5" s="18"/>
      <c r="BB5" s="17"/>
      <c r="BC5" s="18"/>
      <c r="BD5" s="17"/>
      <c r="BE5" s="18"/>
      <c r="BF5" s="222"/>
      <c r="BG5" s="17"/>
      <c r="BH5" s="18"/>
      <c r="BI5" s="17"/>
      <c r="BJ5" s="18"/>
      <c r="BK5" s="17"/>
      <c r="BL5" s="18"/>
      <c r="BM5" s="17"/>
      <c r="BN5" s="18"/>
      <c r="BO5" s="222"/>
      <c r="BP5" s="17"/>
      <c r="BQ5" s="18"/>
      <c r="BR5" s="17"/>
      <c r="BS5" s="18"/>
      <c r="BT5" s="17"/>
      <c r="BU5" s="18"/>
      <c r="BV5" s="17"/>
      <c r="BW5" s="18"/>
      <c r="BY5" s="237"/>
      <c r="BZ5" s="240"/>
      <c r="CA5" s="246"/>
      <c r="CB5" s="139"/>
      <c r="CC5" s="164"/>
      <c r="CD5" s="139"/>
      <c r="CE5" s="164"/>
      <c r="CF5" s="139"/>
      <c r="CG5" s="164"/>
      <c r="CH5" s="139"/>
      <c r="CI5" s="164"/>
      <c r="CK5" s="233"/>
      <c r="CL5" s="234"/>
      <c r="CM5" s="234"/>
      <c r="CN5" s="234"/>
      <c r="CO5" s="234"/>
      <c r="CP5" s="235"/>
      <c r="CQ5" s="233"/>
      <c r="CR5" s="234"/>
      <c r="CS5" s="234"/>
      <c r="CT5" s="234"/>
      <c r="CU5" s="234"/>
      <c r="CV5" s="235"/>
      <c r="CW5" s="34"/>
      <c r="CX5" s="233"/>
      <c r="CY5" s="234"/>
      <c r="CZ5" s="235"/>
      <c r="DA5" s="233"/>
      <c r="DB5" s="234"/>
      <c r="DC5" s="235"/>
      <c r="DD5" s="237"/>
    </row>
    <row r="6" spans="2:108" ht="27" customHeight="1">
      <c r="B6" s="269"/>
      <c r="C6" s="266"/>
      <c r="D6" s="223"/>
      <c r="E6" s="19" t="s">
        <v>115</v>
      </c>
      <c r="F6" s="20" t="s">
        <v>103</v>
      </c>
      <c r="G6" s="19" t="s">
        <v>115</v>
      </c>
      <c r="H6" s="20" t="s">
        <v>103</v>
      </c>
      <c r="I6" s="19" t="s">
        <v>115</v>
      </c>
      <c r="J6" s="20" t="s">
        <v>103</v>
      </c>
      <c r="K6" s="19" t="s">
        <v>115</v>
      </c>
      <c r="L6" s="20" t="s">
        <v>103</v>
      </c>
      <c r="M6" s="223"/>
      <c r="N6" s="19" t="s">
        <v>115</v>
      </c>
      <c r="O6" s="20" t="s">
        <v>103</v>
      </c>
      <c r="P6" s="19" t="s">
        <v>115</v>
      </c>
      <c r="Q6" s="20" t="s">
        <v>103</v>
      </c>
      <c r="R6" s="19" t="s">
        <v>115</v>
      </c>
      <c r="S6" s="20" t="s">
        <v>103</v>
      </c>
      <c r="T6" s="19" t="s">
        <v>115</v>
      </c>
      <c r="U6" s="20" t="s">
        <v>103</v>
      </c>
      <c r="V6" s="223"/>
      <c r="W6" s="19" t="s">
        <v>115</v>
      </c>
      <c r="X6" s="20" t="s">
        <v>103</v>
      </c>
      <c r="Y6" s="19" t="s">
        <v>115</v>
      </c>
      <c r="Z6" s="20" t="s">
        <v>103</v>
      </c>
      <c r="AA6" s="19" t="s">
        <v>115</v>
      </c>
      <c r="AB6" s="20" t="s">
        <v>103</v>
      </c>
      <c r="AC6" s="19" t="s">
        <v>115</v>
      </c>
      <c r="AD6" s="20" t="s">
        <v>103</v>
      </c>
      <c r="AE6" s="223"/>
      <c r="AF6" s="19" t="s">
        <v>115</v>
      </c>
      <c r="AG6" s="20" t="s">
        <v>103</v>
      </c>
      <c r="AH6" s="19" t="s">
        <v>115</v>
      </c>
      <c r="AI6" s="20" t="s">
        <v>103</v>
      </c>
      <c r="AJ6" s="19" t="s">
        <v>115</v>
      </c>
      <c r="AK6" s="20" t="s">
        <v>103</v>
      </c>
      <c r="AL6" s="19" t="s">
        <v>115</v>
      </c>
      <c r="AM6" s="20" t="s">
        <v>103</v>
      </c>
      <c r="AN6" s="223"/>
      <c r="AO6" s="48" t="s">
        <v>115</v>
      </c>
      <c r="AP6" s="49" t="s">
        <v>103</v>
      </c>
      <c r="AQ6" s="48" t="s">
        <v>115</v>
      </c>
      <c r="AR6" s="49" t="s">
        <v>103</v>
      </c>
      <c r="AS6" s="48" t="s">
        <v>115</v>
      </c>
      <c r="AT6" s="49" t="s">
        <v>103</v>
      </c>
      <c r="AU6" s="48" t="s">
        <v>115</v>
      </c>
      <c r="AV6" s="49" t="s">
        <v>103</v>
      </c>
      <c r="AW6" s="223"/>
      <c r="AX6" s="19" t="s">
        <v>115</v>
      </c>
      <c r="AY6" s="20" t="s">
        <v>103</v>
      </c>
      <c r="AZ6" s="19" t="s">
        <v>115</v>
      </c>
      <c r="BA6" s="20" t="s">
        <v>103</v>
      </c>
      <c r="BB6" s="19" t="s">
        <v>115</v>
      </c>
      <c r="BC6" s="20" t="s">
        <v>103</v>
      </c>
      <c r="BD6" s="19" t="s">
        <v>115</v>
      </c>
      <c r="BE6" s="20" t="s">
        <v>103</v>
      </c>
      <c r="BF6" s="223"/>
      <c r="BG6" s="19" t="s">
        <v>115</v>
      </c>
      <c r="BH6" s="20" t="s">
        <v>103</v>
      </c>
      <c r="BI6" s="19" t="s">
        <v>115</v>
      </c>
      <c r="BJ6" s="20" t="s">
        <v>103</v>
      </c>
      <c r="BK6" s="19" t="s">
        <v>115</v>
      </c>
      <c r="BL6" s="20" t="s">
        <v>103</v>
      </c>
      <c r="BM6" s="19" t="s">
        <v>115</v>
      </c>
      <c r="BN6" s="20" t="s">
        <v>103</v>
      </c>
      <c r="BO6" s="223"/>
      <c r="BP6" s="19" t="s">
        <v>115</v>
      </c>
      <c r="BQ6" s="20" t="s">
        <v>103</v>
      </c>
      <c r="BR6" s="19" t="s">
        <v>115</v>
      </c>
      <c r="BS6" s="20" t="s">
        <v>103</v>
      </c>
      <c r="BT6" s="19" t="s">
        <v>115</v>
      </c>
      <c r="BU6" s="20" t="s">
        <v>103</v>
      </c>
      <c r="BV6" s="19" t="s">
        <v>115</v>
      </c>
      <c r="BW6" s="20" t="s">
        <v>103</v>
      </c>
      <c r="BX6" s="33"/>
      <c r="BY6" s="238"/>
      <c r="BZ6" s="241"/>
      <c r="CA6" s="247"/>
      <c r="CB6" s="138" t="s">
        <v>115</v>
      </c>
      <c r="CC6" s="163" t="s">
        <v>103</v>
      </c>
      <c r="CD6" s="138" t="s">
        <v>115</v>
      </c>
      <c r="CE6" s="163" t="s">
        <v>103</v>
      </c>
      <c r="CF6" s="138" t="s">
        <v>115</v>
      </c>
      <c r="CG6" s="163" t="s">
        <v>103</v>
      </c>
      <c r="CH6" s="138" t="s">
        <v>115</v>
      </c>
      <c r="CI6" s="163" t="s">
        <v>103</v>
      </c>
      <c r="CJ6" s="33"/>
      <c r="CK6" s="138" t="s">
        <v>184</v>
      </c>
      <c r="CL6" s="228" t="s">
        <v>203</v>
      </c>
      <c r="CM6" s="229"/>
      <c r="CN6" s="228" t="s">
        <v>195</v>
      </c>
      <c r="CO6" s="229"/>
      <c r="CP6" s="138" t="s">
        <v>148</v>
      </c>
      <c r="CQ6" s="138" t="s">
        <v>184</v>
      </c>
      <c r="CR6" s="228" t="s">
        <v>204</v>
      </c>
      <c r="CS6" s="229"/>
      <c r="CT6" s="228" t="s">
        <v>205</v>
      </c>
      <c r="CU6" s="229"/>
      <c r="CV6" s="138" t="s">
        <v>149</v>
      </c>
      <c r="CW6" s="34"/>
      <c r="CX6" s="138" t="s">
        <v>203</v>
      </c>
      <c r="CY6" s="138" t="s">
        <v>195</v>
      </c>
      <c r="CZ6" s="138" t="s">
        <v>151</v>
      </c>
      <c r="DA6" s="138" t="s">
        <v>202</v>
      </c>
      <c r="DB6" s="138" t="s">
        <v>194</v>
      </c>
      <c r="DC6" s="138" t="s">
        <v>151</v>
      </c>
      <c r="DD6" s="238"/>
    </row>
    <row r="7" spans="2:108" s="15" customFormat="1" ht="13.5" customHeight="1">
      <c r="B7" s="52">
        <v>1</v>
      </c>
      <c r="C7" s="168" t="s">
        <v>80</v>
      </c>
      <c r="D7" s="77">
        <v>664</v>
      </c>
      <c r="E7" s="77">
        <v>98</v>
      </c>
      <c r="F7" s="77">
        <v>64</v>
      </c>
      <c r="G7" s="53">
        <f>IFERROR(E7/D7,"-")</f>
        <v>0.14759036144578314</v>
      </c>
      <c r="H7" s="53">
        <f>IFERROR(F7/D7,"-")</f>
        <v>9.6385542168674704E-2</v>
      </c>
      <c r="I7" s="77">
        <v>33389690</v>
      </c>
      <c r="J7" s="77">
        <v>28255490</v>
      </c>
      <c r="K7" s="77">
        <f>IFERROR(I7/E7,"-")</f>
        <v>340711.12244897959</v>
      </c>
      <c r="L7" s="77">
        <f>IFERROR(J7/F7,"-")</f>
        <v>441492.03125</v>
      </c>
      <c r="M7" s="77">
        <v>1970</v>
      </c>
      <c r="N7" s="77">
        <v>376</v>
      </c>
      <c r="O7" s="77">
        <v>210</v>
      </c>
      <c r="P7" s="53">
        <f>IFERROR(N7/M7,"-")</f>
        <v>0.19086294416243654</v>
      </c>
      <c r="Q7" s="53">
        <f>IFERROR(O7/M7,"-")</f>
        <v>0.1065989847715736</v>
      </c>
      <c r="R7" s="77">
        <v>174407210</v>
      </c>
      <c r="S7" s="77">
        <v>144943860</v>
      </c>
      <c r="T7" s="77">
        <f>IFERROR(R7/N7,"-")</f>
        <v>463848.96276595746</v>
      </c>
      <c r="U7" s="77">
        <f>IFERROR(S7/O7,"-")</f>
        <v>690208.85714285716</v>
      </c>
      <c r="V7" s="77">
        <v>141671</v>
      </c>
      <c r="W7" s="77">
        <v>6724</v>
      </c>
      <c r="X7" s="77">
        <v>3717</v>
      </c>
      <c r="Y7" s="53">
        <f>IFERROR(W7/V7,"-")</f>
        <v>4.7462077630566597E-2</v>
      </c>
      <c r="Z7" s="53">
        <f>IFERROR(X7/V7,"-")</f>
        <v>2.6236844520049974E-2</v>
      </c>
      <c r="AA7" s="77">
        <v>1932618550</v>
      </c>
      <c r="AB7" s="77">
        <v>1530730280</v>
      </c>
      <c r="AC7" s="77">
        <f>IFERROR(AA7/W7,"-")</f>
        <v>287420.96222486615</v>
      </c>
      <c r="AD7" s="77">
        <f>IFERROR(AB7/X7,"-")</f>
        <v>411818.74630078021</v>
      </c>
      <c r="AE7" s="77">
        <v>114254</v>
      </c>
      <c r="AF7" s="77">
        <v>11081</v>
      </c>
      <c r="AG7" s="77">
        <v>6399</v>
      </c>
      <c r="AH7" s="53">
        <f>IFERROR(AF7/AE7,"-")</f>
        <v>9.6985663521627255E-2</v>
      </c>
      <c r="AI7" s="53">
        <f>IFERROR(AG7/AE7,"-")</f>
        <v>5.6006791884748018E-2</v>
      </c>
      <c r="AJ7" s="77">
        <v>3227359380</v>
      </c>
      <c r="AK7" s="77">
        <v>2610605320</v>
      </c>
      <c r="AL7" s="77">
        <f>IFERROR(AJ7/AF7,"-")</f>
        <v>291251.6361339229</v>
      </c>
      <c r="AM7" s="77">
        <f>IFERROR(AK7/AG7,"-")</f>
        <v>407970.82669167058</v>
      </c>
      <c r="AN7" s="77">
        <v>82480</v>
      </c>
      <c r="AO7" s="77">
        <v>14242</v>
      </c>
      <c r="AP7" s="77">
        <v>9122</v>
      </c>
      <c r="AQ7" s="53">
        <f>IFERROR(AO7/AN7,"-")</f>
        <v>0.17267216294859361</v>
      </c>
      <c r="AR7" s="53">
        <f>IFERROR(AP7/AN7,"-")</f>
        <v>0.11059650824442289</v>
      </c>
      <c r="AS7" s="77">
        <v>4352261650</v>
      </c>
      <c r="AT7" s="77">
        <v>3661686290</v>
      </c>
      <c r="AU7" s="77">
        <f>IFERROR(AS7/AO7,"-")</f>
        <v>305593.43140008429</v>
      </c>
      <c r="AV7" s="77">
        <f>IFERROR(AT7/AP7,"-")</f>
        <v>401412.66060074547</v>
      </c>
      <c r="AW7" s="77">
        <v>47630</v>
      </c>
      <c r="AX7" s="77">
        <v>13049</v>
      </c>
      <c r="AY7" s="77">
        <v>9322</v>
      </c>
      <c r="AZ7" s="53">
        <f>IFERROR(AX7/AW7,"-")</f>
        <v>0.27396598782280074</v>
      </c>
      <c r="BA7" s="53">
        <f>IFERROR(AY7/AW7,"-")</f>
        <v>0.19571698509342852</v>
      </c>
      <c r="BB7" s="77">
        <v>4181243030</v>
      </c>
      <c r="BC7" s="77">
        <v>3653360650</v>
      </c>
      <c r="BD7" s="77">
        <f>IFERROR(BB7/AX7,"-")</f>
        <v>320426.31849183846</v>
      </c>
      <c r="BE7" s="77">
        <f>IFERROR(BC7/AY7,"-")</f>
        <v>391907.38575413002</v>
      </c>
      <c r="BF7" s="77">
        <v>21639</v>
      </c>
      <c r="BG7" s="77">
        <v>6418</v>
      </c>
      <c r="BH7" s="77">
        <v>5052</v>
      </c>
      <c r="BI7" s="53">
        <f>IFERROR(BG7/BF7,"-")</f>
        <v>0.2965941124820925</v>
      </c>
      <c r="BJ7" s="53">
        <f>IFERROR(BH7/BF7,"-")</f>
        <v>0.23346735061694163</v>
      </c>
      <c r="BK7" s="77">
        <v>2274080470</v>
      </c>
      <c r="BL7" s="77">
        <v>2048735200</v>
      </c>
      <c r="BM7" s="77">
        <f>IFERROR(BK7/BG7,"-")</f>
        <v>354328.52446244936</v>
      </c>
      <c r="BN7" s="77">
        <f>IFERROR(BL7/BH7,"-")</f>
        <v>405529.53285827395</v>
      </c>
      <c r="BO7" s="77">
        <f>SUM(D7,M7,V7,AE7,AN7,AW7,BF7)</f>
        <v>410308</v>
      </c>
      <c r="BP7" s="77">
        <f>SUM(E7,N7,W7,AF7,AO7,AX7,BG7)</f>
        <v>51988</v>
      </c>
      <c r="BQ7" s="77">
        <f>SUM(F7,O7,X7,AG7,AP7,AY7,BH7)</f>
        <v>33886</v>
      </c>
      <c r="BR7" s="53">
        <f>IFERROR(BP7/BO7,"-")</f>
        <v>0.12670481686927867</v>
      </c>
      <c r="BS7" s="53">
        <f>IFERROR(BQ7/BO7,"-")</f>
        <v>8.2586739717480526E-2</v>
      </c>
      <c r="BT7" s="77">
        <f>SUM(I7,R7,AA7,AJ7,AS7,BB7,BK7)</f>
        <v>16175359980</v>
      </c>
      <c r="BU7" s="77">
        <f>SUM(J7,S7,AB7,AK7,AT7,BC7,BL7)</f>
        <v>13678317090</v>
      </c>
      <c r="BV7" s="77">
        <f>IFERROR(BT7/BP7,"-")</f>
        <v>311136.41571131797</v>
      </c>
      <c r="BW7" s="77">
        <f>IFERROR(BU7/BQ7,"-")</f>
        <v>403656.88160302187</v>
      </c>
      <c r="BY7" s="90">
        <v>1</v>
      </c>
      <c r="BZ7" s="168" t="s">
        <v>80</v>
      </c>
      <c r="CA7" s="133">
        <v>398561</v>
      </c>
      <c r="CB7" s="133">
        <v>50031</v>
      </c>
      <c r="CC7" s="133">
        <v>32691</v>
      </c>
      <c r="CD7" s="27">
        <v>0.12552909090452904</v>
      </c>
      <c r="CE7" s="27">
        <v>8.2022576217944052E-2</v>
      </c>
      <c r="CF7" s="133">
        <v>15793197990</v>
      </c>
      <c r="CG7" s="133">
        <v>13252174620</v>
      </c>
      <c r="CH7" s="133">
        <v>315668.24548779754</v>
      </c>
      <c r="CI7" s="133">
        <v>405376.85050931451</v>
      </c>
      <c r="CK7" s="96" t="str">
        <f>INDEX($C$7:$C$80,MATCH(CL7,BR$7:BR$80,0))</f>
        <v>豊中市</v>
      </c>
      <c r="CL7" s="97">
        <f t="shared" ref="CL7:CL38" si="0">LARGE(BR$7:BR$80,ROW(A1))</f>
        <v>0.14528089394626376</v>
      </c>
      <c r="CM7" s="97">
        <f>ROUND(CL7,3)</f>
        <v>0.14499999999999999</v>
      </c>
      <c r="CN7" s="97">
        <f>VLOOKUP(CK7,$BZ$7:$CI$80,5,FALSE)</f>
        <v>0.14034030111675433</v>
      </c>
      <c r="CO7" s="97">
        <f>ROUND(CN7,3)</f>
        <v>0.14000000000000001</v>
      </c>
      <c r="CP7" s="135">
        <f>(CM7-CO7)*100</f>
        <v>0.49999999999999767</v>
      </c>
      <c r="CQ7" s="96" t="str">
        <f>INDEX($C$7:$C$80,MATCH(CR7,BS$7:BS$80,0))</f>
        <v>豊中市</v>
      </c>
      <c r="CR7" s="97">
        <f t="shared" ref="CR7:CR38" si="1">LARGE(BS$7:BS$80,ROW(A1))</f>
        <v>0.10143189363911601</v>
      </c>
      <c r="CS7" s="86">
        <f>ROUND(CR7,3)</f>
        <v>0.10100000000000001</v>
      </c>
      <c r="CT7" s="97">
        <f>VLOOKUP(CQ7,$BZ$7:$CI$80,6,FALSE)</f>
        <v>9.5263213419137044E-2</v>
      </c>
      <c r="CU7" s="97">
        <f>ROUND(CT7,3)</f>
        <v>9.5000000000000001E-2</v>
      </c>
      <c r="CV7" s="135">
        <f>(CS7-CU7)*100</f>
        <v>0.60000000000000053</v>
      </c>
      <c r="CW7" s="43"/>
      <c r="CX7" s="86">
        <f>ROUND($BR$81,3)</f>
        <v>0.124</v>
      </c>
      <c r="CY7" s="86">
        <f>ROUND($CD$81,3)</f>
        <v>0.121</v>
      </c>
      <c r="CZ7" s="136">
        <f>(CX7-CY7)*100</f>
        <v>0.30000000000000027</v>
      </c>
      <c r="DA7" s="86">
        <f>ROUND($BS$81,3)</f>
        <v>8.2000000000000003E-2</v>
      </c>
      <c r="DB7" s="86">
        <f>ROUND($CE$81,3)</f>
        <v>0.08</v>
      </c>
      <c r="DC7" s="136">
        <f>(DA7-DB7)*100</f>
        <v>0.20000000000000018</v>
      </c>
      <c r="DD7" s="149">
        <v>0</v>
      </c>
    </row>
    <row r="8" spans="2:108" s="15" customFormat="1" ht="13.5" customHeight="1">
      <c r="B8" s="52">
        <v>2</v>
      </c>
      <c r="C8" s="168" t="s">
        <v>81</v>
      </c>
      <c r="D8" s="77">
        <v>18</v>
      </c>
      <c r="E8" s="77">
        <v>3</v>
      </c>
      <c r="F8" s="77">
        <v>2</v>
      </c>
      <c r="G8" s="53">
        <f t="shared" ref="G8:G71" si="2">IFERROR(E8/D8,"-")</f>
        <v>0.16666666666666666</v>
      </c>
      <c r="H8" s="53">
        <f t="shared" ref="H8:H71" si="3">IFERROR(F8/D8,"-")</f>
        <v>0.1111111111111111</v>
      </c>
      <c r="I8" s="77">
        <v>762440</v>
      </c>
      <c r="J8" s="77">
        <v>699340</v>
      </c>
      <c r="K8" s="77">
        <f t="shared" ref="K8:K71" si="4">IFERROR(I8/E8,"-")</f>
        <v>254146.66666666666</v>
      </c>
      <c r="L8" s="77">
        <f t="shared" ref="L8:L71" si="5">IFERROR(J8/F8,"-")</f>
        <v>349670</v>
      </c>
      <c r="M8" s="77">
        <v>66</v>
      </c>
      <c r="N8" s="77">
        <v>4</v>
      </c>
      <c r="O8" s="77">
        <v>0</v>
      </c>
      <c r="P8" s="53">
        <f t="shared" ref="P8:P71" si="6">IFERROR(N8/M8,"-")</f>
        <v>6.0606060606060608E-2</v>
      </c>
      <c r="Q8" s="53">
        <f t="shared" ref="Q8:Q71" si="7">IFERROR(O8/M8,"-")</f>
        <v>0</v>
      </c>
      <c r="R8" s="77">
        <v>221750</v>
      </c>
      <c r="S8" s="77">
        <v>0</v>
      </c>
      <c r="T8" s="77">
        <f t="shared" ref="T8:T71" si="8">IFERROR(R8/N8,"-")</f>
        <v>55437.5</v>
      </c>
      <c r="U8" s="77" t="str">
        <f t="shared" ref="U8:U71" si="9">IFERROR(S8/O8,"-")</f>
        <v>-</v>
      </c>
      <c r="V8" s="77">
        <v>5774</v>
      </c>
      <c r="W8" s="77">
        <v>243</v>
      </c>
      <c r="X8" s="77">
        <v>120</v>
      </c>
      <c r="Y8" s="53">
        <f t="shared" ref="Y8:Y71" si="10">IFERROR(W8/V8,"-")</f>
        <v>4.2085209560096988E-2</v>
      </c>
      <c r="Z8" s="53">
        <f t="shared" ref="Z8:Z71" si="11">IFERROR(X8/V8,"-")</f>
        <v>2.0782819535850365E-2</v>
      </c>
      <c r="AA8" s="77">
        <v>67413560</v>
      </c>
      <c r="AB8" s="77">
        <v>51485280</v>
      </c>
      <c r="AC8" s="77">
        <f t="shared" ref="AC8:AC71" si="12">IFERROR(AA8/W8,"-")</f>
        <v>277422.05761316873</v>
      </c>
      <c r="AD8" s="77">
        <f t="shared" ref="AD8:AD71" si="13">IFERROR(AB8/X8,"-")</f>
        <v>429044</v>
      </c>
      <c r="AE8" s="77">
        <v>4280</v>
      </c>
      <c r="AF8" s="77">
        <v>402</v>
      </c>
      <c r="AG8" s="77">
        <v>210</v>
      </c>
      <c r="AH8" s="53">
        <f t="shared" ref="AH8:AH71" si="14">IFERROR(AF8/AE8,"-")</f>
        <v>9.3925233644859815E-2</v>
      </c>
      <c r="AI8" s="53">
        <f t="shared" ref="AI8:AI71" si="15">IFERROR(AG8/AE8,"-")</f>
        <v>4.9065420560747662E-2</v>
      </c>
      <c r="AJ8" s="77">
        <v>101179780</v>
      </c>
      <c r="AK8" s="77">
        <v>78329700</v>
      </c>
      <c r="AL8" s="77">
        <f t="shared" ref="AL8:AL71" si="16">IFERROR(AJ8/AF8,"-")</f>
        <v>251690.99502487562</v>
      </c>
      <c r="AM8" s="77">
        <f t="shared" ref="AM8:AM71" si="17">IFERROR(AK8/AG8,"-")</f>
        <v>372998.57142857142</v>
      </c>
      <c r="AN8" s="77">
        <v>3080</v>
      </c>
      <c r="AO8" s="77">
        <v>470</v>
      </c>
      <c r="AP8" s="77">
        <v>261</v>
      </c>
      <c r="AQ8" s="53">
        <f t="shared" ref="AQ8:AQ71" si="18">IFERROR(AO8/AN8,"-")</f>
        <v>0.15259740259740259</v>
      </c>
      <c r="AR8" s="53">
        <f t="shared" ref="AR8:AR71" si="19">IFERROR(AP8/AN8,"-")</f>
        <v>8.4740259740259741E-2</v>
      </c>
      <c r="AS8" s="77">
        <v>126617240</v>
      </c>
      <c r="AT8" s="77">
        <v>110646670</v>
      </c>
      <c r="AU8" s="77">
        <f t="shared" ref="AU8:AU71" si="20">IFERROR(AS8/AO8,"-")</f>
        <v>269398.38297872338</v>
      </c>
      <c r="AV8" s="77">
        <f t="shared" ref="AV8:AV71" si="21">IFERROR(AT8/AP8,"-")</f>
        <v>423933.60153256706</v>
      </c>
      <c r="AW8" s="77">
        <v>2017</v>
      </c>
      <c r="AX8" s="77">
        <v>533</v>
      </c>
      <c r="AY8" s="77">
        <v>356</v>
      </c>
      <c r="AZ8" s="53">
        <f t="shared" ref="AZ8:AZ71" si="22">IFERROR(AX8/AW8,"-")</f>
        <v>0.26425384234010907</v>
      </c>
      <c r="BA8" s="53">
        <f t="shared" ref="BA8:BA71" si="23">IFERROR(AY8/AW8,"-")</f>
        <v>0.17649975210708974</v>
      </c>
      <c r="BB8" s="77">
        <v>140123820</v>
      </c>
      <c r="BC8" s="77">
        <v>123514300</v>
      </c>
      <c r="BD8" s="77">
        <f t="shared" ref="BD8:BD71" si="24">IFERROR(BB8/AX8,"-")</f>
        <v>262896.47279549716</v>
      </c>
      <c r="BE8" s="77">
        <f t="shared" ref="BE8:BE71" si="25">IFERROR(BC8/AY8,"-")</f>
        <v>346950.28089887643</v>
      </c>
      <c r="BF8" s="77">
        <v>901</v>
      </c>
      <c r="BG8" s="77">
        <v>281</v>
      </c>
      <c r="BH8" s="77">
        <v>220</v>
      </c>
      <c r="BI8" s="53">
        <f t="shared" ref="BI8:BI71" si="26">IFERROR(BG8/BF8,"-")</f>
        <v>0.31187569367369589</v>
      </c>
      <c r="BJ8" s="53">
        <f t="shared" ref="BJ8:BJ71" si="27">IFERROR(BH8/BF8,"-")</f>
        <v>0.24417314095449499</v>
      </c>
      <c r="BK8" s="77">
        <v>90985850</v>
      </c>
      <c r="BL8" s="77">
        <v>84197180</v>
      </c>
      <c r="BM8" s="77">
        <f t="shared" ref="BM8:BM71" si="28">IFERROR(BK8/BG8,"-")</f>
        <v>323793.06049822061</v>
      </c>
      <c r="BN8" s="77">
        <f t="shared" ref="BN8:BN71" si="29">IFERROR(BL8/BH8,"-")</f>
        <v>382714.45454545453</v>
      </c>
      <c r="BO8" s="77">
        <f t="shared" ref="BO8:BO14" si="30">SUM(D8,M8,V8,AE8,AN8,AW8,BF8)</f>
        <v>16136</v>
      </c>
      <c r="BP8" s="77">
        <f t="shared" ref="BP8:BQ22" si="31">SUM(E8,N8,W8,AF8,AO8,AX8,BG8)</f>
        <v>1936</v>
      </c>
      <c r="BQ8" s="77">
        <f t="shared" si="31"/>
        <v>1169</v>
      </c>
      <c r="BR8" s="53">
        <f t="shared" ref="BR8:BR71" si="32">IFERROR(BP8/BO8,"-")</f>
        <v>0.11998016856717898</v>
      </c>
      <c r="BS8" s="53">
        <f t="shared" ref="BS8:BS71" si="33">IFERROR(BQ8/BO8,"-")</f>
        <v>7.2446703024293499E-2</v>
      </c>
      <c r="BT8" s="77">
        <f>SUM(I8,R8,AA8,AJ8,AS8,BB8,BK8)</f>
        <v>527304440</v>
      </c>
      <c r="BU8" s="77">
        <f t="shared" ref="BT8:BU22" si="34">SUM(J8,S8,AB8,AK8,AT8,BC8,BL8)</f>
        <v>448872470</v>
      </c>
      <c r="BV8" s="77">
        <f t="shared" ref="BV8:BV71" si="35">IFERROR(BT8/BP8,"-")</f>
        <v>272367.99586776859</v>
      </c>
      <c r="BW8" s="77">
        <f t="shared" ref="BW8:BW71" si="36">IFERROR(BU8/BQ8,"-")</f>
        <v>383979.87168520101</v>
      </c>
      <c r="BY8" s="90">
        <v>2</v>
      </c>
      <c r="BZ8" s="168" t="s">
        <v>81</v>
      </c>
      <c r="CA8" s="133">
        <v>15488</v>
      </c>
      <c r="CB8" s="133">
        <v>1900</v>
      </c>
      <c r="CC8" s="133">
        <v>1163</v>
      </c>
      <c r="CD8" s="27">
        <v>0.12267561983471074</v>
      </c>
      <c r="CE8" s="27">
        <v>7.5090392561983466E-2</v>
      </c>
      <c r="CF8" s="133">
        <v>521888810</v>
      </c>
      <c r="CG8" s="133">
        <v>436512370</v>
      </c>
      <c r="CH8" s="133">
        <v>274678.3210526316</v>
      </c>
      <c r="CI8" s="133">
        <v>375333.07824591576</v>
      </c>
      <c r="CK8" s="42" t="str">
        <f t="shared" ref="CK8:CK71" si="37">INDEX($C$7:$C$80,MATCH(CL8,BR$7:BR$80,0))</f>
        <v>東成区</v>
      </c>
      <c r="CL8" s="86">
        <f t="shared" si="0"/>
        <v>0.14345896336417663</v>
      </c>
      <c r="CM8" s="97">
        <f t="shared" ref="CM8:CM71" si="38">ROUND(CL8,3)</f>
        <v>0.14299999999999999</v>
      </c>
      <c r="CN8" s="97">
        <f t="shared" ref="CN8:CN12" si="39">VLOOKUP(CK8,$BZ$7:$CI$80,5,FALSE)</f>
        <v>0.13760407030527289</v>
      </c>
      <c r="CO8" s="97">
        <f t="shared" ref="CO8:CO71" si="40">ROUND(CN8,3)</f>
        <v>0.13800000000000001</v>
      </c>
      <c r="CP8" s="135">
        <f t="shared" ref="CP8:CP12" si="41">(CM8-CO8)*100</f>
        <v>0.49999999999999767</v>
      </c>
      <c r="CQ8" s="42" t="str">
        <f t="shared" ref="CQ8:CQ71" si="42">INDEX($C$7:$C$80,MATCH(CR8,BS$7:BS$80,0))</f>
        <v>八尾市</v>
      </c>
      <c r="CR8" s="86">
        <f t="shared" si="1"/>
        <v>0.1002167298795482</v>
      </c>
      <c r="CS8" s="86">
        <f t="shared" ref="CS8:CS71" si="43">ROUND(CR8,3)</f>
        <v>0.1</v>
      </c>
      <c r="CT8" s="97">
        <f t="shared" ref="CT8:CT71" si="44">VLOOKUP(CQ8,$BZ$7:$CI$80,6,FALSE)</f>
        <v>9.6864081623904141E-2</v>
      </c>
      <c r="CU8" s="97">
        <f t="shared" ref="CU8:CU71" si="45">ROUND(CT8,3)</f>
        <v>9.7000000000000003E-2</v>
      </c>
      <c r="CV8" s="135">
        <f t="shared" ref="CV8:CV71" si="46">(CS8-CU8)*100</f>
        <v>0.30000000000000027</v>
      </c>
      <c r="CW8" s="43"/>
      <c r="CX8" s="86">
        <f t="shared" ref="CX8:CX71" si="47">ROUND($BR$81,3)</f>
        <v>0.124</v>
      </c>
      <c r="CY8" s="86">
        <f t="shared" ref="CY8:CY71" si="48">ROUND($CD$81,3)</f>
        <v>0.121</v>
      </c>
      <c r="CZ8" s="136">
        <f t="shared" ref="CZ8:CZ71" si="49">(CX8-CY8)*100</f>
        <v>0.30000000000000027</v>
      </c>
      <c r="DA8" s="86">
        <f t="shared" ref="DA8:DA71" si="50">ROUND($BS$81,3)</f>
        <v>8.2000000000000003E-2</v>
      </c>
      <c r="DB8" s="86">
        <f t="shared" ref="DB8:DB71" si="51">ROUND($CE$81,3)</f>
        <v>0.08</v>
      </c>
      <c r="DC8" s="136">
        <f t="shared" ref="DC8:DC71" si="52">(DA8-DB8)*100</f>
        <v>0.20000000000000018</v>
      </c>
      <c r="DD8" s="149">
        <v>0</v>
      </c>
    </row>
    <row r="9" spans="2:108" s="15" customFormat="1" ht="13.5" customHeight="1">
      <c r="B9" s="52">
        <v>3</v>
      </c>
      <c r="C9" s="168" t="s">
        <v>82</v>
      </c>
      <c r="D9" s="77">
        <v>12</v>
      </c>
      <c r="E9" s="77">
        <v>3</v>
      </c>
      <c r="F9" s="77">
        <v>0</v>
      </c>
      <c r="G9" s="53">
        <f t="shared" si="2"/>
        <v>0.25</v>
      </c>
      <c r="H9" s="53">
        <f t="shared" si="3"/>
        <v>0</v>
      </c>
      <c r="I9" s="77">
        <v>1471390</v>
      </c>
      <c r="J9" s="77">
        <v>0</v>
      </c>
      <c r="K9" s="77">
        <f t="shared" si="4"/>
        <v>490463.33333333331</v>
      </c>
      <c r="L9" s="77" t="str">
        <f t="shared" si="5"/>
        <v>-</v>
      </c>
      <c r="M9" s="77">
        <v>46</v>
      </c>
      <c r="N9" s="77">
        <v>13</v>
      </c>
      <c r="O9" s="77">
        <v>7</v>
      </c>
      <c r="P9" s="53">
        <f t="shared" si="6"/>
        <v>0.28260869565217389</v>
      </c>
      <c r="Q9" s="53">
        <f t="shared" si="7"/>
        <v>0.15217391304347827</v>
      </c>
      <c r="R9" s="77">
        <v>2174630</v>
      </c>
      <c r="S9" s="77">
        <v>1960670</v>
      </c>
      <c r="T9" s="77">
        <f t="shared" si="8"/>
        <v>167279.23076923078</v>
      </c>
      <c r="U9" s="77">
        <f t="shared" si="9"/>
        <v>280095.71428571426</v>
      </c>
      <c r="V9" s="77">
        <v>3506</v>
      </c>
      <c r="W9" s="77">
        <v>183</v>
      </c>
      <c r="X9" s="77">
        <v>94</v>
      </c>
      <c r="Y9" s="53">
        <f t="shared" si="10"/>
        <v>5.2196235025670279E-2</v>
      </c>
      <c r="Z9" s="53">
        <f t="shared" si="11"/>
        <v>2.6811180832857957E-2</v>
      </c>
      <c r="AA9" s="77">
        <v>45978040</v>
      </c>
      <c r="AB9" s="77">
        <v>36704610</v>
      </c>
      <c r="AC9" s="77">
        <f t="shared" si="12"/>
        <v>251246.12021857922</v>
      </c>
      <c r="AD9" s="77">
        <f t="shared" si="13"/>
        <v>390474.57446808513</v>
      </c>
      <c r="AE9" s="77">
        <v>2750</v>
      </c>
      <c r="AF9" s="77">
        <v>275</v>
      </c>
      <c r="AG9" s="77">
        <v>148</v>
      </c>
      <c r="AH9" s="53">
        <f t="shared" si="14"/>
        <v>0.1</v>
      </c>
      <c r="AI9" s="53">
        <f t="shared" si="15"/>
        <v>5.3818181818181821E-2</v>
      </c>
      <c r="AJ9" s="77">
        <v>76656590</v>
      </c>
      <c r="AK9" s="77">
        <v>56349590</v>
      </c>
      <c r="AL9" s="77">
        <f t="shared" si="16"/>
        <v>278751.23636363639</v>
      </c>
      <c r="AM9" s="77">
        <f t="shared" si="17"/>
        <v>380740.47297297296</v>
      </c>
      <c r="AN9" s="77">
        <v>1926</v>
      </c>
      <c r="AO9" s="77">
        <v>329</v>
      </c>
      <c r="AP9" s="77">
        <v>191</v>
      </c>
      <c r="AQ9" s="53">
        <f t="shared" si="18"/>
        <v>0.17082035306334373</v>
      </c>
      <c r="AR9" s="53">
        <f t="shared" si="19"/>
        <v>9.9169262720664592E-2</v>
      </c>
      <c r="AS9" s="77">
        <v>85014550</v>
      </c>
      <c r="AT9" s="77">
        <v>69681850</v>
      </c>
      <c r="AU9" s="77">
        <f t="shared" si="20"/>
        <v>258402.88753799393</v>
      </c>
      <c r="AV9" s="77">
        <f t="shared" si="21"/>
        <v>364826.43979057594</v>
      </c>
      <c r="AW9" s="77">
        <v>1237</v>
      </c>
      <c r="AX9" s="77">
        <v>367</v>
      </c>
      <c r="AY9" s="77">
        <v>244</v>
      </c>
      <c r="AZ9" s="53">
        <f t="shared" si="22"/>
        <v>0.29668552950687144</v>
      </c>
      <c r="BA9" s="53">
        <f t="shared" si="23"/>
        <v>0.19725141471301536</v>
      </c>
      <c r="BB9" s="77">
        <v>103777960</v>
      </c>
      <c r="BC9" s="77">
        <v>92513130</v>
      </c>
      <c r="BD9" s="77">
        <f t="shared" si="24"/>
        <v>282773.73297002725</v>
      </c>
      <c r="BE9" s="77">
        <f t="shared" si="25"/>
        <v>379152.17213114753</v>
      </c>
      <c r="BF9" s="77">
        <v>562</v>
      </c>
      <c r="BG9" s="77">
        <v>158</v>
      </c>
      <c r="BH9" s="77">
        <v>123</v>
      </c>
      <c r="BI9" s="53">
        <f t="shared" si="26"/>
        <v>0.28113879003558717</v>
      </c>
      <c r="BJ9" s="53">
        <f t="shared" si="27"/>
        <v>0.2188612099644128</v>
      </c>
      <c r="BK9" s="77">
        <v>50457910</v>
      </c>
      <c r="BL9" s="77">
        <v>47090380</v>
      </c>
      <c r="BM9" s="77">
        <f t="shared" si="28"/>
        <v>319353.86075949366</v>
      </c>
      <c r="BN9" s="77">
        <f t="shared" si="29"/>
        <v>382848.61788617884</v>
      </c>
      <c r="BO9" s="77">
        <f t="shared" si="30"/>
        <v>10039</v>
      </c>
      <c r="BP9" s="77">
        <f t="shared" si="31"/>
        <v>1328</v>
      </c>
      <c r="BQ9" s="77">
        <f t="shared" si="31"/>
        <v>807</v>
      </c>
      <c r="BR9" s="53">
        <f t="shared" si="32"/>
        <v>0.13228409204103994</v>
      </c>
      <c r="BS9" s="53">
        <f t="shared" si="33"/>
        <v>8.0386492678553648E-2</v>
      </c>
      <c r="BT9" s="77">
        <f>SUM(I9,R9,AA9,AJ9,AS9,BB9,BK9)</f>
        <v>365531070</v>
      </c>
      <c r="BU9" s="77">
        <f t="shared" si="34"/>
        <v>304300230</v>
      </c>
      <c r="BV9" s="77">
        <f t="shared" si="35"/>
        <v>275249.29969879519</v>
      </c>
      <c r="BW9" s="77">
        <f t="shared" si="36"/>
        <v>377075.87360594794</v>
      </c>
      <c r="BY9" s="90">
        <v>3</v>
      </c>
      <c r="BZ9" s="168" t="s">
        <v>82</v>
      </c>
      <c r="CA9" s="133">
        <v>9729</v>
      </c>
      <c r="CB9" s="133">
        <v>1285</v>
      </c>
      <c r="CC9" s="133">
        <v>741</v>
      </c>
      <c r="CD9" s="27">
        <v>0.13207935039572413</v>
      </c>
      <c r="CE9" s="27">
        <v>7.6164045636756092E-2</v>
      </c>
      <c r="CF9" s="133">
        <v>359272440</v>
      </c>
      <c r="CG9" s="133">
        <v>291899740</v>
      </c>
      <c r="CH9" s="133">
        <v>279589.44747081713</v>
      </c>
      <c r="CI9" s="133">
        <v>393926.77462887991</v>
      </c>
      <c r="CK9" s="42" t="str">
        <f t="shared" si="37"/>
        <v>中央区</v>
      </c>
      <c r="CL9" s="86">
        <f t="shared" si="0"/>
        <v>0.14106837221871904</v>
      </c>
      <c r="CM9" s="97">
        <f t="shared" si="38"/>
        <v>0.14099999999999999</v>
      </c>
      <c r="CN9" s="97">
        <f t="shared" si="39"/>
        <v>0.14139996256784579</v>
      </c>
      <c r="CO9" s="97">
        <f t="shared" si="40"/>
        <v>0.14099999999999999</v>
      </c>
      <c r="CP9" s="135">
        <f t="shared" si="41"/>
        <v>0</v>
      </c>
      <c r="CQ9" s="42" t="str">
        <f t="shared" si="42"/>
        <v>池田市</v>
      </c>
      <c r="CR9" s="86">
        <f t="shared" si="1"/>
        <v>9.9168771043771045E-2</v>
      </c>
      <c r="CS9" s="86">
        <f t="shared" si="43"/>
        <v>9.9000000000000005E-2</v>
      </c>
      <c r="CT9" s="97">
        <f t="shared" si="44"/>
        <v>9.5152895250487965E-2</v>
      </c>
      <c r="CU9" s="97">
        <f t="shared" si="45"/>
        <v>9.5000000000000001E-2</v>
      </c>
      <c r="CV9" s="135">
        <f t="shared" si="46"/>
        <v>0.40000000000000036</v>
      </c>
      <c r="CW9" s="43"/>
      <c r="CX9" s="86">
        <f t="shared" si="47"/>
        <v>0.124</v>
      </c>
      <c r="CY9" s="86">
        <f t="shared" si="48"/>
        <v>0.121</v>
      </c>
      <c r="CZ9" s="136">
        <f t="shared" si="49"/>
        <v>0.30000000000000027</v>
      </c>
      <c r="DA9" s="86">
        <f t="shared" si="50"/>
        <v>8.2000000000000003E-2</v>
      </c>
      <c r="DB9" s="86">
        <f t="shared" si="51"/>
        <v>0.08</v>
      </c>
      <c r="DC9" s="136">
        <f t="shared" si="52"/>
        <v>0.20000000000000018</v>
      </c>
      <c r="DD9" s="149">
        <v>0</v>
      </c>
    </row>
    <row r="10" spans="2:108" s="15" customFormat="1" ht="13.5" customHeight="1">
      <c r="B10" s="52">
        <v>4</v>
      </c>
      <c r="C10" s="168" t="s">
        <v>83</v>
      </c>
      <c r="D10" s="77">
        <v>21</v>
      </c>
      <c r="E10" s="77">
        <v>2</v>
      </c>
      <c r="F10" s="77">
        <v>1</v>
      </c>
      <c r="G10" s="53">
        <f t="shared" si="2"/>
        <v>9.5238095238095233E-2</v>
      </c>
      <c r="H10" s="53">
        <f t="shared" si="3"/>
        <v>4.7619047619047616E-2</v>
      </c>
      <c r="I10" s="77">
        <v>1925120</v>
      </c>
      <c r="J10" s="77">
        <v>1882100</v>
      </c>
      <c r="K10" s="77">
        <f t="shared" si="4"/>
        <v>962560</v>
      </c>
      <c r="L10" s="77">
        <f t="shared" si="5"/>
        <v>1882100</v>
      </c>
      <c r="M10" s="77">
        <v>61</v>
      </c>
      <c r="N10" s="77">
        <v>11</v>
      </c>
      <c r="O10" s="77">
        <v>7</v>
      </c>
      <c r="P10" s="53">
        <f t="shared" si="6"/>
        <v>0.18032786885245902</v>
      </c>
      <c r="Q10" s="53">
        <f t="shared" si="7"/>
        <v>0.11475409836065574</v>
      </c>
      <c r="R10" s="77">
        <v>3822280</v>
      </c>
      <c r="S10" s="77">
        <v>3378040</v>
      </c>
      <c r="T10" s="77">
        <f t="shared" si="8"/>
        <v>347480</v>
      </c>
      <c r="U10" s="77">
        <f t="shared" si="9"/>
        <v>482577.14285714284</v>
      </c>
      <c r="V10" s="77">
        <v>3821</v>
      </c>
      <c r="W10" s="77">
        <v>157</v>
      </c>
      <c r="X10" s="77">
        <v>72</v>
      </c>
      <c r="Y10" s="53">
        <f t="shared" si="10"/>
        <v>4.10887202303062E-2</v>
      </c>
      <c r="Z10" s="53">
        <f t="shared" si="11"/>
        <v>1.884323475529966E-2</v>
      </c>
      <c r="AA10" s="77">
        <v>34649670</v>
      </c>
      <c r="AB10" s="77">
        <v>27227160</v>
      </c>
      <c r="AC10" s="77">
        <f t="shared" si="12"/>
        <v>220698.53503184713</v>
      </c>
      <c r="AD10" s="77">
        <f t="shared" si="13"/>
        <v>378155</v>
      </c>
      <c r="AE10" s="77">
        <v>3089</v>
      </c>
      <c r="AF10" s="77">
        <v>245</v>
      </c>
      <c r="AG10" s="77">
        <v>119</v>
      </c>
      <c r="AH10" s="53">
        <f t="shared" si="14"/>
        <v>7.9313693752023309E-2</v>
      </c>
      <c r="AI10" s="53">
        <f t="shared" si="15"/>
        <v>3.8523794108125606E-2</v>
      </c>
      <c r="AJ10" s="77">
        <v>58310940</v>
      </c>
      <c r="AK10" s="77">
        <v>42948240</v>
      </c>
      <c r="AL10" s="77">
        <f t="shared" si="16"/>
        <v>238003.83673469388</v>
      </c>
      <c r="AM10" s="77">
        <f t="shared" si="17"/>
        <v>360909.57983193279</v>
      </c>
      <c r="AN10" s="77">
        <v>2370</v>
      </c>
      <c r="AO10" s="77">
        <v>338</v>
      </c>
      <c r="AP10" s="77">
        <v>179</v>
      </c>
      <c r="AQ10" s="53">
        <f t="shared" si="18"/>
        <v>0.14261603375527426</v>
      </c>
      <c r="AR10" s="53">
        <f t="shared" si="19"/>
        <v>7.5527426160337557E-2</v>
      </c>
      <c r="AS10" s="77">
        <v>87674690</v>
      </c>
      <c r="AT10" s="77">
        <v>74454200</v>
      </c>
      <c r="AU10" s="77">
        <f t="shared" si="20"/>
        <v>259392.57396449705</v>
      </c>
      <c r="AV10" s="77">
        <f t="shared" si="21"/>
        <v>415945.25139664806</v>
      </c>
      <c r="AW10" s="77">
        <v>1254</v>
      </c>
      <c r="AX10" s="77">
        <v>232</v>
      </c>
      <c r="AY10" s="77">
        <v>154</v>
      </c>
      <c r="AZ10" s="53">
        <f t="shared" si="22"/>
        <v>0.1850079744816587</v>
      </c>
      <c r="BA10" s="53">
        <f t="shared" si="23"/>
        <v>0.12280701754385964</v>
      </c>
      <c r="BB10" s="77">
        <v>67245730</v>
      </c>
      <c r="BC10" s="77">
        <v>59253560</v>
      </c>
      <c r="BD10" s="77">
        <f t="shared" si="24"/>
        <v>289852.28448275861</v>
      </c>
      <c r="BE10" s="77">
        <f t="shared" si="25"/>
        <v>384763.37662337662</v>
      </c>
      <c r="BF10" s="77">
        <v>576</v>
      </c>
      <c r="BG10" s="77">
        <v>138</v>
      </c>
      <c r="BH10" s="77">
        <v>104</v>
      </c>
      <c r="BI10" s="53">
        <f t="shared" si="26"/>
        <v>0.23958333333333334</v>
      </c>
      <c r="BJ10" s="53">
        <f t="shared" si="27"/>
        <v>0.18055555555555555</v>
      </c>
      <c r="BK10" s="77">
        <v>45530850</v>
      </c>
      <c r="BL10" s="77">
        <v>41481050</v>
      </c>
      <c r="BM10" s="77">
        <f t="shared" si="28"/>
        <v>329933.69565217389</v>
      </c>
      <c r="BN10" s="77">
        <f t="shared" si="29"/>
        <v>398856.25</v>
      </c>
      <c r="BO10" s="77">
        <f t="shared" si="30"/>
        <v>11192</v>
      </c>
      <c r="BP10" s="77">
        <f t="shared" si="31"/>
        <v>1123</v>
      </c>
      <c r="BQ10" s="77">
        <f t="shared" si="31"/>
        <v>636</v>
      </c>
      <c r="BR10" s="53">
        <f t="shared" si="32"/>
        <v>0.10033952823445318</v>
      </c>
      <c r="BS10" s="53">
        <f t="shared" si="33"/>
        <v>5.6826304503216581E-2</v>
      </c>
      <c r="BT10" s="77">
        <f>SUM(I10,R10,AA10,AJ10,AS10,BB10,BK10)</f>
        <v>299159280</v>
      </c>
      <c r="BU10" s="77">
        <f t="shared" si="34"/>
        <v>250624350</v>
      </c>
      <c r="BV10" s="77">
        <f t="shared" si="35"/>
        <v>266392.94746215496</v>
      </c>
      <c r="BW10" s="77">
        <f t="shared" si="36"/>
        <v>394063.44339622639</v>
      </c>
      <c r="BY10" s="90">
        <v>4</v>
      </c>
      <c r="BZ10" s="168" t="s">
        <v>83</v>
      </c>
      <c r="CA10" s="133">
        <v>10808</v>
      </c>
      <c r="CB10" s="133">
        <v>1139</v>
      </c>
      <c r="CC10" s="133">
        <v>623</v>
      </c>
      <c r="CD10" s="27">
        <v>0.10538490007401924</v>
      </c>
      <c r="CE10" s="27">
        <v>5.7642487046632121E-2</v>
      </c>
      <c r="CF10" s="133">
        <v>311755660</v>
      </c>
      <c r="CG10" s="133">
        <v>256630670</v>
      </c>
      <c r="CH10" s="133">
        <v>273709.97366110625</v>
      </c>
      <c r="CI10" s="133">
        <v>411927.23916532903</v>
      </c>
      <c r="CK10" s="42" t="str">
        <f t="shared" si="37"/>
        <v>箕面市</v>
      </c>
      <c r="CL10" s="86">
        <f t="shared" si="0"/>
        <v>0.14006528289253431</v>
      </c>
      <c r="CM10" s="97">
        <f t="shared" si="38"/>
        <v>0.14000000000000001</v>
      </c>
      <c r="CN10" s="97">
        <f t="shared" si="39"/>
        <v>0.13905377094972068</v>
      </c>
      <c r="CO10" s="97">
        <f t="shared" si="40"/>
        <v>0.13900000000000001</v>
      </c>
      <c r="CP10" s="135">
        <f t="shared" si="41"/>
        <v>0.10000000000000009</v>
      </c>
      <c r="CQ10" s="42" t="str">
        <f t="shared" si="42"/>
        <v>東住吉区</v>
      </c>
      <c r="CR10" s="86">
        <f t="shared" si="1"/>
        <v>9.8544138685517119E-2</v>
      </c>
      <c r="CS10" s="86">
        <f t="shared" si="43"/>
        <v>9.9000000000000005E-2</v>
      </c>
      <c r="CT10" s="97">
        <f t="shared" si="44"/>
        <v>9.7641936457300516E-2</v>
      </c>
      <c r="CU10" s="97">
        <f t="shared" si="45"/>
        <v>9.8000000000000004E-2</v>
      </c>
      <c r="CV10" s="135">
        <f t="shared" si="46"/>
        <v>0.10000000000000009</v>
      </c>
      <c r="CW10" s="43"/>
      <c r="CX10" s="86">
        <f t="shared" si="47"/>
        <v>0.124</v>
      </c>
      <c r="CY10" s="86">
        <f t="shared" si="48"/>
        <v>0.121</v>
      </c>
      <c r="CZ10" s="136">
        <f t="shared" si="49"/>
        <v>0.30000000000000027</v>
      </c>
      <c r="DA10" s="86">
        <f t="shared" si="50"/>
        <v>8.2000000000000003E-2</v>
      </c>
      <c r="DB10" s="86">
        <f t="shared" si="51"/>
        <v>0.08</v>
      </c>
      <c r="DC10" s="136">
        <f t="shared" si="52"/>
        <v>0.20000000000000018</v>
      </c>
      <c r="DD10" s="149">
        <v>0</v>
      </c>
    </row>
    <row r="11" spans="2:108" s="15" customFormat="1" ht="13.5" customHeight="1">
      <c r="B11" s="52">
        <v>5</v>
      </c>
      <c r="C11" s="168" t="s">
        <v>84</v>
      </c>
      <c r="D11" s="77">
        <v>19</v>
      </c>
      <c r="E11" s="77">
        <v>1</v>
      </c>
      <c r="F11" s="77">
        <v>0</v>
      </c>
      <c r="G11" s="53">
        <f t="shared" si="2"/>
        <v>5.2631578947368418E-2</v>
      </c>
      <c r="H11" s="53">
        <f t="shared" si="3"/>
        <v>0</v>
      </c>
      <c r="I11" s="77">
        <v>3000</v>
      </c>
      <c r="J11" s="77">
        <v>0</v>
      </c>
      <c r="K11" s="77">
        <f t="shared" si="4"/>
        <v>3000</v>
      </c>
      <c r="L11" s="77" t="str">
        <f t="shared" si="5"/>
        <v>-</v>
      </c>
      <c r="M11" s="77">
        <v>59</v>
      </c>
      <c r="N11" s="77">
        <v>6</v>
      </c>
      <c r="O11" s="77">
        <v>0</v>
      </c>
      <c r="P11" s="53">
        <f t="shared" si="6"/>
        <v>0.10169491525423729</v>
      </c>
      <c r="Q11" s="53">
        <f t="shared" si="7"/>
        <v>0</v>
      </c>
      <c r="R11" s="77">
        <v>155730</v>
      </c>
      <c r="S11" s="77">
        <v>0</v>
      </c>
      <c r="T11" s="77">
        <f t="shared" si="8"/>
        <v>25955</v>
      </c>
      <c r="U11" s="77" t="str">
        <f t="shared" si="9"/>
        <v>-</v>
      </c>
      <c r="V11" s="77">
        <v>3851</v>
      </c>
      <c r="W11" s="77">
        <v>167</v>
      </c>
      <c r="X11" s="77">
        <v>81</v>
      </c>
      <c r="Y11" s="53">
        <f t="shared" si="10"/>
        <v>4.3365359646844973E-2</v>
      </c>
      <c r="Z11" s="53">
        <f t="shared" si="11"/>
        <v>2.1033497792781096E-2</v>
      </c>
      <c r="AA11" s="77">
        <v>39625870</v>
      </c>
      <c r="AB11" s="77">
        <v>31556290</v>
      </c>
      <c r="AC11" s="77">
        <f t="shared" si="12"/>
        <v>237280.65868263473</v>
      </c>
      <c r="AD11" s="77">
        <f t="shared" si="13"/>
        <v>389583.82716049382</v>
      </c>
      <c r="AE11" s="77">
        <v>2803</v>
      </c>
      <c r="AF11" s="77">
        <v>237</v>
      </c>
      <c r="AG11" s="77">
        <v>119</v>
      </c>
      <c r="AH11" s="53">
        <f t="shared" si="14"/>
        <v>8.4552265429896536E-2</v>
      </c>
      <c r="AI11" s="53">
        <f t="shared" si="15"/>
        <v>4.2454513021762397E-2</v>
      </c>
      <c r="AJ11" s="77">
        <v>65447420</v>
      </c>
      <c r="AK11" s="77">
        <v>46246160</v>
      </c>
      <c r="AL11" s="77">
        <f t="shared" si="16"/>
        <v>276149.45147679327</v>
      </c>
      <c r="AM11" s="77">
        <f t="shared" si="17"/>
        <v>388623.19327731093</v>
      </c>
      <c r="AN11" s="77">
        <v>2056</v>
      </c>
      <c r="AO11" s="77">
        <v>320</v>
      </c>
      <c r="AP11" s="77">
        <v>193</v>
      </c>
      <c r="AQ11" s="53">
        <f t="shared" si="18"/>
        <v>0.1556420233463035</v>
      </c>
      <c r="AR11" s="53">
        <f t="shared" si="19"/>
        <v>9.3871595330739299E-2</v>
      </c>
      <c r="AS11" s="77">
        <v>99444790</v>
      </c>
      <c r="AT11" s="77">
        <v>79576370</v>
      </c>
      <c r="AU11" s="77">
        <f t="shared" si="20"/>
        <v>310764.96875</v>
      </c>
      <c r="AV11" s="77">
        <f t="shared" si="21"/>
        <v>412312.79792746116</v>
      </c>
      <c r="AW11" s="77">
        <v>1146</v>
      </c>
      <c r="AX11" s="77">
        <v>253</v>
      </c>
      <c r="AY11" s="77">
        <v>184</v>
      </c>
      <c r="AZ11" s="53">
        <f t="shared" si="22"/>
        <v>0.22076788830715532</v>
      </c>
      <c r="BA11" s="53">
        <f t="shared" si="23"/>
        <v>0.16055846422338568</v>
      </c>
      <c r="BB11" s="77">
        <v>73860680</v>
      </c>
      <c r="BC11" s="77">
        <v>66642410</v>
      </c>
      <c r="BD11" s="77">
        <f t="shared" si="24"/>
        <v>291939.44664031622</v>
      </c>
      <c r="BE11" s="77">
        <f t="shared" si="25"/>
        <v>362187.01086956525</v>
      </c>
      <c r="BF11" s="77">
        <v>557</v>
      </c>
      <c r="BG11" s="77">
        <v>130</v>
      </c>
      <c r="BH11" s="77">
        <v>107</v>
      </c>
      <c r="BI11" s="53">
        <f t="shared" si="26"/>
        <v>0.23339317773788151</v>
      </c>
      <c r="BJ11" s="53">
        <f t="shared" si="27"/>
        <v>0.19210053859964094</v>
      </c>
      <c r="BK11" s="77">
        <v>49050350</v>
      </c>
      <c r="BL11" s="77">
        <v>46033420</v>
      </c>
      <c r="BM11" s="77">
        <f t="shared" si="28"/>
        <v>377310.38461538462</v>
      </c>
      <c r="BN11" s="77">
        <f t="shared" si="29"/>
        <v>430218.8785046729</v>
      </c>
      <c r="BO11" s="77">
        <f t="shared" si="30"/>
        <v>10491</v>
      </c>
      <c r="BP11" s="77">
        <f t="shared" si="31"/>
        <v>1114</v>
      </c>
      <c r="BQ11" s="77">
        <f t="shared" si="31"/>
        <v>684</v>
      </c>
      <c r="BR11" s="53">
        <f t="shared" si="32"/>
        <v>0.10618625488513965</v>
      </c>
      <c r="BS11" s="53">
        <f t="shared" si="33"/>
        <v>6.5198741778667427E-2</v>
      </c>
      <c r="BT11" s="77">
        <f>SUM(I11,R11,AA11,AJ11,AS11,BB11,BK11)</f>
        <v>327587840</v>
      </c>
      <c r="BU11" s="77">
        <f t="shared" si="34"/>
        <v>270054650</v>
      </c>
      <c r="BV11" s="77">
        <f t="shared" si="35"/>
        <v>294064.48833034112</v>
      </c>
      <c r="BW11" s="77">
        <f t="shared" si="36"/>
        <v>394816.73976608185</v>
      </c>
      <c r="BY11" s="90">
        <v>5</v>
      </c>
      <c r="BZ11" s="168" t="s">
        <v>84</v>
      </c>
      <c r="CA11" s="133">
        <v>9963</v>
      </c>
      <c r="CB11" s="133">
        <v>1071</v>
      </c>
      <c r="CC11" s="133">
        <v>657</v>
      </c>
      <c r="CD11" s="27">
        <v>0.10749774164408311</v>
      </c>
      <c r="CE11" s="27">
        <v>6.5943992773261059E-2</v>
      </c>
      <c r="CF11" s="133">
        <v>331404240</v>
      </c>
      <c r="CG11" s="133">
        <v>269736430</v>
      </c>
      <c r="CH11" s="133">
        <v>309434.39775910362</v>
      </c>
      <c r="CI11" s="133">
        <v>410557.73211567733</v>
      </c>
      <c r="CK11" s="42" t="str">
        <f t="shared" si="37"/>
        <v>池田市</v>
      </c>
      <c r="CL11" s="86">
        <f t="shared" si="0"/>
        <v>0.13920454545454544</v>
      </c>
      <c r="CM11" s="97">
        <f t="shared" si="38"/>
        <v>0.13900000000000001</v>
      </c>
      <c r="CN11" s="97">
        <f t="shared" si="39"/>
        <v>0.14129256126653655</v>
      </c>
      <c r="CO11" s="97">
        <f t="shared" si="40"/>
        <v>0.14099999999999999</v>
      </c>
      <c r="CP11" s="135">
        <f t="shared" si="41"/>
        <v>-0.1999999999999974</v>
      </c>
      <c r="CQ11" s="42" t="str">
        <f t="shared" si="42"/>
        <v>箕面市</v>
      </c>
      <c r="CR11" s="86">
        <f t="shared" si="1"/>
        <v>9.5078674255105453E-2</v>
      </c>
      <c r="CS11" s="86">
        <f t="shared" si="43"/>
        <v>9.5000000000000001E-2</v>
      </c>
      <c r="CT11" s="97">
        <f t="shared" si="44"/>
        <v>9.2527932960893858E-2</v>
      </c>
      <c r="CU11" s="97">
        <f t="shared" si="45"/>
        <v>9.2999999999999999E-2</v>
      </c>
      <c r="CV11" s="135">
        <f t="shared" si="46"/>
        <v>0.20000000000000018</v>
      </c>
      <c r="CW11" s="43"/>
      <c r="CX11" s="86">
        <f t="shared" si="47"/>
        <v>0.124</v>
      </c>
      <c r="CY11" s="86">
        <f t="shared" si="48"/>
        <v>0.121</v>
      </c>
      <c r="CZ11" s="136">
        <f t="shared" si="49"/>
        <v>0.30000000000000027</v>
      </c>
      <c r="DA11" s="86">
        <f t="shared" si="50"/>
        <v>8.2000000000000003E-2</v>
      </c>
      <c r="DB11" s="86">
        <f t="shared" si="51"/>
        <v>0.08</v>
      </c>
      <c r="DC11" s="136">
        <f t="shared" si="52"/>
        <v>0.20000000000000018</v>
      </c>
      <c r="DD11" s="149">
        <v>0</v>
      </c>
    </row>
    <row r="12" spans="2:108" s="15" customFormat="1" ht="13.5" customHeight="1">
      <c r="B12" s="52">
        <v>6</v>
      </c>
      <c r="C12" s="168" t="s">
        <v>85</v>
      </c>
      <c r="D12" s="77">
        <v>14</v>
      </c>
      <c r="E12" s="77">
        <v>2</v>
      </c>
      <c r="F12" s="77">
        <v>1</v>
      </c>
      <c r="G12" s="53">
        <f t="shared" si="2"/>
        <v>0.14285714285714285</v>
      </c>
      <c r="H12" s="53">
        <f t="shared" si="3"/>
        <v>7.1428571428571425E-2</v>
      </c>
      <c r="I12" s="77">
        <v>230520</v>
      </c>
      <c r="J12" s="77">
        <v>168500</v>
      </c>
      <c r="K12" s="77">
        <f t="shared" si="4"/>
        <v>115260</v>
      </c>
      <c r="L12" s="77">
        <f t="shared" si="5"/>
        <v>168500</v>
      </c>
      <c r="M12" s="77">
        <v>65</v>
      </c>
      <c r="N12" s="77">
        <v>7</v>
      </c>
      <c r="O12" s="77">
        <v>5</v>
      </c>
      <c r="P12" s="53">
        <f t="shared" si="6"/>
        <v>0.1076923076923077</v>
      </c>
      <c r="Q12" s="53">
        <f t="shared" si="7"/>
        <v>7.6923076923076927E-2</v>
      </c>
      <c r="R12" s="77">
        <v>4610860</v>
      </c>
      <c r="S12" s="77">
        <v>4568500</v>
      </c>
      <c r="T12" s="77">
        <f t="shared" si="8"/>
        <v>658694.28571428568</v>
      </c>
      <c r="U12" s="77">
        <f t="shared" si="9"/>
        <v>913700</v>
      </c>
      <c r="V12" s="77">
        <v>4539</v>
      </c>
      <c r="W12" s="77">
        <v>156</v>
      </c>
      <c r="X12" s="77">
        <v>93</v>
      </c>
      <c r="Y12" s="53">
        <f t="shared" si="10"/>
        <v>3.4368803701255786E-2</v>
      </c>
      <c r="Z12" s="53">
        <f t="shared" si="11"/>
        <v>2.0489094514210177E-2</v>
      </c>
      <c r="AA12" s="77">
        <v>46296270</v>
      </c>
      <c r="AB12" s="77">
        <v>38099520</v>
      </c>
      <c r="AC12" s="77">
        <f t="shared" si="12"/>
        <v>296770.96153846156</v>
      </c>
      <c r="AD12" s="77">
        <f t="shared" si="13"/>
        <v>409672.25806451612</v>
      </c>
      <c r="AE12" s="77">
        <v>3971</v>
      </c>
      <c r="AF12" s="77">
        <v>277</v>
      </c>
      <c r="AG12" s="77">
        <v>187</v>
      </c>
      <c r="AH12" s="53">
        <f t="shared" si="14"/>
        <v>6.9755729035507433E-2</v>
      </c>
      <c r="AI12" s="53">
        <f t="shared" si="15"/>
        <v>4.7091412742382273E-2</v>
      </c>
      <c r="AJ12" s="77">
        <v>94676850</v>
      </c>
      <c r="AK12" s="77">
        <v>79308490</v>
      </c>
      <c r="AL12" s="77">
        <f t="shared" si="16"/>
        <v>341793.68231046933</v>
      </c>
      <c r="AM12" s="77">
        <f t="shared" si="17"/>
        <v>424109.57219251338</v>
      </c>
      <c r="AN12" s="77">
        <v>2813</v>
      </c>
      <c r="AO12" s="77">
        <v>320</v>
      </c>
      <c r="AP12" s="77">
        <v>219</v>
      </c>
      <c r="AQ12" s="53">
        <f t="shared" si="18"/>
        <v>0.11375755421258443</v>
      </c>
      <c r="AR12" s="53">
        <f t="shared" si="19"/>
        <v>7.7852826164237471E-2</v>
      </c>
      <c r="AS12" s="77">
        <v>92313800</v>
      </c>
      <c r="AT12" s="77">
        <v>81133620</v>
      </c>
      <c r="AU12" s="77">
        <f t="shared" si="20"/>
        <v>288480.625</v>
      </c>
      <c r="AV12" s="77">
        <f t="shared" si="21"/>
        <v>370473.15068493149</v>
      </c>
      <c r="AW12" s="77">
        <v>1579</v>
      </c>
      <c r="AX12" s="77">
        <v>304</v>
      </c>
      <c r="AY12" s="77">
        <v>218</v>
      </c>
      <c r="AZ12" s="53">
        <f t="shared" si="22"/>
        <v>0.19252691576947434</v>
      </c>
      <c r="BA12" s="53">
        <f t="shared" si="23"/>
        <v>0.13806206459784673</v>
      </c>
      <c r="BB12" s="77">
        <v>88534890</v>
      </c>
      <c r="BC12" s="77">
        <v>79774000</v>
      </c>
      <c r="BD12" s="77">
        <f t="shared" si="24"/>
        <v>291233.19078947371</v>
      </c>
      <c r="BE12" s="77">
        <f t="shared" si="25"/>
        <v>365935.77981651376</v>
      </c>
      <c r="BF12" s="77">
        <v>645</v>
      </c>
      <c r="BG12" s="77">
        <v>126</v>
      </c>
      <c r="BH12" s="77">
        <v>109</v>
      </c>
      <c r="BI12" s="53">
        <f t="shared" si="26"/>
        <v>0.19534883720930232</v>
      </c>
      <c r="BJ12" s="53">
        <f t="shared" si="27"/>
        <v>0.16899224806201552</v>
      </c>
      <c r="BK12" s="77">
        <v>40208080</v>
      </c>
      <c r="BL12" s="77">
        <v>38522050</v>
      </c>
      <c r="BM12" s="77">
        <f t="shared" si="28"/>
        <v>319111.74603174604</v>
      </c>
      <c r="BN12" s="77">
        <f t="shared" si="29"/>
        <v>353413.30275229359</v>
      </c>
      <c r="BO12" s="77">
        <f t="shared" si="30"/>
        <v>13626</v>
      </c>
      <c r="BP12" s="77">
        <f t="shared" si="31"/>
        <v>1192</v>
      </c>
      <c r="BQ12" s="77">
        <f t="shared" si="31"/>
        <v>832</v>
      </c>
      <c r="BR12" s="53">
        <f t="shared" si="32"/>
        <v>8.7479817995009534E-2</v>
      </c>
      <c r="BS12" s="53">
        <f t="shared" si="33"/>
        <v>6.105973873477176E-2</v>
      </c>
      <c r="BT12" s="77">
        <f t="shared" si="34"/>
        <v>366871270</v>
      </c>
      <c r="BU12" s="77">
        <f t="shared" si="34"/>
        <v>321574680</v>
      </c>
      <c r="BV12" s="77">
        <f t="shared" si="35"/>
        <v>307777.9110738255</v>
      </c>
      <c r="BW12" s="77">
        <f t="shared" si="36"/>
        <v>386508.02884615387</v>
      </c>
      <c r="BY12" s="90">
        <v>6</v>
      </c>
      <c r="BZ12" s="168" t="s">
        <v>85</v>
      </c>
      <c r="CA12" s="133">
        <v>13283</v>
      </c>
      <c r="CB12" s="133">
        <v>1129</v>
      </c>
      <c r="CC12" s="133">
        <v>788</v>
      </c>
      <c r="CD12" s="27">
        <v>8.4995859369118423E-2</v>
      </c>
      <c r="CE12" s="27">
        <v>5.9323947903335089E-2</v>
      </c>
      <c r="CF12" s="133">
        <v>379001930</v>
      </c>
      <c r="CG12" s="133">
        <v>323890310</v>
      </c>
      <c r="CH12" s="133">
        <v>335697.01505757309</v>
      </c>
      <c r="CI12" s="133">
        <v>411028.31218274112</v>
      </c>
      <c r="CK12" s="42" t="str">
        <f t="shared" si="37"/>
        <v>田尻町</v>
      </c>
      <c r="CL12" s="86">
        <f t="shared" si="0"/>
        <v>0.13828996282527881</v>
      </c>
      <c r="CM12" s="97">
        <f t="shared" si="38"/>
        <v>0.13800000000000001</v>
      </c>
      <c r="CN12" s="97">
        <f t="shared" si="39"/>
        <v>0.13856812933025403</v>
      </c>
      <c r="CO12" s="97">
        <f t="shared" si="40"/>
        <v>0.13900000000000001</v>
      </c>
      <c r="CP12" s="135">
        <f t="shared" si="41"/>
        <v>-0.10000000000000009</v>
      </c>
      <c r="CQ12" s="42" t="str">
        <f t="shared" si="42"/>
        <v>田尻町</v>
      </c>
      <c r="CR12" s="86">
        <f t="shared" si="1"/>
        <v>9.1449814126394052E-2</v>
      </c>
      <c r="CS12" s="86">
        <f t="shared" si="43"/>
        <v>9.0999999999999998E-2</v>
      </c>
      <c r="CT12" s="97">
        <f t="shared" si="44"/>
        <v>9.6997690531177835E-2</v>
      </c>
      <c r="CU12" s="97">
        <f t="shared" si="45"/>
        <v>9.7000000000000003E-2</v>
      </c>
      <c r="CV12" s="135">
        <f t="shared" si="46"/>
        <v>-0.60000000000000053</v>
      </c>
      <c r="CW12" s="43"/>
      <c r="CX12" s="86">
        <f t="shared" si="47"/>
        <v>0.124</v>
      </c>
      <c r="CY12" s="86">
        <f t="shared" si="48"/>
        <v>0.121</v>
      </c>
      <c r="CZ12" s="136">
        <f t="shared" si="49"/>
        <v>0.30000000000000027</v>
      </c>
      <c r="DA12" s="86">
        <f t="shared" si="50"/>
        <v>8.2000000000000003E-2</v>
      </c>
      <c r="DB12" s="86">
        <f t="shared" si="51"/>
        <v>0.08</v>
      </c>
      <c r="DC12" s="136">
        <f t="shared" si="52"/>
        <v>0.20000000000000018</v>
      </c>
      <c r="DD12" s="149">
        <v>0</v>
      </c>
    </row>
    <row r="13" spans="2:108" s="15" customFormat="1" ht="13.5" customHeight="1">
      <c r="B13" s="52">
        <v>7</v>
      </c>
      <c r="C13" s="168" t="s">
        <v>86</v>
      </c>
      <c r="D13" s="77">
        <v>28</v>
      </c>
      <c r="E13" s="77">
        <v>5</v>
      </c>
      <c r="F13" s="77">
        <v>3</v>
      </c>
      <c r="G13" s="53">
        <f t="shared" si="2"/>
        <v>0.17857142857142858</v>
      </c>
      <c r="H13" s="53">
        <f t="shared" si="3"/>
        <v>0.10714285714285714</v>
      </c>
      <c r="I13" s="77">
        <v>1133530</v>
      </c>
      <c r="J13" s="77">
        <v>628370</v>
      </c>
      <c r="K13" s="77">
        <f t="shared" si="4"/>
        <v>226706</v>
      </c>
      <c r="L13" s="77">
        <f t="shared" si="5"/>
        <v>209456.66666666666</v>
      </c>
      <c r="M13" s="77">
        <v>76</v>
      </c>
      <c r="N13" s="77">
        <v>13</v>
      </c>
      <c r="O13" s="77">
        <v>8</v>
      </c>
      <c r="P13" s="53">
        <f t="shared" si="6"/>
        <v>0.17105263157894737</v>
      </c>
      <c r="Q13" s="53">
        <f t="shared" si="7"/>
        <v>0.10526315789473684</v>
      </c>
      <c r="R13" s="77">
        <v>6680360</v>
      </c>
      <c r="S13" s="77">
        <v>4821110</v>
      </c>
      <c r="T13" s="77">
        <f t="shared" si="8"/>
        <v>513873.84615384613</v>
      </c>
      <c r="U13" s="77">
        <f t="shared" si="9"/>
        <v>602638.75</v>
      </c>
      <c r="V13" s="77">
        <v>4283</v>
      </c>
      <c r="W13" s="77">
        <v>177</v>
      </c>
      <c r="X13" s="77">
        <v>84</v>
      </c>
      <c r="Y13" s="53">
        <f t="shared" si="10"/>
        <v>4.1326173243053932E-2</v>
      </c>
      <c r="Z13" s="53">
        <f t="shared" si="11"/>
        <v>1.9612421200093391E-2</v>
      </c>
      <c r="AA13" s="77">
        <v>48509370</v>
      </c>
      <c r="AB13" s="77">
        <v>31667410</v>
      </c>
      <c r="AC13" s="77">
        <f t="shared" si="12"/>
        <v>274064.23728813557</v>
      </c>
      <c r="AD13" s="77">
        <f t="shared" si="13"/>
        <v>376992.97619047621</v>
      </c>
      <c r="AE13" s="77">
        <v>3538</v>
      </c>
      <c r="AF13" s="77">
        <v>247</v>
      </c>
      <c r="AG13" s="77">
        <v>141</v>
      </c>
      <c r="AH13" s="53">
        <f t="shared" si="14"/>
        <v>6.981345392877332E-2</v>
      </c>
      <c r="AI13" s="53">
        <f t="shared" si="15"/>
        <v>3.9853024307518373E-2</v>
      </c>
      <c r="AJ13" s="77">
        <v>77200390</v>
      </c>
      <c r="AK13" s="77">
        <v>63544030</v>
      </c>
      <c r="AL13" s="77">
        <f t="shared" si="16"/>
        <v>312552.18623481784</v>
      </c>
      <c r="AM13" s="77">
        <f t="shared" si="17"/>
        <v>450666.87943262409</v>
      </c>
      <c r="AN13" s="77">
        <v>2498</v>
      </c>
      <c r="AO13" s="77">
        <v>316</v>
      </c>
      <c r="AP13" s="77">
        <v>195</v>
      </c>
      <c r="AQ13" s="53">
        <f t="shared" si="18"/>
        <v>0.12650120096076861</v>
      </c>
      <c r="AR13" s="53">
        <f t="shared" si="19"/>
        <v>7.8062449959967972E-2</v>
      </c>
      <c r="AS13" s="77">
        <v>94315030</v>
      </c>
      <c r="AT13" s="77">
        <v>79599970</v>
      </c>
      <c r="AU13" s="77">
        <f t="shared" si="20"/>
        <v>298465.28481012658</v>
      </c>
      <c r="AV13" s="77">
        <f t="shared" si="21"/>
        <v>408204.97435897437</v>
      </c>
      <c r="AW13" s="77">
        <v>1299</v>
      </c>
      <c r="AX13" s="77">
        <v>243</v>
      </c>
      <c r="AY13" s="77">
        <v>182</v>
      </c>
      <c r="AZ13" s="53">
        <f t="shared" si="22"/>
        <v>0.18706697459584296</v>
      </c>
      <c r="BA13" s="53">
        <f t="shared" si="23"/>
        <v>0.14010777521170131</v>
      </c>
      <c r="BB13" s="77">
        <v>78470870</v>
      </c>
      <c r="BC13" s="77">
        <v>70535830</v>
      </c>
      <c r="BD13" s="77">
        <f t="shared" si="24"/>
        <v>322925.39094650204</v>
      </c>
      <c r="BE13" s="77">
        <f t="shared" si="25"/>
        <v>387559.50549450552</v>
      </c>
      <c r="BF13" s="77">
        <v>572</v>
      </c>
      <c r="BG13" s="77">
        <v>144</v>
      </c>
      <c r="BH13" s="77">
        <v>108</v>
      </c>
      <c r="BI13" s="53">
        <f t="shared" si="26"/>
        <v>0.25174825174825177</v>
      </c>
      <c r="BJ13" s="53">
        <f t="shared" si="27"/>
        <v>0.1888111888111888</v>
      </c>
      <c r="BK13" s="77">
        <v>54347690</v>
      </c>
      <c r="BL13" s="77">
        <v>49584480</v>
      </c>
      <c r="BM13" s="77">
        <f t="shared" si="28"/>
        <v>377414.51388888888</v>
      </c>
      <c r="BN13" s="77">
        <f t="shared" si="29"/>
        <v>459115.55555555556</v>
      </c>
      <c r="BO13" s="77">
        <f t="shared" si="30"/>
        <v>12294</v>
      </c>
      <c r="BP13" s="77">
        <f t="shared" si="31"/>
        <v>1145</v>
      </c>
      <c r="BQ13" s="77">
        <f t="shared" si="31"/>
        <v>721</v>
      </c>
      <c r="BR13" s="53">
        <f t="shared" si="32"/>
        <v>9.3134862534569707E-2</v>
      </c>
      <c r="BS13" s="53">
        <f t="shared" si="33"/>
        <v>5.8646494224825117E-2</v>
      </c>
      <c r="BT13" s="77">
        <f t="shared" si="34"/>
        <v>360657240</v>
      </c>
      <c r="BU13" s="77">
        <f t="shared" si="34"/>
        <v>300381200</v>
      </c>
      <c r="BV13" s="77">
        <f t="shared" si="35"/>
        <v>314984.48908296943</v>
      </c>
      <c r="BW13" s="77">
        <f t="shared" si="36"/>
        <v>416617.47572815535</v>
      </c>
      <c r="BY13" s="90">
        <v>7</v>
      </c>
      <c r="BZ13" s="168" t="s">
        <v>86</v>
      </c>
      <c r="CA13" s="133">
        <v>11994</v>
      </c>
      <c r="CB13" s="133">
        <v>1081</v>
      </c>
      <c r="CC13" s="133">
        <v>695</v>
      </c>
      <c r="CD13" s="27">
        <v>9.0128397532099377E-2</v>
      </c>
      <c r="CE13" s="27">
        <v>5.7945639486409871E-2</v>
      </c>
      <c r="CF13" s="133">
        <v>369388100</v>
      </c>
      <c r="CG13" s="133">
        <v>312024000</v>
      </c>
      <c r="CH13" s="133">
        <v>341709.62072155409</v>
      </c>
      <c r="CI13" s="133">
        <v>448955.39568345324</v>
      </c>
      <c r="CK13" s="42" t="str">
        <f t="shared" si="37"/>
        <v>東住吉区</v>
      </c>
      <c r="CL13" s="86">
        <f t="shared" si="0"/>
        <v>0.1363292097955062</v>
      </c>
      <c r="CM13" s="97">
        <f t="shared" si="38"/>
        <v>0.13600000000000001</v>
      </c>
      <c r="CN13" s="97">
        <f t="shared" ref="CN13:CN76" si="53">VLOOKUP(CK13,$BZ$7:$CI$80,5,FALSE)</f>
        <v>0.13648316592662843</v>
      </c>
      <c r="CO13" s="97">
        <f t="shared" si="40"/>
        <v>0.13600000000000001</v>
      </c>
      <c r="CP13" s="135">
        <f t="shared" ref="CP13:CP76" si="54">(CM13-CO13)*100</f>
        <v>0</v>
      </c>
      <c r="CQ13" s="42" t="str">
        <f t="shared" si="42"/>
        <v>阿倍野区</v>
      </c>
      <c r="CR13" s="86">
        <f t="shared" si="1"/>
        <v>9.0504922197523027E-2</v>
      </c>
      <c r="CS13" s="86">
        <f t="shared" si="43"/>
        <v>9.0999999999999998E-2</v>
      </c>
      <c r="CT13" s="97">
        <f t="shared" si="44"/>
        <v>8.9326639746807809E-2</v>
      </c>
      <c r="CU13" s="97">
        <f t="shared" si="45"/>
        <v>8.8999999999999996E-2</v>
      </c>
      <c r="CV13" s="135">
        <f t="shared" si="46"/>
        <v>0.20000000000000018</v>
      </c>
      <c r="CW13" s="43"/>
      <c r="CX13" s="86">
        <f t="shared" si="47"/>
        <v>0.124</v>
      </c>
      <c r="CY13" s="86">
        <f t="shared" si="48"/>
        <v>0.121</v>
      </c>
      <c r="CZ13" s="136">
        <f t="shared" si="49"/>
        <v>0.30000000000000027</v>
      </c>
      <c r="DA13" s="86">
        <f t="shared" si="50"/>
        <v>8.2000000000000003E-2</v>
      </c>
      <c r="DB13" s="86">
        <f t="shared" si="51"/>
        <v>0.08</v>
      </c>
      <c r="DC13" s="136">
        <f t="shared" si="52"/>
        <v>0.20000000000000018</v>
      </c>
      <c r="DD13" s="149">
        <v>0</v>
      </c>
    </row>
    <row r="14" spans="2:108" s="15" customFormat="1" ht="13.5" customHeight="1">
      <c r="B14" s="52">
        <v>8</v>
      </c>
      <c r="C14" s="168" t="s">
        <v>52</v>
      </c>
      <c r="D14" s="77">
        <v>16</v>
      </c>
      <c r="E14" s="77">
        <v>1</v>
      </c>
      <c r="F14" s="77">
        <v>0</v>
      </c>
      <c r="G14" s="53">
        <f t="shared" si="2"/>
        <v>6.25E-2</v>
      </c>
      <c r="H14" s="53">
        <f t="shared" si="3"/>
        <v>0</v>
      </c>
      <c r="I14" s="77">
        <v>11430</v>
      </c>
      <c r="J14" s="77">
        <v>0</v>
      </c>
      <c r="K14" s="77">
        <f t="shared" si="4"/>
        <v>11430</v>
      </c>
      <c r="L14" s="77" t="str">
        <f t="shared" si="5"/>
        <v>-</v>
      </c>
      <c r="M14" s="77">
        <v>43</v>
      </c>
      <c r="N14" s="77">
        <v>4</v>
      </c>
      <c r="O14" s="77">
        <v>3</v>
      </c>
      <c r="P14" s="53">
        <f t="shared" si="6"/>
        <v>9.3023255813953487E-2</v>
      </c>
      <c r="Q14" s="53">
        <f t="shared" si="7"/>
        <v>6.9767441860465115E-2</v>
      </c>
      <c r="R14" s="77">
        <v>3451670</v>
      </c>
      <c r="S14" s="77">
        <v>3272760</v>
      </c>
      <c r="T14" s="77">
        <f t="shared" si="8"/>
        <v>862917.5</v>
      </c>
      <c r="U14" s="77">
        <f t="shared" si="9"/>
        <v>1090920</v>
      </c>
      <c r="V14" s="77">
        <v>3536</v>
      </c>
      <c r="W14" s="77">
        <v>171</v>
      </c>
      <c r="X14" s="77">
        <v>95</v>
      </c>
      <c r="Y14" s="53">
        <f t="shared" si="10"/>
        <v>4.8359728506787332E-2</v>
      </c>
      <c r="Z14" s="53">
        <f t="shared" si="11"/>
        <v>2.6866515837104074E-2</v>
      </c>
      <c r="AA14" s="77">
        <v>64604440</v>
      </c>
      <c r="AB14" s="77">
        <v>42910590</v>
      </c>
      <c r="AC14" s="77">
        <f t="shared" si="12"/>
        <v>377803.74269005848</v>
      </c>
      <c r="AD14" s="77">
        <f t="shared" si="13"/>
        <v>451690.42105263157</v>
      </c>
      <c r="AE14" s="77">
        <v>2769</v>
      </c>
      <c r="AF14" s="77">
        <v>274</v>
      </c>
      <c r="AG14" s="77">
        <v>177</v>
      </c>
      <c r="AH14" s="53">
        <f t="shared" si="14"/>
        <v>9.8952690501986282E-2</v>
      </c>
      <c r="AI14" s="53">
        <f t="shared" si="15"/>
        <v>6.3921993499458291E-2</v>
      </c>
      <c r="AJ14" s="77">
        <v>81620560</v>
      </c>
      <c r="AK14" s="77">
        <v>67558940</v>
      </c>
      <c r="AL14" s="77">
        <f t="shared" si="16"/>
        <v>297885.25547445257</v>
      </c>
      <c r="AM14" s="77">
        <f t="shared" si="17"/>
        <v>381688.9265536723</v>
      </c>
      <c r="AN14" s="77">
        <v>2111</v>
      </c>
      <c r="AO14" s="77">
        <v>345</v>
      </c>
      <c r="AP14" s="77">
        <v>207</v>
      </c>
      <c r="AQ14" s="53">
        <f t="shared" si="18"/>
        <v>0.16342965419232591</v>
      </c>
      <c r="AR14" s="53">
        <f t="shared" si="19"/>
        <v>9.805779251539555E-2</v>
      </c>
      <c r="AS14" s="77">
        <v>96533770</v>
      </c>
      <c r="AT14" s="77">
        <v>71802660</v>
      </c>
      <c r="AU14" s="77">
        <f t="shared" si="20"/>
        <v>279808.02898550726</v>
      </c>
      <c r="AV14" s="77">
        <f t="shared" si="21"/>
        <v>346872.75362318842</v>
      </c>
      <c r="AW14" s="77">
        <v>1387</v>
      </c>
      <c r="AX14" s="77">
        <v>369</v>
      </c>
      <c r="AY14" s="77">
        <v>274</v>
      </c>
      <c r="AZ14" s="53">
        <f t="shared" si="22"/>
        <v>0.26604181687094447</v>
      </c>
      <c r="BA14" s="53">
        <f t="shared" si="23"/>
        <v>0.19754866618601297</v>
      </c>
      <c r="BB14" s="77">
        <v>112590950</v>
      </c>
      <c r="BC14" s="77">
        <v>100476500</v>
      </c>
      <c r="BD14" s="77">
        <f t="shared" si="24"/>
        <v>305124.52574525744</v>
      </c>
      <c r="BE14" s="77">
        <f t="shared" si="25"/>
        <v>366702.55474452552</v>
      </c>
      <c r="BF14" s="77">
        <v>695</v>
      </c>
      <c r="BG14" s="77">
        <v>226</v>
      </c>
      <c r="BH14" s="77">
        <v>185</v>
      </c>
      <c r="BI14" s="53">
        <f t="shared" si="26"/>
        <v>0.32517985611510791</v>
      </c>
      <c r="BJ14" s="53">
        <f t="shared" si="27"/>
        <v>0.26618705035971224</v>
      </c>
      <c r="BK14" s="77">
        <v>72826810</v>
      </c>
      <c r="BL14" s="77">
        <v>66505400</v>
      </c>
      <c r="BM14" s="77">
        <f t="shared" si="28"/>
        <v>322242.52212389378</v>
      </c>
      <c r="BN14" s="77">
        <f t="shared" si="29"/>
        <v>359488.64864864864</v>
      </c>
      <c r="BO14" s="77">
        <f t="shared" si="30"/>
        <v>10557</v>
      </c>
      <c r="BP14" s="77">
        <f t="shared" si="31"/>
        <v>1390</v>
      </c>
      <c r="BQ14" s="77">
        <f t="shared" si="31"/>
        <v>941</v>
      </c>
      <c r="BR14" s="53">
        <f t="shared" si="32"/>
        <v>0.1316661930472672</v>
      </c>
      <c r="BS14" s="53">
        <f t="shared" si="33"/>
        <v>8.9135170976603201E-2</v>
      </c>
      <c r="BT14" s="77">
        <f t="shared" si="34"/>
        <v>431639630</v>
      </c>
      <c r="BU14" s="77">
        <f t="shared" si="34"/>
        <v>352526850</v>
      </c>
      <c r="BV14" s="77">
        <f t="shared" si="35"/>
        <v>310532.10791366908</v>
      </c>
      <c r="BW14" s="77">
        <f t="shared" si="36"/>
        <v>374630.02125398512</v>
      </c>
      <c r="BY14" s="90">
        <v>8</v>
      </c>
      <c r="BZ14" s="168" t="s">
        <v>52</v>
      </c>
      <c r="CA14" s="133">
        <v>10094</v>
      </c>
      <c r="CB14" s="133">
        <v>1304</v>
      </c>
      <c r="CC14" s="133">
        <v>876</v>
      </c>
      <c r="CD14" s="27">
        <v>0.12918565484446207</v>
      </c>
      <c r="CE14" s="27">
        <v>8.6784228254408555E-2</v>
      </c>
      <c r="CF14" s="133">
        <v>408248970</v>
      </c>
      <c r="CG14" s="133">
        <v>326491740</v>
      </c>
      <c r="CH14" s="133">
        <v>313074.36349693249</v>
      </c>
      <c r="CI14" s="133">
        <v>372707.46575342468</v>
      </c>
      <c r="CK14" s="42" t="str">
        <f t="shared" si="37"/>
        <v>阿倍野区</v>
      </c>
      <c r="CL14" s="86">
        <f t="shared" si="0"/>
        <v>0.13591616386154334</v>
      </c>
      <c r="CM14" s="97">
        <f t="shared" si="38"/>
        <v>0.13600000000000001</v>
      </c>
      <c r="CN14" s="97">
        <f t="shared" si="53"/>
        <v>0.13450834879406309</v>
      </c>
      <c r="CO14" s="97">
        <f t="shared" si="40"/>
        <v>0.13500000000000001</v>
      </c>
      <c r="CP14" s="135">
        <f t="shared" si="54"/>
        <v>0.10000000000000009</v>
      </c>
      <c r="CQ14" s="42" t="str">
        <f t="shared" si="42"/>
        <v>藤井寺市</v>
      </c>
      <c r="CR14" s="86">
        <f t="shared" si="1"/>
        <v>9.0186993215290417E-2</v>
      </c>
      <c r="CS14" s="86">
        <f t="shared" si="43"/>
        <v>0.09</v>
      </c>
      <c r="CT14" s="97">
        <f t="shared" si="44"/>
        <v>8.7779103460030677E-2</v>
      </c>
      <c r="CU14" s="97">
        <f t="shared" si="45"/>
        <v>8.7999999999999995E-2</v>
      </c>
      <c r="CV14" s="135">
        <f t="shared" si="46"/>
        <v>0.20000000000000018</v>
      </c>
      <c r="CW14" s="43"/>
      <c r="CX14" s="86">
        <f t="shared" si="47"/>
        <v>0.124</v>
      </c>
      <c r="CY14" s="86">
        <f t="shared" si="48"/>
        <v>0.121</v>
      </c>
      <c r="CZ14" s="136">
        <f t="shared" si="49"/>
        <v>0.30000000000000027</v>
      </c>
      <c r="DA14" s="86">
        <f t="shared" si="50"/>
        <v>8.2000000000000003E-2</v>
      </c>
      <c r="DB14" s="86">
        <f t="shared" si="51"/>
        <v>0.08</v>
      </c>
      <c r="DC14" s="136">
        <f t="shared" si="52"/>
        <v>0.20000000000000018</v>
      </c>
      <c r="DD14" s="149">
        <v>0</v>
      </c>
    </row>
    <row r="15" spans="2:108" s="15" customFormat="1" ht="13.5" customHeight="1">
      <c r="B15" s="52">
        <v>9</v>
      </c>
      <c r="C15" s="168" t="s">
        <v>87</v>
      </c>
      <c r="D15" s="77">
        <v>14</v>
      </c>
      <c r="E15" s="77">
        <v>3</v>
      </c>
      <c r="F15" s="77">
        <v>2</v>
      </c>
      <c r="G15" s="53">
        <f t="shared" si="2"/>
        <v>0.21428571428571427</v>
      </c>
      <c r="H15" s="53">
        <f t="shared" si="3"/>
        <v>0.14285714285714285</v>
      </c>
      <c r="I15" s="77">
        <v>714960</v>
      </c>
      <c r="J15" s="77">
        <v>556510</v>
      </c>
      <c r="K15" s="77">
        <f t="shared" si="4"/>
        <v>238320</v>
      </c>
      <c r="L15" s="77">
        <f t="shared" si="5"/>
        <v>278255</v>
      </c>
      <c r="M15" s="77">
        <v>33</v>
      </c>
      <c r="N15" s="77">
        <v>2</v>
      </c>
      <c r="O15" s="77">
        <v>2</v>
      </c>
      <c r="P15" s="53">
        <f t="shared" si="6"/>
        <v>6.0606060606060608E-2</v>
      </c>
      <c r="Q15" s="53">
        <f t="shared" si="7"/>
        <v>6.0606060606060608E-2</v>
      </c>
      <c r="R15" s="77">
        <v>19009510</v>
      </c>
      <c r="S15" s="77">
        <v>18996200</v>
      </c>
      <c r="T15" s="77">
        <f t="shared" si="8"/>
        <v>9504755</v>
      </c>
      <c r="U15" s="77">
        <f t="shared" si="9"/>
        <v>9498100</v>
      </c>
      <c r="V15" s="77">
        <v>2308</v>
      </c>
      <c r="W15" s="77">
        <v>127</v>
      </c>
      <c r="X15" s="77">
        <v>77</v>
      </c>
      <c r="Y15" s="53">
        <f t="shared" si="10"/>
        <v>5.5025996533795495E-2</v>
      </c>
      <c r="Z15" s="53">
        <f t="shared" si="11"/>
        <v>3.3362218370883885E-2</v>
      </c>
      <c r="AA15" s="77">
        <v>31254730</v>
      </c>
      <c r="AB15" s="77">
        <v>27268650</v>
      </c>
      <c r="AC15" s="77">
        <f t="shared" si="12"/>
        <v>246100.23622047243</v>
      </c>
      <c r="AD15" s="77">
        <f t="shared" si="13"/>
        <v>354138.31168831169</v>
      </c>
      <c r="AE15" s="77">
        <v>1858</v>
      </c>
      <c r="AF15" s="77">
        <v>182</v>
      </c>
      <c r="AG15" s="77">
        <v>117</v>
      </c>
      <c r="AH15" s="53">
        <f t="shared" si="14"/>
        <v>9.7954790096878366E-2</v>
      </c>
      <c r="AI15" s="53">
        <f t="shared" si="15"/>
        <v>6.2970936490850379E-2</v>
      </c>
      <c r="AJ15" s="77">
        <v>58451570</v>
      </c>
      <c r="AK15" s="77">
        <v>47164530</v>
      </c>
      <c r="AL15" s="77">
        <f t="shared" si="16"/>
        <v>321162.47252747254</v>
      </c>
      <c r="AM15" s="77">
        <f t="shared" si="17"/>
        <v>403115.641025641</v>
      </c>
      <c r="AN15" s="77">
        <v>1369</v>
      </c>
      <c r="AO15" s="77">
        <v>227</v>
      </c>
      <c r="AP15" s="77">
        <v>138</v>
      </c>
      <c r="AQ15" s="53">
        <f t="shared" si="18"/>
        <v>0.1658144631117604</v>
      </c>
      <c r="AR15" s="53">
        <f t="shared" si="19"/>
        <v>0.10080350620891161</v>
      </c>
      <c r="AS15" s="77">
        <v>61247430</v>
      </c>
      <c r="AT15" s="77">
        <v>53115500</v>
      </c>
      <c r="AU15" s="77">
        <f t="shared" si="20"/>
        <v>269812.46696035244</v>
      </c>
      <c r="AV15" s="77">
        <f t="shared" si="21"/>
        <v>384894.92753623187</v>
      </c>
      <c r="AW15" s="77">
        <v>815</v>
      </c>
      <c r="AX15" s="77">
        <v>178</v>
      </c>
      <c r="AY15" s="77">
        <v>130</v>
      </c>
      <c r="AZ15" s="53">
        <f t="shared" si="22"/>
        <v>0.21840490797546011</v>
      </c>
      <c r="BA15" s="53">
        <f t="shared" si="23"/>
        <v>0.15950920245398773</v>
      </c>
      <c r="BB15" s="77">
        <v>51893760</v>
      </c>
      <c r="BC15" s="77">
        <v>46796400</v>
      </c>
      <c r="BD15" s="77">
        <f t="shared" si="24"/>
        <v>291537.97752808989</v>
      </c>
      <c r="BE15" s="77">
        <f t="shared" si="25"/>
        <v>359972.30769230769</v>
      </c>
      <c r="BF15" s="77">
        <v>412</v>
      </c>
      <c r="BG15" s="77">
        <v>92</v>
      </c>
      <c r="BH15" s="77">
        <v>73</v>
      </c>
      <c r="BI15" s="53">
        <f t="shared" si="26"/>
        <v>0.22330097087378642</v>
      </c>
      <c r="BJ15" s="53">
        <f t="shared" si="27"/>
        <v>0.17718446601941748</v>
      </c>
      <c r="BK15" s="77">
        <v>30774370</v>
      </c>
      <c r="BL15" s="77">
        <v>28778430</v>
      </c>
      <c r="BM15" s="77">
        <f t="shared" si="28"/>
        <v>334504.02173913043</v>
      </c>
      <c r="BN15" s="77">
        <f t="shared" si="29"/>
        <v>394225.0684931507</v>
      </c>
      <c r="BO15" s="77">
        <f t="shared" ref="BO15:BQ71" si="55">SUM(D15,M15,V15,AE15,AN15,AW15,BF15)</f>
        <v>6809</v>
      </c>
      <c r="BP15" s="77">
        <f t="shared" si="31"/>
        <v>811</v>
      </c>
      <c r="BQ15" s="77">
        <f t="shared" si="31"/>
        <v>539</v>
      </c>
      <c r="BR15" s="53">
        <f t="shared" si="32"/>
        <v>0.11910706417976208</v>
      </c>
      <c r="BS15" s="53">
        <f t="shared" si="33"/>
        <v>7.9159935379644594E-2</v>
      </c>
      <c r="BT15" s="77">
        <f t="shared" si="34"/>
        <v>253346330</v>
      </c>
      <c r="BU15" s="77">
        <f t="shared" si="34"/>
        <v>222676220</v>
      </c>
      <c r="BV15" s="77">
        <f t="shared" si="35"/>
        <v>312387.5832305795</v>
      </c>
      <c r="BW15" s="77">
        <f t="shared" si="36"/>
        <v>413128.42300556588</v>
      </c>
      <c r="BY15" s="90">
        <v>9</v>
      </c>
      <c r="BZ15" s="168" t="s">
        <v>87</v>
      </c>
      <c r="CA15" s="133">
        <v>6537</v>
      </c>
      <c r="CB15" s="133">
        <v>793</v>
      </c>
      <c r="CC15" s="133">
        <v>521</v>
      </c>
      <c r="CD15" s="27">
        <v>0.12130946917546274</v>
      </c>
      <c r="CE15" s="27">
        <v>7.9700168272908059E-2</v>
      </c>
      <c r="CF15" s="133">
        <v>221095040</v>
      </c>
      <c r="CG15" s="133">
        <v>193093700</v>
      </c>
      <c r="CH15" s="133">
        <v>278808.37326607818</v>
      </c>
      <c r="CI15" s="133">
        <v>370621.30518234166</v>
      </c>
      <c r="CK15" s="42" t="str">
        <f t="shared" si="37"/>
        <v>吹田市</v>
      </c>
      <c r="CL15" s="86">
        <f t="shared" si="0"/>
        <v>0.13493157593893951</v>
      </c>
      <c r="CM15" s="97">
        <f t="shared" si="38"/>
        <v>0.13500000000000001</v>
      </c>
      <c r="CN15" s="97">
        <f t="shared" si="53"/>
        <v>0.13269728105123366</v>
      </c>
      <c r="CO15" s="97">
        <f t="shared" si="40"/>
        <v>0.13300000000000001</v>
      </c>
      <c r="CP15" s="135">
        <f t="shared" si="54"/>
        <v>0.20000000000000018</v>
      </c>
      <c r="CQ15" s="42" t="str">
        <f t="shared" si="42"/>
        <v>平野区</v>
      </c>
      <c r="CR15" s="86">
        <f t="shared" si="1"/>
        <v>9.0020307513780096E-2</v>
      </c>
      <c r="CS15" s="86">
        <f t="shared" si="43"/>
        <v>0.09</v>
      </c>
      <c r="CT15" s="97">
        <f t="shared" si="44"/>
        <v>8.5420300996422338E-2</v>
      </c>
      <c r="CU15" s="97">
        <f t="shared" si="45"/>
        <v>8.5000000000000006E-2</v>
      </c>
      <c r="CV15" s="135">
        <f t="shared" si="46"/>
        <v>0.49999999999999906</v>
      </c>
      <c r="CW15" s="43"/>
      <c r="CX15" s="86">
        <f t="shared" si="47"/>
        <v>0.124</v>
      </c>
      <c r="CY15" s="86">
        <f t="shared" si="48"/>
        <v>0.121</v>
      </c>
      <c r="CZ15" s="136">
        <f t="shared" si="49"/>
        <v>0.30000000000000027</v>
      </c>
      <c r="DA15" s="86">
        <f t="shared" si="50"/>
        <v>8.2000000000000003E-2</v>
      </c>
      <c r="DB15" s="86">
        <f t="shared" si="51"/>
        <v>0.08</v>
      </c>
      <c r="DC15" s="136">
        <f t="shared" si="52"/>
        <v>0.20000000000000018</v>
      </c>
      <c r="DD15" s="149">
        <v>0</v>
      </c>
    </row>
    <row r="16" spans="2:108" s="15" customFormat="1" ht="13.5" customHeight="1">
      <c r="B16" s="52">
        <v>10</v>
      </c>
      <c r="C16" s="168" t="s">
        <v>53</v>
      </c>
      <c r="D16" s="77">
        <v>20</v>
      </c>
      <c r="E16" s="77">
        <v>2</v>
      </c>
      <c r="F16" s="77">
        <v>1</v>
      </c>
      <c r="G16" s="53">
        <f t="shared" si="2"/>
        <v>0.1</v>
      </c>
      <c r="H16" s="53">
        <f t="shared" si="3"/>
        <v>0.05</v>
      </c>
      <c r="I16" s="77">
        <v>1073090</v>
      </c>
      <c r="J16" s="77">
        <v>1001230</v>
      </c>
      <c r="K16" s="77">
        <f t="shared" si="4"/>
        <v>536545</v>
      </c>
      <c r="L16" s="77">
        <f t="shared" si="5"/>
        <v>1001230</v>
      </c>
      <c r="M16" s="77">
        <v>69</v>
      </c>
      <c r="N16" s="77">
        <v>14</v>
      </c>
      <c r="O16" s="77">
        <v>6</v>
      </c>
      <c r="P16" s="53">
        <f t="shared" si="6"/>
        <v>0.20289855072463769</v>
      </c>
      <c r="Q16" s="53">
        <f t="shared" si="7"/>
        <v>8.6956521739130432E-2</v>
      </c>
      <c r="R16" s="77">
        <v>7469970</v>
      </c>
      <c r="S16" s="77">
        <v>6891310</v>
      </c>
      <c r="T16" s="77">
        <f t="shared" si="8"/>
        <v>533569.28571428568</v>
      </c>
      <c r="U16" s="77">
        <f t="shared" si="9"/>
        <v>1148551.6666666667</v>
      </c>
      <c r="V16" s="77">
        <v>5444</v>
      </c>
      <c r="W16" s="77">
        <v>256</v>
      </c>
      <c r="X16" s="77">
        <v>147</v>
      </c>
      <c r="Y16" s="53">
        <f t="shared" si="10"/>
        <v>4.7024246877296103E-2</v>
      </c>
      <c r="Z16" s="53">
        <f t="shared" si="11"/>
        <v>2.7002204261572373E-2</v>
      </c>
      <c r="AA16" s="77">
        <v>84202760</v>
      </c>
      <c r="AB16" s="77">
        <v>68638700</v>
      </c>
      <c r="AC16" s="77">
        <f t="shared" si="12"/>
        <v>328917.03125</v>
      </c>
      <c r="AD16" s="77">
        <f t="shared" si="13"/>
        <v>466929.93197278911</v>
      </c>
      <c r="AE16" s="77">
        <v>4376</v>
      </c>
      <c r="AF16" s="77">
        <v>441</v>
      </c>
      <c r="AG16" s="77">
        <v>243</v>
      </c>
      <c r="AH16" s="53">
        <f t="shared" si="14"/>
        <v>0.10077696526508227</v>
      </c>
      <c r="AI16" s="53">
        <f t="shared" si="15"/>
        <v>5.5530164533820842E-2</v>
      </c>
      <c r="AJ16" s="77">
        <v>120728050</v>
      </c>
      <c r="AK16" s="77">
        <v>98301200</v>
      </c>
      <c r="AL16" s="77">
        <f t="shared" si="16"/>
        <v>273759.75056689343</v>
      </c>
      <c r="AM16" s="77">
        <f t="shared" si="17"/>
        <v>404531.68724279833</v>
      </c>
      <c r="AN16" s="77">
        <v>3058</v>
      </c>
      <c r="AO16" s="77">
        <v>512</v>
      </c>
      <c r="AP16" s="77">
        <v>295</v>
      </c>
      <c r="AQ16" s="53">
        <f t="shared" si="18"/>
        <v>0.16742969260954874</v>
      </c>
      <c r="AR16" s="53">
        <f t="shared" si="19"/>
        <v>9.6468279921517325E-2</v>
      </c>
      <c r="AS16" s="77">
        <v>148110720</v>
      </c>
      <c r="AT16" s="77">
        <v>118788110</v>
      </c>
      <c r="AU16" s="77">
        <f t="shared" si="20"/>
        <v>289278.75</v>
      </c>
      <c r="AV16" s="77">
        <f t="shared" si="21"/>
        <v>402671.55932203389</v>
      </c>
      <c r="AW16" s="77">
        <v>1648</v>
      </c>
      <c r="AX16" s="77">
        <v>440</v>
      </c>
      <c r="AY16" s="77">
        <v>263</v>
      </c>
      <c r="AZ16" s="53">
        <f t="shared" si="22"/>
        <v>0.26699029126213591</v>
      </c>
      <c r="BA16" s="53">
        <f t="shared" si="23"/>
        <v>0.15958737864077671</v>
      </c>
      <c r="BB16" s="77">
        <v>129820840</v>
      </c>
      <c r="BC16" s="77">
        <v>113653020</v>
      </c>
      <c r="BD16" s="77">
        <f t="shared" si="24"/>
        <v>295047.36363636365</v>
      </c>
      <c r="BE16" s="77">
        <f t="shared" si="25"/>
        <v>432140.76045627374</v>
      </c>
      <c r="BF16" s="77">
        <v>675</v>
      </c>
      <c r="BG16" s="77">
        <v>209</v>
      </c>
      <c r="BH16" s="77">
        <v>146</v>
      </c>
      <c r="BI16" s="53">
        <f t="shared" si="26"/>
        <v>0.30962962962962964</v>
      </c>
      <c r="BJ16" s="53">
        <f t="shared" si="27"/>
        <v>0.21629629629629629</v>
      </c>
      <c r="BK16" s="77">
        <v>69578710</v>
      </c>
      <c r="BL16" s="77">
        <v>62885430</v>
      </c>
      <c r="BM16" s="77">
        <f t="shared" si="28"/>
        <v>332912.48803827749</v>
      </c>
      <c r="BN16" s="77">
        <f t="shared" si="29"/>
        <v>430722.12328767125</v>
      </c>
      <c r="BO16" s="77">
        <f t="shared" si="55"/>
        <v>15290</v>
      </c>
      <c r="BP16" s="77">
        <f t="shared" si="31"/>
        <v>1874</v>
      </c>
      <c r="BQ16" s="77">
        <f t="shared" si="31"/>
        <v>1101</v>
      </c>
      <c r="BR16" s="53">
        <f t="shared" si="32"/>
        <v>0.12256376716808372</v>
      </c>
      <c r="BS16" s="53">
        <f t="shared" si="33"/>
        <v>7.2007848266841076E-2</v>
      </c>
      <c r="BT16" s="77">
        <f t="shared" si="34"/>
        <v>560984140</v>
      </c>
      <c r="BU16" s="77">
        <f t="shared" si="34"/>
        <v>470159000</v>
      </c>
      <c r="BV16" s="77">
        <f t="shared" si="35"/>
        <v>299351.19530416222</v>
      </c>
      <c r="BW16" s="77">
        <f t="shared" si="36"/>
        <v>427029.06448683015</v>
      </c>
      <c r="BY16" s="90">
        <v>10</v>
      </c>
      <c r="BZ16" s="168" t="s">
        <v>53</v>
      </c>
      <c r="CA16" s="133">
        <v>14759</v>
      </c>
      <c r="CB16" s="133">
        <v>1811</v>
      </c>
      <c r="CC16" s="133">
        <v>1081</v>
      </c>
      <c r="CD16" s="27">
        <v>0.12270479029744563</v>
      </c>
      <c r="CE16" s="27">
        <v>7.3243444677823705E-2</v>
      </c>
      <c r="CF16" s="133">
        <v>559439850</v>
      </c>
      <c r="CG16" s="133">
        <v>467693260</v>
      </c>
      <c r="CH16" s="133">
        <v>308912.12037548318</v>
      </c>
      <c r="CI16" s="133">
        <v>432648.71415356151</v>
      </c>
      <c r="CK16" s="42" t="str">
        <f t="shared" si="37"/>
        <v>旭区</v>
      </c>
      <c r="CL16" s="86">
        <f t="shared" si="0"/>
        <v>0.13308899324246937</v>
      </c>
      <c r="CM16" s="97">
        <f t="shared" si="38"/>
        <v>0.13300000000000001</v>
      </c>
      <c r="CN16" s="97">
        <f t="shared" si="53"/>
        <v>0.1343415323055196</v>
      </c>
      <c r="CO16" s="97">
        <f t="shared" si="40"/>
        <v>0.13400000000000001</v>
      </c>
      <c r="CP16" s="135">
        <f t="shared" si="54"/>
        <v>-0.10000000000000009</v>
      </c>
      <c r="CQ16" s="42" t="str">
        <f t="shared" si="42"/>
        <v>天王寺区</v>
      </c>
      <c r="CR16" s="86">
        <f t="shared" si="1"/>
        <v>8.9135170976603201E-2</v>
      </c>
      <c r="CS16" s="86">
        <f t="shared" si="43"/>
        <v>8.8999999999999996E-2</v>
      </c>
      <c r="CT16" s="97">
        <f t="shared" si="44"/>
        <v>8.6784228254408555E-2</v>
      </c>
      <c r="CU16" s="97">
        <f t="shared" si="45"/>
        <v>8.6999999999999994E-2</v>
      </c>
      <c r="CV16" s="135">
        <f t="shared" si="46"/>
        <v>0.20000000000000018</v>
      </c>
      <c r="CW16" s="43"/>
      <c r="CX16" s="86">
        <f t="shared" si="47"/>
        <v>0.124</v>
      </c>
      <c r="CY16" s="86">
        <f t="shared" si="48"/>
        <v>0.121</v>
      </c>
      <c r="CZ16" s="136">
        <f t="shared" si="49"/>
        <v>0.30000000000000027</v>
      </c>
      <c r="DA16" s="86">
        <f t="shared" si="50"/>
        <v>8.2000000000000003E-2</v>
      </c>
      <c r="DB16" s="86">
        <f t="shared" si="51"/>
        <v>0.08</v>
      </c>
      <c r="DC16" s="136">
        <f t="shared" si="52"/>
        <v>0.20000000000000018</v>
      </c>
      <c r="DD16" s="149">
        <v>0</v>
      </c>
    </row>
    <row r="17" spans="2:108" s="15" customFormat="1" ht="13.5" customHeight="1">
      <c r="B17" s="52">
        <v>11</v>
      </c>
      <c r="C17" s="168" t="s">
        <v>54</v>
      </c>
      <c r="D17" s="77">
        <v>33</v>
      </c>
      <c r="E17" s="77">
        <v>5</v>
      </c>
      <c r="F17" s="77">
        <v>3</v>
      </c>
      <c r="G17" s="53">
        <f t="shared" si="2"/>
        <v>0.15151515151515152</v>
      </c>
      <c r="H17" s="53">
        <f t="shared" si="3"/>
        <v>9.0909090909090912E-2</v>
      </c>
      <c r="I17" s="77">
        <v>864480</v>
      </c>
      <c r="J17" s="77">
        <v>848790</v>
      </c>
      <c r="K17" s="77">
        <f t="shared" si="4"/>
        <v>172896</v>
      </c>
      <c r="L17" s="77">
        <f t="shared" si="5"/>
        <v>282930</v>
      </c>
      <c r="M17" s="77">
        <v>123</v>
      </c>
      <c r="N17" s="77">
        <v>29</v>
      </c>
      <c r="O17" s="77">
        <v>14</v>
      </c>
      <c r="P17" s="53">
        <f t="shared" si="6"/>
        <v>0.23577235772357724</v>
      </c>
      <c r="Q17" s="53">
        <f t="shared" si="7"/>
        <v>0.11382113821138211</v>
      </c>
      <c r="R17" s="77">
        <v>9807150</v>
      </c>
      <c r="S17" s="77">
        <v>7951480</v>
      </c>
      <c r="T17" s="77">
        <f t="shared" si="8"/>
        <v>338177.58620689658</v>
      </c>
      <c r="U17" s="77">
        <f t="shared" si="9"/>
        <v>567962.85714285716</v>
      </c>
      <c r="V17" s="77">
        <v>8696</v>
      </c>
      <c r="W17" s="77">
        <v>392</v>
      </c>
      <c r="X17" s="77">
        <v>208</v>
      </c>
      <c r="Y17" s="53">
        <f t="shared" si="10"/>
        <v>4.5078196872125116E-2</v>
      </c>
      <c r="Z17" s="53">
        <f t="shared" si="11"/>
        <v>2.391904323827047E-2</v>
      </c>
      <c r="AA17" s="77">
        <v>102502490</v>
      </c>
      <c r="AB17" s="77">
        <v>82526440</v>
      </c>
      <c r="AC17" s="77">
        <f t="shared" si="12"/>
        <v>261485.94387755101</v>
      </c>
      <c r="AD17" s="77">
        <f t="shared" si="13"/>
        <v>396761.73076923075</v>
      </c>
      <c r="AE17" s="77">
        <v>7561</v>
      </c>
      <c r="AF17" s="77">
        <v>749</v>
      </c>
      <c r="AG17" s="77">
        <v>378</v>
      </c>
      <c r="AH17" s="53">
        <f t="shared" si="14"/>
        <v>9.9060970771062032E-2</v>
      </c>
      <c r="AI17" s="53">
        <f t="shared" si="15"/>
        <v>4.9993387118106074E-2</v>
      </c>
      <c r="AJ17" s="77">
        <v>190601180</v>
      </c>
      <c r="AK17" s="77">
        <v>146347130</v>
      </c>
      <c r="AL17" s="77">
        <f t="shared" si="16"/>
        <v>254474.20560747664</v>
      </c>
      <c r="AM17" s="77">
        <f t="shared" si="17"/>
        <v>387161.71957671957</v>
      </c>
      <c r="AN17" s="77">
        <v>5267</v>
      </c>
      <c r="AO17" s="77">
        <v>889</v>
      </c>
      <c r="AP17" s="77">
        <v>562</v>
      </c>
      <c r="AQ17" s="53">
        <f t="shared" si="18"/>
        <v>0.16878678564647806</v>
      </c>
      <c r="AR17" s="53">
        <f t="shared" si="19"/>
        <v>0.10670210746155306</v>
      </c>
      <c r="AS17" s="77">
        <v>250182500</v>
      </c>
      <c r="AT17" s="77">
        <v>213597850</v>
      </c>
      <c r="AU17" s="77">
        <f t="shared" si="20"/>
        <v>281420.13498312712</v>
      </c>
      <c r="AV17" s="77">
        <f t="shared" si="21"/>
        <v>380067.34875444841</v>
      </c>
      <c r="AW17" s="77">
        <v>2924</v>
      </c>
      <c r="AX17" s="77">
        <v>778</v>
      </c>
      <c r="AY17" s="77">
        <v>538</v>
      </c>
      <c r="AZ17" s="53">
        <f t="shared" si="22"/>
        <v>0.26607387140902872</v>
      </c>
      <c r="BA17" s="53">
        <f t="shared" si="23"/>
        <v>0.18399452804377564</v>
      </c>
      <c r="BB17" s="77">
        <v>227980420</v>
      </c>
      <c r="BC17" s="77">
        <v>205542370</v>
      </c>
      <c r="BD17" s="77">
        <f t="shared" si="24"/>
        <v>293033.95886889461</v>
      </c>
      <c r="BE17" s="77">
        <f t="shared" si="25"/>
        <v>382049.01486988849</v>
      </c>
      <c r="BF17" s="77">
        <v>1282</v>
      </c>
      <c r="BG17" s="77">
        <v>367</v>
      </c>
      <c r="BH17" s="77">
        <v>279</v>
      </c>
      <c r="BI17" s="53">
        <f t="shared" si="26"/>
        <v>0.28627145085803435</v>
      </c>
      <c r="BJ17" s="53">
        <f t="shared" si="27"/>
        <v>0.21762870514820593</v>
      </c>
      <c r="BK17" s="77">
        <v>117659100</v>
      </c>
      <c r="BL17" s="77">
        <v>109071400</v>
      </c>
      <c r="BM17" s="77">
        <f t="shared" si="28"/>
        <v>320597.00272479566</v>
      </c>
      <c r="BN17" s="77">
        <f t="shared" si="29"/>
        <v>390936.91756272403</v>
      </c>
      <c r="BO17" s="77">
        <f t="shared" si="55"/>
        <v>25886</v>
      </c>
      <c r="BP17" s="77">
        <f t="shared" si="31"/>
        <v>3209</v>
      </c>
      <c r="BQ17" s="77">
        <f t="shared" si="31"/>
        <v>1982</v>
      </c>
      <c r="BR17" s="53">
        <f t="shared" si="32"/>
        <v>0.12396662288495712</v>
      </c>
      <c r="BS17" s="53">
        <f t="shared" si="33"/>
        <v>7.6566483813644434E-2</v>
      </c>
      <c r="BT17" s="77">
        <f t="shared" si="34"/>
        <v>899597320</v>
      </c>
      <c r="BU17" s="77">
        <f t="shared" si="34"/>
        <v>765885460</v>
      </c>
      <c r="BV17" s="77">
        <f t="shared" si="35"/>
        <v>280335.71829230292</v>
      </c>
      <c r="BW17" s="77">
        <f t="shared" si="36"/>
        <v>386420.51463168516</v>
      </c>
      <c r="BY17" s="90">
        <v>11</v>
      </c>
      <c r="BZ17" s="168" t="s">
        <v>54</v>
      </c>
      <c r="CA17" s="133">
        <v>25098</v>
      </c>
      <c r="CB17" s="133">
        <v>3075</v>
      </c>
      <c r="CC17" s="133">
        <v>1908</v>
      </c>
      <c r="CD17" s="27">
        <v>0.12251972268706669</v>
      </c>
      <c r="CE17" s="27">
        <v>7.6021993784365291E-2</v>
      </c>
      <c r="CF17" s="133">
        <v>886812370</v>
      </c>
      <c r="CG17" s="133">
        <v>747828960</v>
      </c>
      <c r="CH17" s="133">
        <v>288394.26666666666</v>
      </c>
      <c r="CI17" s="133">
        <v>391943.89937106916</v>
      </c>
      <c r="CK17" s="42" t="str">
        <f t="shared" si="37"/>
        <v>八尾市</v>
      </c>
      <c r="CL17" s="86">
        <f t="shared" si="0"/>
        <v>0.13291376651523362</v>
      </c>
      <c r="CM17" s="97">
        <f t="shared" si="38"/>
        <v>0.13300000000000001</v>
      </c>
      <c r="CN17" s="97">
        <f t="shared" si="53"/>
        <v>0.12980944419437121</v>
      </c>
      <c r="CO17" s="97">
        <f t="shared" si="40"/>
        <v>0.13</v>
      </c>
      <c r="CP17" s="135">
        <f t="shared" si="54"/>
        <v>0.30000000000000027</v>
      </c>
      <c r="CQ17" s="42" t="str">
        <f t="shared" si="42"/>
        <v>旭区</v>
      </c>
      <c r="CR17" s="86">
        <f t="shared" si="1"/>
        <v>8.842057038139961E-2</v>
      </c>
      <c r="CS17" s="86">
        <f t="shared" si="43"/>
        <v>8.7999999999999995E-2</v>
      </c>
      <c r="CT17" s="97">
        <f t="shared" si="44"/>
        <v>9.1326350476638812E-2</v>
      </c>
      <c r="CU17" s="97">
        <f t="shared" si="45"/>
        <v>9.0999999999999998E-2</v>
      </c>
      <c r="CV17" s="135">
        <f t="shared" si="46"/>
        <v>-0.30000000000000027</v>
      </c>
      <c r="CW17" s="43"/>
      <c r="CX17" s="86">
        <f t="shared" si="47"/>
        <v>0.124</v>
      </c>
      <c r="CY17" s="86">
        <f t="shared" si="48"/>
        <v>0.121</v>
      </c>
      <c r="CZ17" s="136">
        <f t="shared" si="49"/>
        <v>0.30000000000000027</v>
      </c>
      <c r="DA17" s="86">
        <f t="shared" si="50"/>
        <v>8.2000000000000003E-2</v>
      </c>
      <c r="DB17" s="86">
        <f t="shared" si="51"/>
        <v>0.08</v>
      </c>
      <c r="DC17" s="136">
        <f t="shared" si="52"/>
        <v>0.20000000000000018</v>
      </c>
      <c r="DD17" s="149">
        <v>0</v>
      </c>
    </row>
    <row r="18" spans="2:108" s="15" customFormat="1" ht="13.5" customHeight="1">
      <c r="B18" s="52">
        <v>12</v>
      </c>
      <c r="C18" s="168" t="s">
        <v>88</v>
      </c>
      <c r="D18" s="77">
        <v>30</v>
      </c>
      <c r="E18" s="77">
        <v>8</v>
      </c>
      <c r="F18" s="77">
        <v>5</v>
      </c>
      <c r="G18" s="53">
        <f t="shared" si="2"/>
        <v>0.26666666666666666</v>
      </c>
      <c r="H18" s="53">
        <f t="shared" si="3"/>
        <v>0.16666666666666666</v>
      </c>
      <c r="I18" s="77">
        <v>1431730</v>
      </c>
      <c r="J18" s="77">
        <v>1278910</v>
      </c>
      <c r="K18" s="77">
        <f t="shared" si="4"/>
        <v>178966.25</v>
      </c>
      <c r="L18" s="77">
        <f t="shared" si="5"/>
        <v>255782</v>
      </c>
      <c r="M18" s="77">
        <v>71</v>
      </c>
      <c r="N18" s="77">
        <v>13</v>
      </c>
      <c r="O18" s="77">
        <v>7</v>
      </c>
      <c r="P18" s="53">
        <f t="shared" si="6"/>
        <v>0.18309859154929578</v>
      </c>
      <c r="Q18" s="53">
        <f t="shared" si="7"/>
        <v>9.8591549295774641E-2</v>
      </c>
      <c r="R18" s="77">
        <v>4142620</v>
      </c>
      <c r="S18" s="77">
        <v>3356480</v>
      </c>
      <c r="T18" s="77">
        <f t="shared" si="8"/>
        <v>318663.07692307694</v>
      </c>
      <c r="U18" s="77">
        <f t="shared" si="9"/>
        <v>479497.14285714284</v>
      </c>
      <c r="V18" s="77">
        <v>4358</v>
      </c>
      <c r="W18" s="77">
        <v>233</v>
      </c>
      <c r="X18" s="77">
        <v>128</v>
      </c>
      <c r="Y18" s="53">
        <f t="shared" si="10"/>
        <v>5.3464892152363469E-2</v>
      </c>
      <c r="Z18" s="53">
        <f t="shared" si="11"/>
        <v>2.9371271225332722E-2</v>
      </c>
      <c r="AA18" s="77">
        <v>69546730</v>
      </c>
      <c r="AB18" s="77">
        <v>58298530</v>
      </c>
      <c r="AC18" s="77">
        <f t="shared" si="12"/>
        <v>298483.81974248926</v>
      </c>
      <c r="AD18" s="77">
        <f t="shared" si="13"/>
        <v>455457.265625</v>
      </c>
      <c r="AE18" s="77">
        <v>3552</v>
      </c>
      <c r="AF18" s="77">
        <v>400</v>
      </c>
      <c r="AG18" s="77">
        <v>205</v>
      </c>
      <c r="AH18" s="53">
        <f t="shared" si="14"/>
        <v>0.11261261261261261</v>
      </c>
      <c r="AI18" s="53">
        <f t="shared" si="15"/>
        <v>5.7713963963963964E-2</v>
      </c>
      <c r="AJ18" s="77">
        <v>124588250</v>
      </c>
      <c r="AK18" s="77">
        <v>87836050</v>
      </c>
      <c r="AL18" s="77">
        <f t="shared" si="16"/>
        <v>311470.625</v>
      </c>
      <c r="AM18" s="77">
        <f t="shared" si="17"/>
        <v>428468.53658536583</v>
      </c>
      <c r="AN18" s="77">
        <v>2749</v>
      </c>
      <c r="AO18" s="77">
        <v>491</v>
      </c>
      <c r="AP18" s="77">
        <v>293</v>
      </c>
      <c r="AQ18" s="53">
        <f t="shared" si="18"/>
        <v>0.1786104037831939</v>
      </c>
      <c r="AR18" s="53">
        <f t="shared" si="19"/>
        <v>0.1065842124408876</v>
      </c>
      <c r="AS18" s="77">
        <v>145291890</v>
      </c>
      <c r="AT18" s="77">
        <v>118733970</v>
      </c>
      <c r="AU18" s="77">
        <f t="shared" si="20"/>
        <v>295910.16293279023</v>
      </c>
      <c r="AV18" s="77">
        <f t="shared" si="21"/>
        <v>405235.39249146759</v>
      </c>
      <c r="AW18" s="77">
        <v>1716</v>
      </c>
      <c r="AX18" s="77">
        <v>514</v>
      </c>
      <c r="AY18" s="77">
        <v>343</v>
      </c>
      <c r="AZ18" s="53">
        <f t="shared" si="22"/>
        <v>0.29953379953379955</v>
      </c>
      <c r="BA18" s="53">
        <f t="shared" si="23"/>
        <v>0.19988344988344989</v>
      </c>
      <c r="BB18" s="77">
        <v>165864160</v>
      </c>
      <c r="BC18" s="77">
        <v>141363220</v>
      </c>
      <c r="BD18" s="77">
        <f t="shared" si="24"/>
        <v>322692.91828793776</v>
      </c>
      <c r="BE18" s="77">
        <f t="shared" si="25"/>
        <v>412137.66763848398</v>
      </c>
      <c r="BF18" s="77">
        <v>817</v>
      </c>
      <c r="BG18" s="77">
        <v>248</v>
      </c>
      <c r="BH18" s="77">
        <v>176</v>
      </c>
      <c r="BI18" s="53">
        <f t="shared" si="26"/>
        <v>0.30354957160342716</v>
      </c>
      <c r="BJ18" s="53">
        <f t="shared" si="27"/>
        <v>0.21542227662178703</v>
      </c>
      <c r="BK18" s="77">
        <v>87324110</v>
      </c>
      <c r="BL18" s="77">
        <v>71999660</v>
      </c>
      <c r="BM18" s="77">
        <f t="shared" si="28"/>
        <v>352113.34677419357</v>
      </c>
      <c r="BN18" s="77">
        <f t="shared" si="29"/>
        <v>409088.97727272729</v>
      </c>
      <c r="BO18" s="77">
        <f t="shared" si="55"/>
        <v>13293</v>
      </c>
      <c r="BP18" s="77">
        <f t="shared" si="31"/>
        <v>1907</v>
      </c>
      <c r="BQ18" s="77">
        <f t="shared" si="31"/>
        <v>1157</v>
      </c>
      <c r="BR18" s="53">
        <f t="shared" si="32"/>
        <v>0.14345896336417663</v>
      </c>
      <c r="BS18" s="53">
        <f t="shared" si="33"/>
        <v>8.7038290829760029E-2</v>
      </c>
      <c r="BT18" s="77">
        <f t="shared" si="34"/>
        <v>598189490</v>
      </c>
      <c r="BU18" s="77">
        <f t="shared" si="34"/>
        <v>482866820</v>
      </c>
      <c r="BV18" s="77">
        <f t="shared" si="35"/>
        <v>313680.90718405874</v>
      </c>
      <c r="BW18" s="77">
        <f t="shared" si="36"/>
        <v>417343.83751080383</v>
      </c>
      <c r="BY18" s="90">
        <v>12</v>
      </c>
      <c r="BZ18" s="168" t="s">
        <v>88</v>
      </c>
      <c r="CA18" s="133">
        <v>12972</v>
      </c>
      <c r="CB18" s="133">
        <v>1785</v>
      </c>
      <c r="CC18" s="133">
        <v>1129</v>
      </c>
      <c r="CD18" s="27">
        <v>0.13760407030527289</v>
      </c>
      <c r="CE18" s="27">
        <v>8.7033610854147389E-2</v>
      </c>
      <c r="CF18" s="133">
        <v>571382570</v>
      </c>
      <c r="CG18" s="133">
        <v>459294610</v>
      </c>
      <c r="CH18" s="133">
        <v>320102.28011204483</v>
      </c>
      <c r="CI18" s="133">
        <v>406815.42072630645</v>
      </c>
      <c r="CK18" s="42" t="str">
        <f t="shared" si="37"/>
        <v>福島区</v>
      </c>
      <c r="CL18" s="86">
        <f t="shared" si="0"/>
        <v>0.13228409204103994</v>
      </c>
      <c r="CM18" s="97">
        <f t="shared" si="38"/>
        <v>0.13200000000000001</v>
      </c>
      <c r="CN18" s="97">
        <f t="shared" si="53"/>
        <v>0.13207935039572413</v>
      </c>
      <c r="CO18" s="97">
        <f t="shared" si="40"/>
        <v>0.13200000000000001</v>
      </c>
      <c r="CP18" s="135">
        <f t="shared" si="54"/>
        <v>0</v>
      </c>
      <c r="CQ18" s="42" t="str">
        <f t="shared" si="42"/>
        <v>住吉区</v>
      </c>
      <c r="CR18" s="86">
        <f t="shared" si="1"/>
        <v>8.7646108167023715E-2</v>
      </c>
      <c r="CS18" s="86">
        <f t="shared" si="43"/>
        <v>8.7999999999999995E-2</v>
      </c>
      <c r="CT18" s="97">
        <f t="shared" si="44"/>
        <v>8.5401572375520277E-2</v>
      </c>
      <c r="CU18" s="97">
        <f t="shared" si="45"/>
        <v>8.5000000000000006E-2</v>
      </c>
      <c r="CV18" s="135">
        <f t="shared" si="46"/>
        <v>0.29999999999999888</v>
      </c>
      <c r="CW18" s="43"/>
      <c r="CX18" s="86">
        <f t="shared" si="47"/>
        <v>0.124</v>
      </c>
      <c r="CY18" s="86">
        <f t="shared" si="48"/>
        <v>0.121</v>
      </c>
      <c r="CZ18" s="136">
        <f t="shared" si="49"/>
        <v>0.30000000000000027</v>
      </c>
      <c r="DA18" s="86">
        <f t="shared" si="50"/>
        <v>8.2000000000000003E-2</v>
      </c>
      <c r="DB18" s="86">
        <f t="shared" si="51"/>
        <v>0.08</v>
      </c>
      <c r="DC18" s="136">
        <f t="shared" si="52"/>
        <v>0.20000000000000018</v>
      </c>
      <c r="DD18" s="149">
        <v>0</v>
      </c>
    </row>
    <row r="19" spans="2:108" s="15" customFormat="1" ht="13.5" customHeight="1">
      <c r="B19" s="52">
        <v>13</v>
      </c>
      <c r="C19" s="168" t="s">
        <v>89</v>
      </c>
      <c r="D19" s="77">
        <v>34</v>
      </c>
      <c r="E19" s="77">
        <v>6</v>
      </c>
      <c r="F19" s="77">
        <v>5</v>
      </c>
      <c r="G19" s="53">
        <f t="shared" si="2"/>
        <v>0.17647058823529413</v>
      </c>
      <c r="H19" s="53">
        <f t="shared" si="3"/>
        <v>0.14705882352941177</v>
      </c>
      <c r="I19" s="77">
        <v>1530440</v>
      </c>
      <c r="J19" s="77">
        <v>1498150</v>
      </c>
      <c r="K19" s="77">
        <f t="shared" si="4"/>
        <v>255073.33333333334</v>
      </c>
      <c r="L19" s="77">
        <f t="shared" si="5"/>
        <v>299630</v>
      </c>
      <c r="M19" s="77">
        <v>122</v>
      </c>
      <c r="N19" s="77">
        <v>34</v>
      </c>
      <c r="O19" s="77">
        <v>22</v>
      </c>
      <c r="P19" s="53">
        <f t="shared" si="6"/>
        <v>0.27868852459016391</v>
      </c>
      <c r="Q19" s="53">
        <f t="shared" si="7"/>
        <v>0.18032786885245902</v>
      </c>
      <c r="R19" s="77">
        <v>12717840</v>
      </c>
      <c r="S19" s="77">
        <v>9779070</v>
      </c>
      <c r="T19" s="77">
        <f t="shared" si="8"/>
        <v>374054.1176470588</v>
      </c>
      <c r="U19" s="77">
        <f t="shared" si="9"/>
        <v>444503.18181818182</v>
      </c>
      <c r="V19" s="77">
        <v>7192</v>
      </c>
      <c r="W19" s="77">
        <v>360</v>
      </c>
      <c r="X19" s="77">
        <v>217</v>
      </c>
      <c r="Y19" s="53">
        <f t="shared" si="10"/>
        <v>5.0055617352614018E-2</v>
      </c>
      <c r="Z19" s="53">
        <f t="shared" si="11"/>
        <v>3.017241379310345E-2</v>
      </c>
      <c r="AA19" s="77">
        <v>96681170</v>
      </c>
      <c r="AB19" s="77">
        <v>81804680</v>
      </c>
      <c r="AC19" s="77">
        <f t="shared" si="12"/>
        <v>268558.80555555556</v>
      </c>
      <c r="AD19" s="77">
        <f t="shared" si="13"/>
        <v>376980.09216589859</v>
      </c>
      <c r="AE19" s="77">
        <v>6348</v>
      </c>
      <c r="AF19" s="77">
        <v>617</v>
      </c>
      <c r="AG19" s="77">
        <v>380</v>
      </c>
      <c r="AH19" s="53">
        <f t="shared" si="14"/>
        <v>9.7195967233774411E-2</v>
      </c>
      <c r="AI19" s="53">
        <f t="shared" si="15"/>
        <v>5.9861373660995587E-2</v>
      </c>
      <c r="AJ19" s="77">
        <v>177549310</v>
      </c>
      <c r="AK19" s="77">
        <v>150243920</v>
      </c>
      <c r="AL19" s="77">
        <f t="shared" si="16"/>
        <v>287762.25283630472</v>
      </c>
      <c r="AM19" s="77">
        <f t="shared" si="17"/>
        <v>395378.73684210528</v>
      </c>
      <c r="AN19" s="77">
        <v>4833</v>
      </c>
      <c r="AO19" s="77">
        <v>773</v>
      </c>
      <c r="AP19" s="77">
        <v>521</v>
      </c>
      <c r="AQ19" s="53">
        <f t="shared" si="18"/>
        <v>0.15994206496999794</v>
      </c>
      <c r="AR19" s="53">
        <f t="shared" si="19"/>
        <v>0.10780053796813574</v>
      </c>
      <c r="AS19" s="77">
        <v>243886150</v>
      </c>
      <c r="AT19" s="77">
        <v>206976660</v>
      </c>
      <c r="AU19" s="77">
        <f t="shared" si="20"/>
        <v>315506.01552393276</v>
      </c>
      <c r="AV19" s="77">
        <f t="shared" si="21"/>
        <v>397268.0614203455</v>
      </c>
      <c r="AW19" s="77">
        <v>2739</v>
      </c>
      <c r="AX19" s="77">
        <v>712</v>
      </c>
      <c r="AY19" s="77">
        <v>504</v>
      </c>
      <c r="AZ19" s="53">
        <f t="shared" si="22"/>
        <v>0.25994888645491054</v>
      </c>
      <c r="BA19" s="53">
        <f t="shared" si="23"/>
        <v>0.18400876232201532</v>
      </c>
      <c r="BB19" s="77">
        <v>234678460</v>
      </c>
      <c r="BC19" s="77">
        <v>199402120</v>
      </c>
      <c r="BD19" s="77">
        <f t="shared" si="24"/>
        <v>329604.57865168538</v>
      </c>
      <c r="BE19" s="77">
        <f t="shared" si="25"/>
        <v>395639.12698412698</v>
      </c>
      <c r="BF19" s="77">
        <v>1266</v>
      </c>
      <c r="BG19" s="77">
        <v>367</v>
      </c>
      <c r="BH19" s="77">
        <v>284</v>
      </c>
      <c r="BI19" s="53">
        <f t="shared" si="26"/>
        <v>0.28988941548183256</v>
      </c>
      <c r="BJ19" s="53">
        <f t="shared" si="27"/>
        <v>0.22432859399684044</v>
      </c>
      <c r="BK19" s="77">
        <v>129725750</v>
      </c>
      <c r="BL19" s="77">
        <v>120720890</v>
      </c>
      <c r="BM19" s="77">
        <f t="shared" si="28"/>
        <v>353476.15803814714</v>
      </c>
      <c r="BN19" s="77">
        <f t="shared" si="29"/>
        <v>425073.55633802817</v>
      </c>
      <c r="BO19" s="77">
        <f t="shared" si="55"/>
        <v>22534</v>
      </c>
      <c r="BP19" s="77">
        <f t="shared" si="31"/>
        <v>2869</v>
      </c>
      <c r="BQ19" s="77">
        <f t="shared" si="31"/>
        <v>1933</v>
      </c>
      <c r="BR19" s="53">
        <f t="shared" si="32"/>
        <v>0.12731871838111297</v>
      </c>
      <c r="BS19" s="53">
        <f t="shared" si="33"/>
        <v>8.5781485754859318E-2</v>
      </c>
      <c r="BT19" s="77">
        <f t="shared" si="34"/>
        <v>896769120</v>
      </c>
      <c r="BU19" s="77">
        <f t="shared" si="34"/>
        <v>770425490</v>
      </c>
      <c r="BV19" s="77">
        <f t="shared" si="35"/>
        <v>312572.01812478213</v>
      </c>
      <c r="BW19" s="77">
        <f t="shared" si="36"/>
        <v>398564.66114847385</v>
      </c>
      <c r="BY19" s="90">
        <v>13</v>
      </c>
      <c r="BZ19" s="168" t="s">
        <v>89</v>
      </c>
      <c r="CA19" s="133">
        <v>22027</v>
      </c>
      <c r="CB19" s="133">
        <v>2694</v>
      </c>
      <c r="CC19" s="133">
        <v>1843</v>
      </c>
      <c r="CD19" s="27">
        <v>0.12230444454533074</v>
      </c>
      <c r="CE19" s="27">
        <v>8.3670041312934124E-2</v>
      </c>
      <c r="CF19" s="133">
        <v>868159090</v>
      </c>
      <c r="CG19" s="133">
        <v>749911820</v>
      </c>
      <c r="CH19" s="133">
        <v>322256.52932442463</v>
      </c>
      <c r="CI19" s="133">
        <v>406897.3521432447</v>
      </c>
      <c r="CK19" s="42" t="str">
        <f t="shared" si="37"/>
        <v>天王寺区</v>
      </c>
      <c r="CL19" s="86">
        <f t="shared" si="0"/>
        <v>0.1316661930472672</v>
      </c>
      <c r="CM19" s="97">
        <f t="shared" si="38"/>
        <v>0.13200000000000001</v>
      </c>
      <c r="CN19" s="97">
        <f t="shared" si="53"/>
        <v>0.12918565484446207</v>
      </c>
      <c r="CO19" s="97">
        <f t="shared" si="40"/>
        <v>0.129</v>
      </c>
      <c r="CP19" s="135">
        <f t="shared" si="54"/>
        <v>0.30000000000000027</v>
      </c>
      <c r="CQ19" s="42" t="str">
        <f t="shared" si="42"/>
        <v>吹田市</v>
      </c>
      <c r="CR19" s="86">
        <f t="shared" si="1"/>
        <v>8.7438216603342181E-2</v>
      </c>
      <c r="CS19" s="86">
        <f t="shared" si="43"/>
        <v>8.6999999999999994E-2</v>
      </c>
      <c r="CT19" s="97">
        <f t="shared" si="44"/>
        <v>8.5063255748934086E-2</v>
      </c>
      <c r="CU19" s="97">
        <f t="shared" si="45"/>
        <v>8.5000000000000006E-2</v>
      </c>
      <c r="CV19" s="135">
        <f t="shared" si="46"/>
        <v>0.19999999999999879</v>
      </c>
      <c r="CW19" s="43"/>
      <c r="CX19" s="86">
        <f t="shared" si="47"/>
        <v>0.124</v>
      </c>
      <c r="CY19" s="86">
        <f t="shared" si="48"/>
        <v>0.121</v>
      </c>
      <c r="CZ19" s="136">
        <f t="shared" si="49"/>
        <v>0.30000000000000027</v>
      </c>
      <c r="DA19" s="86">
        <f t="shared" si="50"/>
        <v>8.2000000000000003E-2</v>
      </c>
      <c r="DB19" s="86">
        <f t="shared" si="51"/>
        <v>0.08</v>
      </c>
      <c r="DC19" s="136">
        <f t="shared" si="52"/>
        <v>0.20000000000000018</v>
      </c>
      <c r="DD19" s="149">
        <v>0</v>
      </c>
    </row>
    <row r="20" spans="2:108" s="15" customFormat="1" ht="13.5" customHeight="1">
      <c r="B20" s="52">
        <v>14</v>
      </c>
      <c r="C20" s="168" t="s">
        <v>90</v>
      </c>
      <c r="D20" s="77">
        <v>27</v>
      </c>
      <c r="E20" s="77">
        <v>3</v>
      </c>
      <c r="F20" s="77">
        <v>2</v>
      </c>
      <c r="G20" s="53">
        <f t="shared" si="2"/>
        <v>0.1111111111111111</v>
      </c>
      <c r="H20" s="53">
        <f t="shared" si="3"/>
        <v>7.407407407407407E-2</v>
      </c>
      <c r="I20" s="77">
        <v>852590</v>
      </c>
      <c r="J20" s="77">
        <v>805980</v>
      </c>
      <c r="K20" s="77">
        <f t="shared" si="4"/>
        <v>284196.66666666669</v>
      </c>
      <c r="L20" s="77">
        <f t="shared" si="5"/>
        <v>402990</v>
      </c>
      <c r="M20" s="77">
        <v>76</v>
      </c>
      <c r="N20" s="77">
        <v>15</v>
      </c>
      <c r="O20" s="77">
        <v>10</v>
      </c>
      <c r="P20" s="53">
        <f t="shared" si="6"/>
        <v>0.19736842105263158</v>
      </c>
      <c r="Q20" s="53">
        <f t="shared" si="7"/>
        <v>0.13157894736842105</v>
      </c>
      <c r="R20" s="77">
        <v>9115070</v>
      </c>
      <c r="S20" s="77">
        <v>6078420</v>
      </c>
      <c r="T20" s="77">
        <f t="shared" si="8"/>
        <v>607671.33333333337</v>
      </c>
      <c r="U20" s="77">
        <f t="shared" si="9"/>
        <v>607842</v>
      </c>
      <c r="V20" s="77">
        <v>5619</v>
      </c>
      <c r="W20" s="77">
        <v>246</v>
      </c>
      <c r="X20" s="77">
        <v>143</v>
      </c>
      <c r="Y20" s="53">
        <f t="shared" si="10"/>
        <v>4.3780032034169782E-2</v>
      </c>
      <c r="Z20" s="53">
        <f t="shared" si="11"/>
        <v>2.5449368214984874E-2</v>
      </c>
      <c r="AA20" s="77">
        <v>79125160</v>
      </c>
      <c r="AB20" s="77">
        <v>65389590</v>
      </c>
      <c r="AC20" s="77">
        <f t="shared" si="12"/>
        <v>321646.99186991871</v>
      </c>
      <c r="AD20" s="77">
        <f t="shared" si="13"/>
        <v>457269.86013986013</v>
      </c>
      <c r="AE20" s="77">
        <v>4734</v>
      </c>
      <c r="AF20" s="77">
        <v>455</v>
      </c>
      <c r="AG20" s="77">
        <v>254</v>
      </c>
      <c r="AH20" s="53">
        <f t="shared" si="14"/>
        <v>9.6113223489649346E-2</v>
      </c>
      <c r="AI20" s="53">
        <f t="shared" si="15"/>
        <v>5.3654414871144911E-2</v>
      </c>
      <c r="AJ20" s="77">
        <v>126999320</v>
      </c>
      <c r="AK20" s="77">
        <v>103186470</v>
      </c>
      <c r="AL20" s="77">
        <f t="shared" si="16"/>
        <v>279119.38461538462</v>
      </c>
      <c r="AM20" s="77">
        <f t="shared" si="17"/>
        <v>406245.94488188974</v>
      </c>
      <c r="AN20" s="77">
        <v>3645</v>
      </c>
      <c r="AO20" s="77">
        <v>632</v>
      </c>
      <c r="AP20" s="77">
        <v>406</v>
      </c>
      <c r="AQ20" s="53">
        <f t="shared" si="18"/>
        <v>0.17338820301783264</v>
      </c>
      <c r="AR20" s="53">
        <f t="shared" si="19"/>
        <v>0.11138545953360768</v>
      </c>
      <c r="AS20" s="77">
        <v>200708150</v>
      </c>
      <c r="AT20" s="77">
        <v>165580790</v>
      </c>
      <c r="AU20" s="77">
        <f t="shared" si="20"/>
        <v>317576.18670886074</v>
      </c>
      <c r="AV20" s="77">
        <f t="shared" si="21"/>
        <v>407834.45812807884</v>
      </c>
      <c r="AW20" s="77">
        <v>2296</v>
      </c>
      <c r="AX20" s="77">
        <v>638</v>
      </c>
      <c r="AY20" s="77">
        <v>462</v>
      </c>
      <c r="AZ20" s="53">
        <f t="shared" si="22"/>
        <v>0.27787456445993031</v>
      </c>
      <c r="BA20" s="53">
        <f t="shared" si="23"/>
        <v>0.20121951219512196</v>
      </c>
      <c r="BB20" s="77">
        <v>205088590</v>
      </c>
      <c r="BC20" s="77">
        <v>177888700</v>
      </c>
      <c r="BD20" s="77">
        <f t="shared" si="24"/>
        <v>321455.47021943575</v>
      </c>
      <c r="BE20" s="77">
        <f t="shared" si="25"/>
        <v>385040.47619047621</v>
      </c>
      <c r="BF20" s="77">
        <v>1065</v>
      </c>
      <c r="BG20" s="77">
        <v>335</v>
      </c>
      <c r="BH20" s="77">
        <v>267</v>
      </c>
      <c r="BI20" s="53">
        <f t="shared" si="26"/>
        <v>0.31455399061032863</v>
      </c>
      <c r="BJ20" s="53">
        <f t="shared" si="27"/>
        <v>0.25070422535211268</v>
      </c>
      <c r="BK20" s="77">
        <v>117607890</v>
      </c>
      <c r="BL20" s="77">
        <v>101994040</v>
      </c>
      <c r="BM20" s="77">
        <f t="shared" si="28"/>
        <v>351068.32835820894</v>
      </c>
      <c r="BN20" s="77">
        <f t="shared" si="29"/>
        <v>382000.1498127341</v>
      </c>
      <c r="BO20" s="77">
        <f t="shared" si="55"/>
        <v>17462</v>
      </c>
      <c r="BP20" s="77">
        <f t="shared" si="31"/>
        <v>2324</v>
      </c>
      <c r="BQ20" s="77">
        <f t="shared" si="31"/>
        <v>1544</v>
      </c>
      <c r="BR20" s="53">
        <f t="shared" si="32"/>
        <v>0.13308899324246937</v>
      </c>
      <c r="BS20" s="53">
        <f t="shared" si="33"/>
        <v>8.842057038139961E-2</v>
      </c>
      <c r="BT20" s="77">
        <f t="shared" si="34"/>
        <v>739496770</v>
      </c>
      <c r="BU20" s="77">
        <f t="shared" si="34"/>
        <v>620923990</v>
      </c>
      <c r="BV20" s="77">
        <f t="shared" si="35"/>
        <v>318199.98709122202</v>
      </c>
      <c r="BW20" s="77">
        <f t="shared" si="36"/>
        <v>402152.84326424869</v>
      </c>
      <c r="BY20" s="90">
        <v>14</v>
      </c>
      <c r="BZ20" s="168" t="s">
        <v>90</v>
      </c>
      <c r="CA20" s="133">
        <v>16994</v>
      </c>
      <c r="CB20" s="133">
        <v>2283</v>
      </c>
      <c r="CC20" s="133">
        <v>1552</v>
      </c>
      <c r="CD20" s="27">
        <v>0.1343415323055196</v>
      </c>
      <c r="CE20" s="27">
        <v>9.1326350476638812E-2</v>
      </c>
      <c r="CF20" s="133">
        <v>763229300</v>
      </c>
      <c r="CG20" s="133">
        <v>637806710</v>
      </c>
      <c r="CH20" s="133">
        <v>334309.81165133597</v>
      </c>
      <c r="CI20" s="133">
        <v>410957.93170103093</v>
      </c>
      <c r="CK20" s="42" t="str">
        <f t="shared" si="37"/>
        <v>藤井寺市</v>
      </c>
      <c r="CL20" s="86">
        <f t="shared" si="0"/>
        <v>0.12957140493132549</v>
      </c>
      <c r="CM20" s="97">
        <f t="shared" si="38"/>
        <v>0.13</v>
      </c>
      <c r="CN20" s="97">
        <f t="shared" si="53"/>
        <v>0.12808931310720981</v>
      </c>
      <c r="CO20" s="97">
        <f t="shared" si="40"/>
        <v>0.128</v>
      </c>
      <c r="CP20" s="135">
        <f t="shared" si="54"/>
        <v>0.20000000000000018</v>
      </c>
      <c r="CQ20" s="42" t="str">
        <f t="shared" si="42"/>
        <v>東成区</v>
      </c>
      <c r="CR20" s="86">
        <f t="shared" si="1"/>
        <v>8.7038290829760029E-2</v>
      </c>
      <c r="CS20" s="86">
        <f t="shared" si="43"/>
        <v>8.6999999999999994E-2</v>
      </c>
      <c r="CT20" s="97">
        <f t="shared" si="44"/>
        <v>8.7033610854147389E-2</v>
      </c>
      <c r="CU20" s="97">
        <f t="shared" si="45"/>
        <v>8.6999999999999994E-2</v>
      </c>
      <c r="CV20" s="135">
        <f t="shared" si="46"/>
        <v>0</v>
      </c>
      <c r="CW20" s="43"/>
      <c r="CX20" s="86">
        <f t="shared" si="47"/>
        <v>0.124</v>
      </c>
      <c r="CY20" s="86">
        <f t="shared" si="48"/>
        <v>0.121</v>
      </c>
      <c r="CZ20" s="136">
        <f t="shared" si="49"/>
        <v>0.30000000000000027</v>
      </c>
      <c r="DA20" s="86">
        <f t="shared" si="50"/>
        <v>8.2000000000000003E-2</v>
      </c>
      <c r="DB20" s="86">
        <f t="shared" si="51"/>
        <v>0.08</v>
      </c>
      <c r="DC20" s="136">
        <f t="shared" si="52"/>
        <v>0.20000000000000018</v>
      </c>
      <c r="DD20" s="149">
        <v>0</v>
      </c>
    </row>
    <row r="21" spans="2:108" s="15" customFormat="1" ht="13.5" customHeight="1">
      <c r="B21" s="52">
        <v>15</v>
      </c>
      <c r="C21" s="168" t="s">
        <v>91</v>
      </c>
      <c r="D21" s="77">
        <v>36</v>
      </c>
      <c r="E21" s="77">
        <v>4</v>
      </c>
      <c r="F21" s="77">
        <v>3</v>
      </c>
      <c r="G21" s="53">
        <f t="shared" si="2"/>
        <v>0.1111111111111111</v>
      </c>
      <c r="H21" s="53">
        <f t="shared" si="3"/>
        <v>8.3333333333333329E-2</v>
      </c>
      <c r="I21" s="77">
        <v>1142390</v>
      </c>
      <c r="J21" s="77">
        <v>977610</v>
      </c>
      <c r="K21" s="77">
        <f t="shared" si="4"/>
        <v>285597.5</v>
      </c>
      <c r="L21" s="77">
        <f t="shared" si="5"/>
        <v>325870</v>
      </c>
      <c r="M21" s="77">
        <v>156</v>
      </c>
      <c r="N21" s="77">
        <v>32</v>
      </c>
      <c r="O21" s="77">
        <v>21</v>
      </c>
      <c r="P21" s="53">
        <f t="shared" si="6"/>
        <v>0.20512820512820512</v>
      </c>
      <c r="Q21" s="53">
        <f t="shared" si="7"/>
        <v>0.13461538461538461</v>
      </c>
      <c r="R21" s="77">
        <v>14714510</v>
      </c>
      <c r="S21" s="77">
        <v>13567820</v>
      </c>
      <c r="T21" s="77">
        <f t="shared" si="8"/>
        <v>459828.4375</v>
      </c>
      <c r="U21" s="77">
        <f t="shared" si="9"/>
        <v>646086.66666666663</v>
      </c>
      <c r="V21" s="77">
        <v>9704</v>
      </c>
      <c r="W21" s="77">
        <v>471</v>
      </c>
      <c r="X21" s="77">
        <v>282</v>
      </c>
      <c r="Y21" s="53">
        <f t="shared" si="10"/>
        <v>4.8536685902720526E-2</v>
      </c>
      <c r="Z21" s="53">
        <f t="shared" si="11"/>
        <v>2.9060181368507833E-2</v>
      </c>
      <c r="AA21" s="77">
        <v>123445770</v>
      </c>
      <c r="AB21" s="77">
        <v>104121710</v>
      </c>
      <c r="AC21" s="77">
        <f t="shared" si="12"/>
        <v>262092.92993630574</v>
      </c>
      <c r="AD21" s="77">
        <f t="shared" si="13"/>
        <v>369225.92198581563</v>
      </c>
      <c r="AE21" s="77">
        <v>8079</v>
      </c>
      <c r="AF21" s="77">
        <v>753</v>
      </c>
      <c r="AG21" s="77">
        <v>457</v>
      </c>
      <c r="AH21" s="53">
        <f t="shared" si="14"/>
        <v>9.3204604530263649E-2</v>
      </c>
      <c r="AI21" s="53">
        <f t="shared" si="15"/>
        <v>5.6566406733506623E-2</v>
      </c>
      <c r="AJ21" s="77">
        <v>216976420</v>
      </c>
      <c r="AK21" s="77">
        <v>181688460</v>
      </c>
      <c r="AL21" s="77">
        <f t="shared" si="16"/>
        <v>288149.29614873836</v>
      </c>
      <c r="AM21" s="77">
        <f t="shared" si="17"/>
        <v>397567.74617067835</v>
      </c>
      <c r="AN21" s="77">
        <v>5781</v>
      </c>
      <c r="AO21" s="77">
        <v>1023</v>
      </c>
      <c r="AP21" s="77">
        <v>676</v>
      </c>
      <c r="AQ21" s="53">
        <f t="shared" si="18"/>
        <v>0.17695900363258951</v>
      </c>
      <c r="AR21" s="53">
        <f t="shared" si="19"/>
        <v>0.11693478636914029</v>
      </c>
      <c r="AS21" s="77">
        <v>309676300</v>
      </c>
      <c r="AT21" s="77">
        <v>261526130</v>
      </c>
      <c r="AU21" s="77">
        <f t="shared" si="20"/>
        <v>302713.880742913</v>
      </c>
      <c r="AV21" s="77">
        <f t="shared" si="21"/>
        <v>386872.97337278107</v>
      </c>
      <c r="AW21" s="77">
        <v>3439</v>
      </c>
      <c r="AX21" s="77">
        <v>913</v>
      </c>
      <c r="AY21" s="77">
        <v>675</v>
      </c>
      <c r="AZ21" s="53">
        <f t="shared" si="22"/>
        <v>0.26548415236987494</v>
      </c>
      <c r="BA21" s="53">
        <f t="shared" si="23"/>
        <v>0.19627798778714742</v>
      </c>
      <c r="BB21" s="77">
        <v>283409820</v>
      </c>
      <c r="BC21" s="77">
        <v>242039980</v>
      </c>
      <c r="BD21" s="77">
        <f t="shared" si="24"/>
        <v>310416.01314348303</v>
      </c>
      <c r="BE21" s="77">
        <f t="shared" si="25"/>
        <v>358577.74814814812</v>
      </c>
      <c r="BF21" s="77">
        <v>1460</v>
      </c>
      <c r="BG21" s="77">
        <v>387</v>
      </c>
      <c r="BH21" s="77">
        <v>313</v>
      </c>
      <c r="BI21" s="53">
        <f t="shared" si="26"/>
        <v>0.26506849315068493</v>
      </c>
      <c r="BJ21" s="53">
        <f t="shared" si="27"/>
        <v>0.21438356164383562</v>
      </c>
      <c r="BK21" s="77">
        <v>136379840</v>
      </c>
      <c r="BL21" s="77">
        <v>126898090</v>
      </c>
      <c r="BM21" s="77">
        <f t="shared" si="28"/>
        <v>352402.68733850127</v>
      </c>
      <c r="BN21" s="77">
        <f t="shared" si="29"/>
        <v>405425.20766773162</v>
      </c>
      <c r="BO21" s="77">
        <f t="shared" si="55"/>
        <v>28655</v>
      </c>
      <c r="BP21" s="77">
        <f t="shared" si="31"/>
        <v>3583</v>
      </c>
      <c r="BQ21" s="77">
        <f t="shared" si="31"/>
        <v>2427</v>
      </c>
      <c r="BR21" s="53">
        <f t="shared" si="32"/>
        <v>0.12503926016402023</v>
      </c>
      <c r="BS21" s="53">
        <f t="shared" si="33"/>
        <v>8.4697260512999473E-2</v>
      </c>
      <c r="BT21" s="77">
        <f t="shared" si="34"/>
        <v>1085745050</v>
      </c>
      <c r="BU21" s="77">
        <f t="shared" si="34"/>
        <v>930819800</v>
      </c>
      <c r="BV21" s="77">
        <f t="shared" si="35"/>
        <v>303026.80714485067</v>
      </c>
      <c r="BW21" s="77">
        <f t="shared" si="36"/>
        <v>383526.90564482904</v>
      </c>
      <c r="BY21" s="90">
        <v>15</v>
      </c>
      <c r="BZ21" s="168" t="s">
        <v>91</v>
      </c>
      <c r="CA21" s="133">
        <v>27763</v>
      </c>
      <c r="CB21" s="133">
        <v>3413</v>
      </c>
      <c r="CC21" s="133">
        <v>2357</v>
      </c>
      <c r="CD21" s="27">
        <v>0.12293340056910276</v>
      </c>
      <c r="CE21" s="27">
        <v>8.4897165291935306E-2</v>
      </c>
      <c r="CF21" s="133">
        <v>1047946050</v>
      </c>
      <c r="CG21" s="133">
        <v>888871380</v>
      </c>
      <c r="CH21" s="133">
        <v>307045.42924113682</v>
      </c>
      <c r="CI21" s="133">
        <v>377119.80483665678</v>
      </c>
      <c r="CK21" s="42" t="str">
        <f t="shared" si="37"/>
        <v>北区</v>
      </c>
      <c r="CL21" s="86">
        <f t="shared" si="0"/>
        <v>0.12820831520725873</v>
      </c>
      <c r="CM21" s="97">
        <f t="shared" si="38"/>
        <v>0.128</v>
      </c>
      <c r="CN21" s="97">
        <f t="shared" si="53"/>
        <v>0.13105413105413105</v>
      </c>
      <c r="CO21" s="97">
        <f t="shared" si="40"/>
        <v>0.13100000000000001</v>
      </c>
      <c r="CP21" s="135">
        <f t="shared" si="54"/>
        <v>-0.30000000000000027</v>
      </c>
      <c r="CQ21" s="42" t="str">
        <f t="shared" si="42"/>
        <v>中央区</v>
      </c>
      <c r="CR21" s="86">
        <f t="shared" si="1"/>
        <v>8.5938203765426532E-2</v>
      </c>
      <c r="CS21" s="86">
        <f t="shared" si="43"/>
        <v>8.5999999999999993E-2</v>
      </c>
      <c r="CT21" s="97">
        <f t="shared" si="44"/>
        <v>8.9182107430282612E-2</v>
      </c>
      <c r="CU21" s="97">
        <f t="shared" si="45"/>
        <v>8.8999999999999996E-2</v>
      </c>
      <c r="CV21" s="135">
        <f t="shared" si="46"/>
        <v>-0.30000000000000027</v>
      </c>
      <c r="CW21" s="43"/>
      <c r="CX21" s="86">
        <f t="shared" si="47"/>
        <v>0.124</v>
      </c>
      <c r="CY21" s="86">
        <f t="shared" si="48"/>
        <v>0.121</v>
      </c>
      <c r="CZ21" s="136">
        <f t="shared" si="49"/>
        <v>0.30000000000000027</v>
      </c>
      <c r="DA21" s="86">
        <f t="shared" si="50"/>
        <v>8.2000000000000003E-2</v>
      </c>
      <c r="DB21" s="86">
        <f t="shared" si="51"/>
        <v>0.08</v>
      </c>
      <c r="DC21" s="136">
        <f t="shared" si="52"/>
        <v>0.20000000000000018</v>
      </c>
      <c r="DD21" s="149">
        <v>0</v>
      </c>
    </row>
    <row r="22" spans="2:108" s="15" customFormat="1" ht="13.5" customHeight="1">
      <c r="B22" s="52">
        <v>16</v>
      </c>
      <c r="C22" s="168" t="s">
        <v>55</v>
      </c>
      <c r="D22" s="77">
        <v>20</v>
      </c>
      <c r="E22" s="77">
        <v>5</v>
      </c>
      <c r="F22" s="77">
        <v>3</v>
      </c>
      <c r="G22" s="53">
        <f t="shared" si="2"/>
        <v>0.25</v>
      </c>
      <c r="H22" s="53">
        <f t="shared" si="3"/>
        <v>0.15</v>
      </c>
      <c r="I22" s="77">
        <v>1145120</v>
      </c>
      <c r="J22" s="77">
        <v>1104470</v>
      </c>
      <c r="K22" s="77">
        <f t="shared" si="4"/>
        <v>229024</v>
      </c>
      <c r="L22" s="77">
        <f t="shared" si="5"/>
        <v>368156.66666666669</v>
      </c>
      <c r="M22" s="77">
        <v>77</v>
      </c>
      <c r="N22" s="77">
        <v>18</v>
      </c>
      <c r="O22" s="77">
        <v>12</v>
      </c>
      <c r="P22" s="53">
        <f t="shared" si="6"/>
        <v>0.23376623376623376</v>
      </c>
      <c r="Q22" s="53">
        <f t="shared" si="7"/>
        <v>0.15584415584415584</v>
      </c>
      <c r="R22" s="77">
        <v>6835190</v>
      </c>
      <c r="S22" s="77">
        <v>6488150</v>
      </c>
      <c r="T22" s="77">
        <f t="shared" si="8"/>
        <v>379732.77777777775</v>
      </c>
      <c r="U22" s="77">
        <f t="shared" si="9"/>
        <v>540679.16666666663</v>
      </c>
      <c r="V22" s="77">
        <v>5987</v>
      </c>
      <c r="W22" s="77">
        <v>296</v>
      </c>
      <c r="X22" s="77">
        <v>166</v>
      </c>
      <c r="Y22" s="53">
        <f t="shared" si="10"/>
        <v>4.9440454317688322E-2</v>
      </c>
      <c r="Z22" s="53">
        <f t="shared" si="11"/>
        <v>2.7726741272757642E-2</v>
      </c>
      <c r="AA22" s="77">
        <v>90288850</v>
      </c>
      <c r="AB22" s="77">
        <v>78839960</v>
      </c>
      <c r="AC22" s="77">
        <f t="shared" si="12"/>
        <v>305029.89864864864</v>
      </c>
      <c r="AD22" s="77">
        <f t="shared" si="13"/>
        <v>474939.51807228918</v>
      </c>
      <c r="AE22" s="77">
        <v>4978</v>
      </c>
      <c r="AF22" s="77">
        <v>447</v>
      </c>
      <c r="AG22" s="77">
        <v>261</v>
      </c>
      <c r="AH22" s="53">
        <f t="shared" si="14"/>
        <v>8.9795098433105666E-2</v>
      </c>
      <c r="AI22" s="53">
        <f t="shared" si="15"/>
        <v>5.243069505825633E-2</v>
      </c>
      <c r="AJ22" s="77">
        <v>138463860</v>
      </c>
      <c r="AK22" s="77">
        <v>111012740</v>
      </c>
      <c r="AL22" s="77">
        <f t="shared" si="16"/>
        <v>309762.55033557047</v>
      </c>
      <c r="AM22" s="77">
        <f t="shared" si="17"/>
        <v>425336.16858237545</v>
      </c>
      <c r="AN22" s="77">
        <v>3888</v>
      </c>
      <c r="AO22" s="77">
        <v>681</v>
      </c>
      <c r="AP22" s="77">
        <v>448</v>
      </c>
      <c r="AQ22" s="53">
        <f t="shared" si="18"/>
        <v>0.17515432098765432</v>
      </c>
      <c r="AR22" s="53">
        <f t="shared" si="19"/>
        <v>0.11522633744855967</v>
      </c>
      <c r="AS22" s="77">
        <v>211949910</v>
      </c>
      <c r="AT22" s="77">
        <v>185040870</v>
      </c>
      <c r="AU22" s="77">
        <f t="shared" si="20"/>
        <v>311233.34801762115</v>
      </c>
      <c r="AV22" s="77">
        <f t="shared" si="21"/>
        <v>413037.65625</v>
      </c>
      <c r="AW22" s="77">
        <v>2612</v>
      </c>
      <c r="AX22" s="77">
        <v>740</v>
      </c>
      <c r="AY22" s="77">
        <v>531</v>
      </c>
      <c r="AZ22" s="53">
        <f t="shared" si="22"/>
        <v>0.28330781010719758</v>
      </c>
      <c r="BA22" s="53">
        <f t="shared" si="23"/>
        <v>0.20329249617151607</v>
      </c>
      <c r="BB22" s="77">
        <v>232919780</v>
      </c>
      <c r="BC22" s="77">
        <v>208575050</v>
      </c>
      <c r="BD22" s="77">
        <f t="shared" si="24"/>
        <v>314756.45945945947</v>
      </c>
      <c r="BE22" s="77">
        <f t="shared" si="25"/>
        <v>392796.70433145011</v>
      </c>
      <c r="BF22" s="77">
        <v>1332</v>
      </c>
      <c r="BG22" s="77">
        <v>381</v>
      </c>
      <c r="BH22" s="77">
        <v>289</v>
      </c>
      <c r="BI22" s="53">
        <f t="shared" si="26"/>
        <v>0.28603603603603606</v>
      </c>
      <c r="BJ22" s="53">
        <f t="shared" si="27"/>
        <v>0.21696696696696696</v>
      </c>
      <c r="BK22" s="77">
        <v>122387450</v>
      </c>
      <c r="BL22" s="77">
        <v>109755190</v>
      </c>
      <c r="BM22" s="77">
        <f t="shared" si="28"/>
        <v>321226.90288713912</v>
      </c>
      <c r="BN22" s="77">
        <f t="shared" si="29"/>
        <v>379775.74394463666</v>
      </c>
      <c r="BO22" s="77">
        <f t="shared" si="55"/>
        <v>18894</v>
      </c>
      <c r="BP22" s="77">
        <f t="shared" si="31"/>
        <v>2568</v>
      </c>
      <c r="BQ22" s="77">
        <f t="shared" si="31"/>
        <v>1710</v>
      </c>
      <c r="BR22" s="53">
        <f t="shared" si="32"/>
        <v>0.13591616386154334</v>
      </c>
      <c r="BS22" s="53">
        <f t="shared" si="33"/>
        <v>9.0504922197523027E-2</v>
      </c>
      <c r="BT22" s="77">
        <f t="shared" si="34"/>
        <v>803990160</v>
      </c>
      <c r="BU22" s="77">
        <f t="shared" si="34"/>
        <v>700816430</v>
      </c>
      <c r="BV22" s="77">
        <f t="shared" si="35"/>
        <v>313080.2803738318</v>
      </c>
      <c r="BW22" s="77">
        <f t="shared" si="36"/>
        <v>409834.16959064326</v>
      </c>
      <c r="BY22" s="90">
        <v>16</v>
      </c>
      <c r="BZ22" s="168" t="s">
        <v>55</v>
      </c>
      <c r="CA22" s="133">
        <v>18326</v>
      </c>
      <c r="CB22" s="133">
        <v>2465</v>
      </c>
      <c r="CC22" s="133">
        <v>1637</v>
      </c>
      <c r="CD22" s="27">
        <v>0.13450834879406309</v>
      </c>
      <c r="CE22" s="27">
        <v>8.9326639746807809E-2</v>
      </c>
      <c r="CF22" s="133">
        <v>804930330</v>
      </c>
      <c r="CG22" s="133">
        <v>689047210</v>
      </c>
      <c r="CH22" s="133">
        <v>326543.74442190671</v>
      </c>
      <c r="CI22" s="133">
        <v>420920.71472205251</v>
      </c>
      <c r="CK22" s="42" t="str">
        <f t="shared" si="37"/>
        <v>住吉区</v>
      </c>
      <c r="CL22" s="86">
        <f t="shared" si="0"/>
        <v>0.12812417784793476</v>
      </c>
      <c r="CM22" s="97">
        <f t="shared" si="38"/>
        <v>0.128</v>
      </c>
      <c r="CN22" s="97">
        <f t="shared" si="53"/>
        <v>0.12798674271620164</v>
      </c>
      <c r="CO22" s="97">
        <f t="shared" si="40"/>
        <v>0.128</v>
      </c>
      <c r="CP22" s="135">
        <f t="shared" si="54"/>
        <v>0</v>
      </c>
      <c r="CQ22" s="42" t="str">
        <f t="shared" si="42"/>
        <v>生野区</v>
      </c>
      <c r="CR22" s="86">
        <f t="shared" si="1"/>
        <v>8.5781485754859318E-2</v>
      </c>
      <c r="CS22" s="86">
        <f t="shared" si="43"/>
        <v>8.5999999999999993E-2</v>
      </c>
      <c r="CT22" s="97">
        <f t="shared" si="44"/>
        <v>8.3670041312934124E-2</v>
      </c>
      <c r="CU22" s="97">
        <f t="shared" si="45"/>
        <v>8.4000000000000005E-2</v>
      </c>
      <c r="CV22" s="135">
        <f t="shared" si="46"/>
        <v>0.19999999999999879</v>
      </c>
      <c r="CW22" s="43"/>
      <c r="CX22" s="86">
        <f t="shared" si="47"/>
        <v>0.124</v>
      </c>
      <c r="CY22" s="86">
        <f t="shared" si="48"/>
        <v>0.121</v>
      </c>
      <c r="CZ22" s="136">
        <f t="shared" si="49"/>
        <v>0.30000000000000027</v>
      </c>
      <c r="DA22" s="86">
        <f t="shared" si="50"/>
        <v>8.2000000000000003E-2</v>
      </c>
      <c r="DB22" s="86">
        <f t="shared" si="51"/>
        <v>0.08</v>
      </c>
      <c r="DC22" s="136">
        <f t="shared" si="52"/>
        <v>0.20000000000000018</v>
      </c>
      <c r="DD22" s="149">
        <v>0</v>
      </c>
    </row>
    <row r="23" spans="2:108" s="15" customFormat="1" ht="13.5" customHeight="1">
      <c r="B23" s="52">
        <v>17</v>
      </c>
      <c r="C23" s="168" t="s">
        <v>92</v>
      </c>
      <c r="D23" s="77">
        <v>50</v>
      </c>
      <c r="E23" s="77">
        <v>7</v>
      </c>
      <c r="F23" s="77">
        <v>5</v>
      </c>
      <c r="G23" s="53">
        <f t="shared" si="2"/>
        <v>0.14000000000000001</v>
      </c>
      <c r="H23" s="53">
        <f t="shared" si="3"/>
        <v>0.1</v>
      </c>
      <c r="I23" s="77">
        <v>3300300</v>
      </c>
      <c r="J23" s="77">
        <v>2928920</v>
      </c>
      <c r="K23" s="77">
        <f t="shared" si="4"/>
        <v>471471.42857142858</v>
      </c>
      <c r="L23" s="77">
        <f t="shared" si="5"/>
        <v>585784</v>
      </c>
      <c r="M23" s="77">
        <v>136</v>
      </c>
      <c r="N23" s="77">
        <v>24</v>
      </c>
      <c r="O23" s="77">
        <v>14</v>
      </c>
      <c r="P23" s="53">
        <f t="shared" si="6"/>
        <v>0.17647058823529413</v>
      </c>
      <c r="Q23" s="53">
        <f t="shared" si="7"/>
        <v>0.10294117647058823</v>
      </c>
      <c r="R23" s="77">
        <v>9474160</v>
      </c>
      <c r="S23" s="77">
        <v>7919190</v>
      </c>
      <c r="T23" s="77">
        <f t="shared" si="8"/>
        <v>394756.66666666669</v>
      </c>
      <c r="U23" s="77">
        <f t="shared" si="9"/>
        <v>565656.42857142852</v>
      </c>
      <c r="V23" s="77">
        <v>8606</v>
      </c>
      <c r="W23" s="77">
        <v>392</v>
      </c>
      <c r="X23" s="77">
        <v>211</v>
      </c>
      <c r="Y23" s="53">
        <f t="shared" si="10"/>
        <v>4.5549616546595402E-2</v>
      </c>
      <c r="Z23" s="53">
        <f t="shared" si="11"/>
        <v>2.4517778294213338E-2</v>
      </c>
      <c r="AA23" s="77">
        <v>107750360</v>
      </c>
      <c r="AB23" s="77">
        <v>78052470</v>
      </c>
      <c r="AC23" s="77">
        <f t="shared" si="12"/>
        <v>274873.36734693876</v>
      </c>
      <c r="AD23" s="77">
        <f t="shared" si="13"/>
        <v>369916.91943127965</v>
      </c>
      <c r="AE23" s="77">
        <v>7124</v>
      </c>
      <c r="AF23" s="77">
        <v>688</v>
      </c>
      <c r="AG23" s="77">
        <v>406</v>
      </c>
      <c r="AH23" s="53">
        <f t="shared" si="14"/>
        <v>9.6574957888826501E-2</v>
      </c>
      <c r="AI23" s="53">
        <f t="shared" si="15"/>
        <v>5.699045480067378E-2</v>
      </c>
      <c r="AJ23" s="77">
        <v>229140190</v>
      </c>
      <c r="AK23" s="77">
        <v>197166480</v>
      </c>
      <c r="AL23" s="77">
        <f t="shared" si="16"/>
        <v>333052.60174418607</v>
      </c>
      <c r="AM23" s="77">
        <f t="shared" si="17"/>
        <v>485631.72413793101</v>
      </c>
      <c r="AN23" s="77">
        <v>5509</v>
      </c>
      <c r="AO23" s="77">
        <v>911</v>
      </c>
      <c r="AP23" s="77">
        <v>621</v>
      </c>
      <c r="AQ23" s="53">
        <f t="shared" si="18"/>
        <v>0.1653657651116355</v>
      </c>
      <c r="AR23" s="53">
        <f t="shared" si="19"/>
        <v>0.1127246324196769</v>
      </c>
      <c r="AS23" s="77">
        <v>290094280</v>
      </c>
      <c r="AT23" s="77">
        <v>247760020</v>
      </c>
      <c r="AU23" s="77">
        <f t="shared" si="20"/>
        <v>318434.99451152579</v>
      </c>
      <c r="AV23" s="77">
        <f t="shared" si="21"/>
        <v>398969.43639291468</v>
      </c>
      <c r="AW23" s="77">
        <v>3473</v>
      </c>
      <c r="AX23" s="77">
        <v>929</v>
      </c>
      <c r="AY23" s="77">
        <v>696</v>
      </c>
      <c r="AZ23" s="53">
        <f t="shared" si="22"/>
        <v>0.26749208177368272</v>
      </c>
      <c r="BA23" s="53">
        <f t="shared" si="23"/>
        <v>0.20040310970342642</v>
      </c>
      <c r="BB23" s="77">
        <v>313266020</v>
      </c>
      <c r="BC23" s="77">
        <v>277855660</v>
      </c>
      <c r="BD23" s="77">
        <f t="shared" si="24"/>
        <v>337207.77179763187</v>
      </c>
      <c r="BE23" s="77">
        <f t="shared" si="25"/>
        <v>399217.90229885059</v>
      </c>
      <c r="BF23" s="77">
        <v>1709</v>
      </c>
      <c r="BG23" s="77">
        <v>458</v>
      </c>
      <c r="BH23" s="77">
        <v>379</v>
      </c>
      <c r="BI23" s="53">
        <f t="shared" si="26"/>
        <v>0.2679929783499122</v>
      </c>
      <c r="BJ23" s="53">
        <f t="shared" si="27"/>
        <v>0.22176711527208895</v>
      </c>
      <c r="BK23" s="77">
        <v>187428780</v>
      </c>
      <c r="BL23" s="77">
        <v>168339130</v>
      </c>
      <c r="BM23" s="77">
        <f t="shared" si="28"/>
        <v>409233.1441048035</v>
      </c>
      <c r="BN23" s="77">
        <f t="shared" si="29"/>
        <v>444166.56992084434</v>
      </c>
      <c r="BO23" s="77">
        <f t="shared" si="55"/>
        <v>26607</v>
      </c>
      <c r="BP23" s="77">
        <f t="shared" si="55"/>
        <v>3409</v>
      </c>
      <c r="BQ23" s="77">
        <f t="shared" si="55"/>
        <v>2332</v>
      </c>
      <c r="BR23" s="53">
        <f t="shared" si="32"/>
        <v>0.12812417784793476</v>
      </c>
      <c r="BS23" s="53">
        <f t="shared" si="33"/>
        <v>8.7646108167023715E-2</v>
      </c>
      <c r="BT23" s="77">
        <f t="shared" ref="BT23:BU80" si="56">SUM(I23,R23,AA23,AJ23,AS23,BB23,BK23)</f>
        <v>1140454090</v>
      </c>
      <c r="BU23" s="77">
        <f t="shared" si="56"/>
        <v>980021870</v>
      </c>
      <c r="BV23" s="77">
        <f t="shared" si="35"/>
        <v>334542.12085655617</v>
      </c>
      <c r="BW23" s="77">
        <f t="shared" si="36"/>
        <v>420249.51543739281</v>
      </c>
      <c r="BY23" s="90">
        <v>17</v>
      </c>
      <c r="BZ23" s="168" t="s">
        <v>92</v>
      </c>
      <c r="CA23" s="133">
        <v>25948</v>
      </c>
      <c r="CB23" s="133">
        <v>3321</v>
      </c>
      <c r="CC23" s="133">
        <v>2216</v>
      </c>
      <c r="CD23" s="27">
        <v>0.12798674271620164</v>
      </c>
      <c r="CE23" s="27">
        <v>8.5401572375520277E-2</v>
      </c>
      <c r="CF23" s="133">
        <v>1073333510</v>
      </c>
      <c r="CG23" s="133">
        <v>904260970</v>
      </c>
      <c r="CH23" s="133">
        <v>323195.87774766638</v>
      </c>
      <c r="CI23" s="133">
        <v>408060.00451263535</v>
      </c>
      <c r="CK23" s="42" t="str">
        <f t="shared" si="37"/>
        <v>堺市西区</v>
      </c>
      <c r="CL23" s="86">
        <f t="shared" si="0"/>
        <v>0.12743125419181758</v>
      </c>
      <c r="CM23" s="97">
        <f t="shared" si="38"/>
        <v>0.127</v>
      </c>
      <c r="CN23" s="97">
        <f t="shared" si="53"/>
        <v>0.12636316427211355</v>
      </c>
      <c r="CO23" s="97">
        <f t="shared" si="40"/>
        <v>0.126</v>
      </c>
      <c r="CP23" s="135">
        <f t="shared" si="54"/>
        <v>0.10000000000000009</v>
      </c>
      <c r="CQ23" s="42" t="str">
        <f t="shared" si="42"/>
        <v>堺市西区</v>
      </c>
      <c r="CR23" s="86">
        <f t="shared" si="1"/>
        <v>8.5554996646545936E-2</v>
      </c>
      <c r="CS23" s="86">
        <f t="shared" si="43"/>
        <v>8.5999999999999993E-2</v>
      </c>
      <c r="CT23" s="97">
        <f t="shared" si="44"/>
        <v>8.4862385321100922E-2</v>
      </c>
      <c r="CU23" s="97">
        <f t="shared" si="45"/>
        <v>8.5000000000000006E-2</v>
      </c>
      <c r="CV23" s="135">
        <f t="shared" si="46"/>
        <v>9.9999999999998701E-2</v>
      </c>
      <c r="CW23" s="43"/>
      <c r="CX23" s="86">
        <f t="shared" si="47"/>
        <v>0.124</v>
      </c>
      <c r="CY23" s="86">
        <f t="shared" si="48"/>
        <v>0.121</v>
      </c>
      <c r="CZ23" s="136">
        <f t="shared" si="49"/>
        <v>0.30000000000000027</v>
      </c>
      <c r="DA23" s="86">
        <f t="shared" si="50"/>
        <v>8.2000000000000003E-2</v>
      </c>
      <c r="DB23" s="86">
        <f t="shared" si="51"/>
        <v>0.08</v>
      </c>
      <c r="DC23" s="136">
        <f t="shared" si="52"/>
        <v>0.20000000000000018</v>
      </c>
      <c r="DD23" s="149">
        <v>0</v>
      </c>
    </row>
    <row r="24" spans="2:108" s="15" customFormat="1" ht="13.5" customHeight="1">
      <c r="B24" s="52">
        <v>18</v>
      </c>
      <c r="C24" s="168" t="s">
        <v>56</v>
      </c>
      <c r="D24" s="77">
        <v>30</v>
      </c>
      <c r="E24" s="77">
        <v>8</v>
      </c>
      <c r="F24" s="77">
        <v>6</v>
      </c>
      <c r="G24" s="53">
        <f t="shared" si="2"/>
        <v>0.26666666666666666</v>
      </c>
      <c r="H24" s="53">
        <f t="shared" si="3"/>
        <v>0.2</v>
      </c>
      <c r="I24" s="77">
        <v>4210640</v>
      </c>
      <c r="J24" s="77">
        <v>3927330</v>
      </c>
      <c r="K24" s="77">
        <f t="shared" si="4"/>
        <v>526330</v>
      </c>
      <c r="L24" s="77">
        <f t="shared" si="5"/>
        <v>654555</v>
      </c>
      <c r="M24" s="77">
        <v>88</v>
      </c>
      <c r="N24" s="77">
        <v>22</v>
      </c>
      <c r="O24" s="77">
        <v>15</v>
      </c>
      <c r="P24" s="53">
        <f t="shared" si="6"/>
        <v>0.25</v>
      </c>
      <c r="Q24" s="53">
        <f t="shared" si="7"/>
        <v>0.17045454545454544</v>
      </c>
      <c r="R24" s="77">
        <v>13257530</v>
      </c>
      <c r="S24" s="77">
        <v>12109880</v>
      </c>
      <c r="T24" s="77">
        <f t="shared" si="8"/>
        <v>602615</v>
      </c>
      <c r="U24" s="77">
        <f t="shared" si="9"/>
        <v>807325.33333333337</v>
      </c>
      <c r="V24" s="77">
        <v>7458</v>
      </c>
      <c r="W24" s="77">
        <v>357</v>
      </c>
      <c r="X24" s="77">
        <v>213</v>
      </c>
      <c r="Y24" s="53">
        <f t="shared" si="10"/>
        <v>4.7868061142397424E-2</v>
      </c>
      <c r="Z24" s="53">
        <f t="shared" si="11"/>
        <v>2.8559935639581657E-2</v>
      </c>
      <c r="AA24" s="77">
        <v>119675600</v>
      </c>
      <c r="AB24" s="77">
        <v>96396870</v>
      </c>
      <c r="AC24" s="77">
        <f t="shared" si="12"/>
        <v>335225.77030812326</v>
      </c>
      <c r="AD24" s="77">
        <f t="shared" si="13"/>
        <v>452567.46478873241</v>
      </c>
      <c r="AE24" s="77">
        <v>6538</v>
      </c>
      <c r="AF24" s="77">
        <v>646</v>
      </c>
      <c r="AG24" s="77">
        <v>408</v>
      </c>
      <c r="AH24" s="53">
        <f t="shared" si="14"/>
        <v>9.8806974609972467E-2</v>
      </c>
      <c r="AI24" s="53">
        <f t="shared" si="15"/>
        <v>6.2404405016824718E-2</v>
      </c>
      <c r="AJ24" s="77">
        <v>208661400</v>
      </c>
      <c r="AK24" s="77">
        <v>170525990</v>
      </c>
      <c r="AL24" s="77">
        <f t="shared" si="16"/>
        <v>323005.26315789472</v>
      </c>
      <c r="AM24" s="77">
        <f t="shared" si="17"/>
        <v>417955.85784313723</v>
      </c>
      <c r="AN24" s="77">
        <v>5061</v>
      </c>
      <c r="AO24" s="77">
        <v>889</v>
      </c>
      <c r="AP24" s="77">
        <v>636</v>
      </c>
      <c r="AQ24" s="53">
        <f t="shared" si="18"/>
        <v>0.17565698478561548</v>
      </c>
      <c r="AR24" s="53">
        <f t="shared" si="19"/>
        <v>0.12566686425607587</v>
      </c>
      <c r="AS24" s="77">
        <v>313632330</v>
      </c>
      <c r="AT24" s="77">
        <v>271530940</v>
      </c>
      <c r="AU24" s="77">
        <f t="shared" si="20"/>
        <v>352792.272215973</v>
      </c>
      <c r="AV24" s="77">
        <f t="shared" si="21"/>
        <v>426935.44025157235</v>
      </c>
      <c r="AW24" s="77">
        <v>3094</v>
      </c>
      <c r="AX24" s="77">
        <v>868</v>
      </c>
      <c r="AY24" s="77">
        <v>688</v>
      </c>
      <c r="AZ24" s="53">
        <f t="shared" si="22"/>
        <v>0.28054298642533937</v>
      </c>
      <c r="BA24" s="53">
        <f t="shared" si="23"/>
        <v>0.22236586942469294</v>
      </c>
      <c r="BB24" s="77">
        <v>315749160</v>
      </c>
      <c r="BC24" s="77">
        <v>282560880</v>
      </c>
      <c r="BD24" s="77">
        <f t="shared" si="24"/>
        <v>363766.3133640553</v>
      </c>
      <c r="BE24" s="77">
        <f t="shared" si="25"/>
        <v>410698.95348837209</v>
      </c>
      <c r="BF24" s="77">
        <v>1497</v>
      </c>
      <c r="BG24" s="77">
        <v>450</v>
      </c>
      <c r="BH24" s="77">
        <v>376</v>
      </c>
      <c r="BI24" s="53">
        <f t="shared" si="26"/>
        <v>0.30060120240480964</v>
      </c>
      <c r="BJ24" s="53">
        <f t="shared" si="27"/>
        <v>0.25116900467601871</v>
      </c>
      <c r="BK24" s="77">
        <v>192509690</v>
      </c>
      <c r="BL24" s="77">
        <v>166809300</v>
      </c>
      <c r="BM24" s="77">
        <f t="shared" si="28"/>
        <v>427799.31111111114</v>
      </c>
      <c r="BN24" s="77">
        <f t="shared" si="29"/>
        <v>443641.75531914894</v>
      </c>
      <c r="BO24" s="77">
        <f t="shared" si="55"/>
        <v>23766</v>
      </c>
      <c r="BP24" s="77">
        <f t="shared" si="55"/>
        <v>3240</v>
      </c>
      <c r="BQ24" s="77">
        <f t="shared" si="55"/>
        <v>2342</v>
      </c>
      <c r="BR24" s="53">
        <f t="shared" si="32"/>
        <v>0.1363292097955062</v>
      </c>
      <c r="BS24" s="53">
        <f t="shared" si="33"/>
        <v>9.8544138685517119E-2</v>
      </c>
      <c r="BT24" s="77">
        <f t="shared" si="56"/>
        <v>1167696350</v>
      </c>
      <c r="BU24" s="77">
        <f t="shared" si="56"/>
        <v>1003861190</v>
      </c>
      <c r="BV24" s="77">
        <f t="shared" si="35"/>
        <v>360400.10802469135</v>
      </c>
      <c r="BW24" s="77">
        <f t="shared" si="36"/>
        <v>428634.15456874465</v>
      </c>
      <c r="BY24" s="90">
        <v>18</v>
      </c>
      <c r="BZ24" s="168" t="s">
        <v>56</v>
      </c>
      <c r="CA24" s="133">
        <v>23197</v>
      </c>
      <c r="CB24" s="133">
        <v>3166</v>
      </c>
      <c r="CC24" s="133">
        <v>2265</v>
      </c>
      <c r="CD24" s="27">
        <v>0.13648316592662843</v>
      </c>
      <c r="CE24" s="27">
        <v>9.7641936457300516E-2</v>
      </c>
      <c r="CF24" s="133">
        <v>1152285200</v>
      </c>
      <c r="CG24" s="133">
        <v>991782850</v>
      </c>
      <c r="CH24" s="133">
        <v>363956.15919140872</v>
      </c>
      <c r="CI24" s="133">
        <v>437873.22295805742</v>
      </c>
      <c r="CK24" s="42" t="str">
        <f t="shared" si="37"/>
        <v>生野区</v>
      </c>
      <c r="CL24" s="86">
        <f t="shared" si="0"/>
        <v>0.12731871838111297</v>
      </c>
      <c r="CM24" s="97">
        <f t="shared" si="38"/>
        <v>0.127</v>
      </c>
      <c r="CN24" s="97">
        <f t="shared" si="53"/>
        <v>0.12230444454533074</v>
      </c>
      <c r="CO24" s="97">
        <f t="shared" si="40"/>
        <v>0.122</v>
      </c>
      <c r="CP24" s="135">
        <f t="shared" si="54"/>
        <v>0.50000000000000044</v>
      </c>
      <c r="CQ24" s="42" t="str">
        <f t="shared" si="42"/>
        <v>城東区</v>
      </c>
      <c r="CR24" s="86">
        <f t="shared" si="1"/>
        <v>8.4697260512999473E-2</v>
      </c>
      <c r="CS24" s="86">
        <f t="shared" si="43"/>
        <v>8.5000000000000006E-2</v>
      </c>
      <c r="CT24" s="97">
        <f t="shared" si="44"/>
        <v>8.4897165291935306E-2</v>
      </c>
      <c r="CU24" s="97">
        <f t="shared" si="45"/>
        <v>8.5000000000000006E-2</v>
      </c>
      <c r="CV24" s="135">
        <f t="shared" si="46"/>
        <v>0</v>
      </c>
      <c r="CW24" s="43"/>
      <c r="CX24" s="86">
        <f t="shared" si="47"/>
        <v>0.124</v>
      </c>
      <c r="CY24" s="86">
        <f t="shared" si="48"/>
        <v>0.121</v>
      </c>
      <c r="CZ24" s="136">
        <f t="shared" si="49"/>
        <v>0.30000000000000027</v>
      </c>
      <c r="DA24" s="86">
        <f t="shared" si="50"/>
        <v>8.2000000000000003E-2</v>
      </c>
      <c r="DB24" s="86">
        <f t="shared" si="51"/>
        <v>0.08</v>
      </c>
      <c r="DC24" s="136">
        <f t="shared" si="52"/>
        <v>0.20000000000000018</v>
      </c>
      <c r="DD24" s="149">
        <v>0</v>
      </c>
    </row>
    <row r="25" spans="2:108" s="15" customFormat="1" ht="13.5" customHeight="1">
      <c r="B25" s="52">
        <v>19</v>
      </c>
      <c r="C25" s="168" t="s">
        <v>93</v>
      </c>
      <c r="D25" s="77">
        <v>34</v>
      </c>
      <c r="E25" s="77">
        <v>4</v>
      </c>
      <c r="F25" s="77">
        <v>4</v>
      </c>
      <c r="G25" s="53">
        <f t="shared" si="2"/>
        <v>0.11764705882352941</v>
      </c>
      <c r="H25" s="53">
        <f t="shared" si="3"/>
        <v>0.11764705882352941</v>
      </c>
      <c r="I25" s="77">
        <v>1484730</v>
      </c>
      <c r="J25" s="77">
        <v>1437250</v>
      </c>
      <c r="K25" s="77">
        <f t="shared" si="4"/>
        <v>371182.5</v>
      </c>
      <c r="L25" s="77">
        <f t="shared" si="5"/>
        <v>359312.5</v>
      </c>
      <c r="M25" s="77">
        <v>116</v>
      </c>
      <c r="N25" s="77">
        <v>18</v>
      </c>
      <c r="O25" s="77">
        <v>11</v>
      </c>
      <c r="P25" s="53">
        <f t="shared" si="6"/>
        <v>0.15517241379310345</v>
      </c>
      <c r="Q25" s="53">
        <f t="shared" si="7"/>
        <v>9.4827586206896547E-2</v>
      </c>
      <c r="R25" s="77">
        <v>6439520</v>
      </c>
      <c r="S25" s="77">
        <v>5095830</v>
      </c>
      <c r="T25" s="77">
        <f t="shared" si="8"/>
        <v>357751.11111111112</v>
      </c>
      <c r="U25" s="77">
        <f t="shared" si="9"/>
        <v>463257.27272727271</v>
      </c>
      <c r="V25" s="77">
        <v>5434</v>
      </c>
      <c r="W25" s="77">
        <v>303</v>
      </c>
      <c r="X25" s="77">
        <v>179</v>
      </c>
      <c r="Y25" s="53">
        <f t="shared" si="10"/>
        <v>5.5760029444239974E-2</v>
      </c>
      <c r="Z25" s="53">
        <f t="shared" si="11"/>
        <v>3.2940743467059254E-2</v>
      </c>
      <c r="AA25" s="77">
        <v>98531930</v>
      </c>
      <c r="AB25" s="77">
        <v>79999180</v>
      </c>
      <c r="AC25" s="77">
        <f t="shared" si="12"/>
        <v>325187.88778877887</v>
      </c>
      <c r="AD25" s="77">
        <f t="shared" si="13"/>
        <v>446922.7932960894</v>
      </c>
      <c r="AE25" s="77">
        <v>4478</v>
      </c>
      <c r="AF25" s="77">
        <v>418</v>
      </c>
      <c r="AG25" s="77">
        <v>232</v>
      </c>
      <c r="AH25" s="53">
        <f t="shared" si="14"/>
        <v>9.33452434122376E-2</v>
      </c>
      <c r="AI25" s="53">
        <f t="shared" si="15"/>
        <v>5.1808843233586421E-2</v>
      </c>
      <c r="AJ25" s="77">
        <v>102932070</v>
      </c>
      <c r="AK25" s="77">
        <v>85396860</v>
      </c>
      <c r="AL25" s="77">
        <f t="shared" si="16"/>
        <v>246248.97129186604</v>
      </c>
      <c r="AM25" s="77">
        <f t="shared" si="17"/>
        <v>368089.91379310342</v>
      </c>
      <c r="AN25" s="77">
        <v>3373</v>
      </c>
      <c r="AO25" s="77">
        <v>531</v>
      </c>
      <c r="AP25" s="77">
        <v>339</v>
      </c>
      <c r="AQ25" s="53">
        <f t="shared" si="18"/>
        <v>0.1574266231841091</v>
      </c>
      <c r="AR25" s="53">
        <f t="shared" si="19"/>
        <v>0.10050400237177587</v>
      </c>
      <c r="AS25" s="77">
        <v>164586260</v>
      </c>
      <c r="AT25" s="77">
        <v>141922390</v>
      </c>
      <c r="AU25" s="77">
        <f t="shared" si="20"/>
        <v>309955.29190207156</v>
      </c>
      <c r="AV25" s="77">
        <f t="shared" si="21"/>
        <v>418650.11799410032</v>
      </c>
      <c r="AW25" s="77">
        <v>1980</v>
      </c>
      <c r="AX25" s="77">
        <v>432</v>
      </c>
      <c r="AY25" s="77">
        <v>290</v>
      </c>
      <c r="AZ25" s="53">
        <f t="shared" si="22"/>
        <v>0.21818181818181817</v>
      </c>
      <c r="BA25" s="53">
        <f t="shared" si="23"/>
        <v>0.14646464646464646</v>
      </c>
      <c r="BB25" s="77">
        <v>129879150</v>
      </c>
      <c r="BC25" s="77">
        <v>113133740</v>
      </c>
      <c r="BD25" s="77">
        <f t="shared" si="24"/>
        <v>300646.18055555556</v>
      </c>
      <c r="BE25" s="77">
        <f t="shared" si="25"/>
        <v>390116.3448275862</v>
      </c>
      <c r="BF25" s="77">
        <v>960</v>
      </c>
      <c r="BG25" s="77">
        <v>231</v>
      </c>
      <c r="BH25" s="77">
        <v>176</v>
      </c>
      <c r="BI25" s="53">
        <f t="shared" si="26"/>
        <v>0.24062500000000001</v>
      </c>
      <c r="BJ25" s="53">
        <f t="shared" si="27"/>
        <v>0.18333333333333332</v>
      </c>
      <c r="BK25" s="77">
        <v>81044650</v>
      </c>
      <c r="BL25" s="77">
        <v>72186370</v>
      </c>
      <c r="BM25" s="77">
        <f t="shared" si="28"/>
        <v>350842.64069264068</v>
      </c>
      <c r="BN25" s="77">
        <f t="shared" si="29"/>
        <v>410149.82954545453</v>
      </c>
      <c r="BO25" s="77">
        <f t="shared" si="55"/>
        <v>16375</v>
      </c>
      <c r="BP25" s="77">
        <f t="shared" si="55"/>
        <v>1937</v>
      </c>
      <c r="BQ25" s="77">
        <f t="shared" si="55"/>
        <v>1231</v>
      </c>
      <c r="BR25" s="53">
        <f t="shared" si="32"/>
        <v>0.11829007633587786</v>
      </c>
      <c r="BS25" s="53">
        <f t="shared" si="33"/>
        <v>7.5175572519083966E-2</v>
      </c>
      <c r="BT25" s="77">
        <f t="shared" si="56"/>
        <v>584898310</v>
      </c>
      <c r="BU25" s="77">
        <f t="shared" si="56"/>
        <v>499171620</v>
      </c>
      <c r="BV25" s="77">
        <f t="shared" si="35"/>
        <v>301960.92410944757</v>
      </c>
      <c r="BW25" s="77">
        <f t="shared" si="36"/>
        <v>405500.909829407</v>
      </c>
      <c r="BY25" s="90">
        <v>19</v>
      </c>
      <c r="BZ25" s="168" t="s">
        <v>93</v>
      </c>
      <c r="CA25" s="133">
        <v>16046</v>
      </c>
      <c r="CB25" s="133">
        <v>1930</v>
      </c>
      <c r="CC25" s="133">
        <v>1208</v>
      </c>
      <c r="CD25" s="27">
        <v>0.12027919730774024</v>
      </c>
      <c r="CE25" s="27">
        <v>7.5283559765673691E-2</v>
      </c>
      <c r="CF25" s="133">
        <v>572790050</v>
      </c>
      <c r="CG25" s="133">
        <v>469726100</v>
      </c>
      <c r="CH25" s="133">
        <v>296782.40932642488</v>
      </c>
      <c r="CI25" s="133">
        <v>388846.10927152319</v>
      </c>
      <c r="CK25" s="42" t="str">
        <f t="shared" si="37"/>
        <v>大阪市</v>
      </c>
      <c r="CL25" s="86">
        <f t="shared" si="0"/>
        <v>0.12670481686927867</v>
      </c>
      <c r="CM25" s="97">
        <f t="shared" si="38"/>
        <v>0.127</v>
      </c>
      <c r="CN25" s="97">
        <f t="shared" si="53"/>
        <v>0.12552909090452904</v>
      </c>
      <c r="CO25" s="97">
        <f t="shared" si="40"/>
        <v>0.126</v>
      </c>
      <c r="CP25" s="135">
        <f t="shared" si="54"/>
        <v>0.10000000000000009</v>
      </c>
      <c r="CQ25" s="42" t="str">
        <f t="shared" si="42"/>
        <v>東大阪市</v>
      </c>
      <c r="CR25" s="86">
        <f t="shared" si="1"/>
        <v>8.4467080629782088E-2</v>
      </c>
      <c r="CS25" s="86">
        <f t="shared" si="43"/>
        <v>8.4000000000000005E-2</v>
      </c>
      <c r="CT25" s="97">
        <f t="shared" si="44"/>
        <v>8.1385892314684141E-2</v>
      </c>
      <c r="CU25" s="97">
        <f t="shared" si="45"/>
        <v>8.1000000000000003E-2</v>
      </c>
      <c r="CV25" s="135">
        <f t="shared" si="46"/>
        <v>0.30000000000000027</v>
      </c>
      <c r="CW25" s="43"/>
      <c r="CX25" s="86">
        <f t="shared" si="47"/>
        <v>0.124</v>
      </c>
      <c r="CY25" s="86">
        <f t="shared" si="48"/>
        <v>0.121</v>
      </c>
      <c r="CZ25" s="136">
        <f t="shared" si="49"/>
        <v>0.30000000000000027</v>
      </c>
      <c r="DA25" s="86">
        <f t="shared" si="50"/>
        <v>8.2000000000000003E-2</v>
      </c>
      <c r="DB25" s="86">
        <f t="shared" si="51"/>
        <v>0.08</v>
      </c>
      <c r="DC25" s="136">
        <f t="shared" si="52"/>
        <v>0.20000000000000018</v>
      </c>
      <c r="DD25" s="149">
        <v>0</v>
      </c>
    </row>
    <row r="26" spans="2:108" s="15" customFormat="1" ht="13.5" customHeight="1">
      <c r="B26" s="52">
        <v>20</v>
      </c>
      <c r="C26" s="168" t="s">
        <v>94</v>
      </c>
      <c r="D26" s="77">
        <v>39</v>
      </c>
      <c r="E26" s="77">
        <v>5</v>
      </c>
      <c r="F26" s="77">
        <v>3</v>
      </c>
      <c r="G26" s="53">
        <f t="shared" si="2"/>
        <v>0.12820512820512819</v>
      </c>
      <c r="H26" s="53">
        <f t="shared" si="3"/>
        <v>7.6923076923076927E-2</v>
      </c>
      <c r="I26" s="77">
        <v>2331890</v>
      </c>
      <c r="J26" s="77">
        <v>1405010</v>
      </c>
      <c r="K26" s="77">
        <f t="shared" si="4"/>
        <v>466378</v>
      </c>
      <c r="L26" s="77">
        <f t="shared" si="5"/>
        <v>468336.66666666669</v>
      </c>
      <c r="M26" s="77">
        <v>123</v>
      </c>
      <c r="N26" s="77">
        <v>19</v>
      </c>
      <c r="O26" s="77">
        <v>10</v>
      </c>
      <c r="P26" s="53">
        <f t="shared" si="6"/>
        <v>0.15447154471544716</v>
      </c>
      <c r="Q26" s="53">
        <f t="shared" si="7"/>
        <v>8.1300813008130079E-2</v>
      </c>
      <c r="R26" s="77">
        <v>10261990</v>
      </c>
      <c r="S26" s="77">
        <v>9615860</v>
      </c>
      <c r="T26" s="77">
        <f t="shared" si="8"/>
        <v>540104.73684210528</v>
      </c>
      <c r="U26" s="77">
        <f t="shared" si="9"/>
        <v>961586</v>
      </c>
      <c r="V26" s="77">
        <v>9199</v>
      </c>
      <c r="W26" s="77">
        <v>398</v>
      </c>
      <c r="X26" s="77">
        <v>197</v>
      </c>
      <c r="Y26" s="53">
        <f t="shared" si="10"/>
        <v>4.3265572344820091E-2</v>
      </c>
      <c r="Z26" s="53">
        <f t="shared" si="11"/>
        <v>2.1415371236003913E-2</v>
      </c>
      <c r="AA26" s="77">
        <v>103371350</v>
      </c>
      <c r="AB26" s="77">
        <v>77647800</v>
      </c>
      <c r="AC26" s="77">
        <f t="shared" si="12"/>
        <v>259727.01005025127</v>
      </c>
      <c r="AD26" s="77">
        <f t="shared" si="13"/>
        <v>394151.26903553301</v>
      </c>
      <c r="AE26" s="77">
        <v>7259</v>
      </c>
      <c r="AF26" s="77">
        <v>622</v>
      </c>
      <c r="AG26" s="77">
        <v>348</v>
      </c>
      <c r="AH26" s="53">
        <f t="shared" si="14"/>
        <v>8.5686733709877394E-2</v>
      </c>
      <c r="AI26" s="53">
        <f t="shared" si="15"/>
        <v>4.7940487670478024E-2</v>
      </c>
      <c r="AJ26" s="77">
        <v>161932380</v>
      </c>
      <c r="AK26" s="77">
        <v>133571620</v>
      </c>
      <c r="AL26" s="77">
        <f t="shared" si="16"/>
        <v>260341.44694533761</v>
      </c>
      <c r="AM26" s="77">
        <f t="shared" si="17"/>
        <v>383826.49425287358</v>
      </c>
      <c r="AN26" s="77">
        <v>5032</v>
      </c>
      <c r="AO26" s="77">
        <v>802</v>
      </c>
      <c r="AP26" s="77">
        <v>515</v>
      </c>
      <c r="AQ26" s="53">
        <f t="shared" si="18"/>
        <v>0.15937996820349762</v>
      </c>
      <c r="AR26" s="53">
        <f t="shared" si="19"/>
        <v>0.1023449920508744</v>
      </c>
      <c r="AS26" s="77">
        <v>239469020</v>
      </c>
      <c r="AT26" s="77">
        <v>204129030</v>
      </c>
      <c r="AU26" s="77">
        <f t="shared" si="20"/>
        <v>298589.80049875315</v>
      </c>
      <c r="AV26" s="77">
        <f t="shared" si="21"/>
        <v>396367.04854368931</v>
      </c>
      <c r="AW26" s="77">
        <v>2940</v>
      </c>
      <c r="AX26" s="77">
        <v>709</v>
      </c>
      <c r="AY26" s="77">
        <v>508</v>
      </c>
      <c r="AZ26" s="53">
        <f t="shared" si="22"/>
        <v>0.24115646258503401</v>
      </c>
      <c r="BA26" s="53">
        <f t="shared" si="23"/>
        <v>0.17278911564625851</v>
      </c>
      <c r="BB26" s="77">
        <v>218189080</v>
      </c>
      <c r="BC26" s="77">
        <v>198763440</v>
      </c>
      <c r="BD26" s="77">
        <f t="shared" si="24"/>
        <v>307742.00282087445</v>
      </c>
      <c r="BE26" s="77">
        <f t="shared" si="25"/>
        <v>391266.61417322833</v>
      </c>
      <c r="BF26" s="77">
        <v>1317</v>
      </c>
      <c r="BG26" s="77">
        <v>375</v>
      </c>
      <c r="BH26" s="77">
        <v>310</v>
      </c>
      <c r="BI26" s="53">
        <f t="shared" si="26"/>
        <v>0.2847380410022779</v>
      </c>
      <c r="BJ26" s="53">
        <f t="shared" si="27"/>
        <v>0.23538344722854973</v>
      </c>
      <c r="BK26" s="77">
        <v>127207480</v>
      </c>
      <c r="BL26" s="77">
        <v>119015210</v>
      </c>
      <c r="BM26" s="77">
        <f t="shared" si="28"/>
        <v>339219.94666666666</v>
      </c>
      <c r="BN26" s="77">
        <f t="shared" si="29"/>
        <v>383920.03225806454</v>
      </c>
      <c r="BO26" s="77">
        <f t="shared" si="55"/>
        <v>25909</v>
      </c>
      <c r="BP26" s="77">
        <f t="shared" si="55"/>
        <v>2930</v>
      </c>
      <c r="BQ26" s="77">
        <f t="shared" si="55"/>
        <v>1891</v>
      </c>
      <c r="BR26" s="53">
        <f t="shared" si="32"/>
        <v>0.11308811609865298</v>
      </c>
      <c r="BS26" s="53">
        <f t="shared" si="33"/>
        <v>7.298622100428423E-2</v>
      </c>
      <c r="BT26" s="77">
        <f t="shared" si="56"/>
        <v>862763190</v>
      </c>
      <c r="BU26" s="77">
        <f t="shared" si="56"/>
        <v>744147970</v>
      </c>
      <c r="BV26" s="77">
        <f t="shared" si="35"/>
        <v>294458.42662116041</v>
      </c>
      <c r="BW26" s="77">
        <f t="shared" si="36"/>
        <v>393520.87255420414</v>
      </c>
      <c r="BY26" s="90">
        <v>20</v>
      </c>
      <c r="BZ26" s="168" t="s">
        <v>94</v>
      </c>
      <c r="CA26" s="133">
        <v>25098</v>
      </c>
      <c r="CB26" s="133">
        <v>2796</v>
      </c>
      <c r="CC26" s="133">
        <v>1860</v>
      </c>
      <c r="CD26" s="27">
        <v>0.1114032990676548</v>
      </c>
      <c r="CE26" s="27">
        <v>7.4109490796079369E-2</v>
      </c>
      <c r="CF26" s="133">
        <v>863819170</v>
      </c>
      <c r="CG26" s="133">
        <v>752467520</v>
      </c>
      <c r="CH26" s="133">
        <v>308948.20100143063</v>
      </c>
      <c r="CI26" s="133">
        <v>404552.43010752689</v>
      </c>
      <c r="CK26" s="42" t="str">
        <f t="shared" si="37"/>
        <v>平野区</v>
      </c>
      <c r="CL26" s="86">
        <f t="shared" si="0"/>
        <v>0.12587757470263997</v>
      </c>
      <c r="CM26" s="97">
        <f t="shared" si="38"/>
        <v>0.126</v>
      </c>
      <c r="CN26" s="97">
        <f t="shared" si="53"/>
        <v>0.12093078264983294</v>
      </c>
      <c r="CO26" s="97">
        <f t="shared" si="40"/>
        <v>0.121</v>
      </c>
      <c r="CP26" s="135">
        <f t="shared" si="54"/>
        <v>0.50000000000000044</v>
      </c>
      <c r="CQ26" s="42" t="str">
        <f t="shared" si="42"/>
        <v>松原市</v>
      </c>
      <c r="CR26" s="86">
        <f t="shared" si="1"/>
        <v>8.4427687875963733E-2</v>
      </c>
      <c r="CS26" s="86">
        <f t="shared" si="43"/>
        <v>8.4000000000000005E-2</v>
      </c>
      <c r="CT26" s="97">
        <f t="shared" si="44"/>
        <v>8.090996419526679E-2</v>
      </c>
      <c r="CU26" s="97">
        <f t="shared" si="45"/>
        <v>8.1000000000000003E-2</v>
      </c>
      <c r="CV26" s="135">
        <f t="shared" si="46"/>
        <v>0.30000000000000027</v>
      </c>
      <c r="CW26" s="43"/>
      <c r="CX26" s="86">
        <f t="shared" si="47"/>
        <v>0.124</v>
      </c>
      <c r="CY26" s="86">
        <f t="shared" si="48"/>
        <v>0.121</v>
      </c>
      <c r="CZ26" s="136">
        <f t="shared" si="49"/>
        <v>0.30000000000000027</v>
      </c>
      <c r="DA26" s="86">
        <f t="shared" si="50"/>
        <v>8.2000000000000003E-2</v>
      </c>
      <c r="DB26" s="86">
        <f t="shared" si="51"/>
        <v>0.08</v>
      </c>
      <c r="DC26" s="136">
        <f t="shared" si="52"/>
        <v>0.20000000000000018</v>
      </c>
      <c r="DD26" s="149">
        <v>0</v>
      </c>
    </row>
    <row r="27" spans="2:108" s="15" customFormat="1" ht="13.5" customHeight="1">
      <c r="B27" s="52">
        <v>21</v>
      </c>
      <c r="C27" s="168" t="s">
        <v>95</v>
      </c>
      <c r="D27" s="77">
        <v>39</v>
      </c>
      <c r="E27" s="77">
        <v>2</v>
      </c>
      <c r="F27" s="77">
        <v>1</v>
      </c>
      <c r="G27" s="53">
        <f t="shared" si="2"/>
        <v>5.128205128205128E-2</v>
      </c>
      <c r="H27" s="53">
        <f t="shared" si="3"/>
        <v>2.564102564102564E-2</v>
      </c>
      <c r="I27" s="77">
        <v>273960</v>
      </c>
      <c r="J27" s="77">
        <v>267960</v>
      </c>
      <c r="K27" s="77">
        <f t="shared" si="4"/>
        <v>136980</v>
      </c>
      <c r="L27" s="77">
        <f t="shared" si="5"/>
        <v>267960</v>
      </c>
      <c r="M27" s="77">
        <v>85</v>
      </c>
      <c r="N27" s="77">
        <v>14</v>
      </c>
      <c r="O27" s="77">
        <v>6</v>
      </c>
      <c r="P27" s="53">
        <f t="shared" si="6"/>
        <v>0.16470588235294117</v>
      </c>
      <c r="Q27" s="53">
        <f t="shared" si="7"/>
        <v>7.0588235294117646E-2</v>
      </c>
      <c r="R27" s="77">
        <v>9753870</v>
      </c>
      <c r="S27" s="77">
        <v>3298610</v>
      </c>
      <c r="T27" s="77">
        <f t="shared" si="8"/>
        <v>696705</v>
      </c>
      <c r="U27" s="77">
        <f t="shared" si="9"/>
        <v>549768.33333333337</v>
      </c>
      <c r="V27" s="77">
        <v>5540</v>
      </c>
      <c r="W27" s="77">
        <v>225</v>
      </c>
      <c r="X27" s="77">
        <v>132</v>
      </c>
      <c r="Y27" s="53">
        <f t="shared" si="10"/>
        <v>4.0613718411552348E-2</v>
      </c>
      <c r="Z27" s="53">
        <f t="shared" si="11"/>
        <v>2.3826714801444042E-2</v>
      </c>
      <c r="AA27" s="77">
        <v>72969110</v>
      </c>
      <c r="AB27" s="77">
        <v>55226170</v>
      </c>
      <c r="AC27" s="77">
        <f t="shared" si="12"/>
        <v>324307.15555555554</v>
      </c>
      <c r="AD27" s="77">
        <f t="shared" si="13"/>
        <v>418380.07575757575</v>
      </c>
      <c r="AE27" s="77">
        <v>4887</v>
      </c>
      <c r="AF27" s="77">
        <v>441</v>
      </c>
      <c r="AG27" s="77">
        <v>236</v>
      </c>
      <c r="AH27" s="53">
        <f t="shared" si="14"/>
        <v>9.0239410681399637E-2</v>
      </c>
      <c r="AI27" s="53">
        <f t="shared" si="15"/>
        <v>4.8291385307959893E-2</v>
      </c>
      <c r="AJ27" s="77">
        <v>126126930</v>
      </c>
      <c r="AK27" s="77">
        <v>101916580</v>
      </c>
      <c r="AL27" s="77">
        <f t="shared" si="16"/>
        <v>286002.1088435374</v>
      </c>
      <c r="AM27" s="77">
        <f t="shared" si="17"/>
        <v>431849.9152542373</v>
      </c>
      <c r="AN27" s="77">
        <v>3582</v>
      </c>
      <c r="AO27" s="77">
        <v>562</v>
      </c>
      <c r="AP27" s="77">
        <v>372</v>
      </c>
      <c r="AQ27" s="53">
        <f t="shared" si="18"/>
        <v>0.15689558905639309</v>
      </c>
      <c r="AR27" s="53">
        <f t="shared" si="19"/>
        <v>0.10385259631490787</v>
      </c>
      <c r="AS27" s="77">
        <v>197367090</v>
      </c>
      <c r="AT27" s="77">
        <v>174451350</v>
      </c>
      <c r="AU27" s="77">
        <f t="shared" si="20"/>
        <v>351186.99288256228</v>
      </c>
      <c r="AV27" s="77">
        <f t="shared" si="21"/>
        <v>468955.24193548388</v>
      </c>
      <c r="AW27" s="77">
        <v>1962</v>
      </c>
      <c r="AX27" s="77">
        <v>491</v>
      </c>
      <c r="AY27" s="77">
        <v>341</v>
      </c>
      <c r="AZ27" s="53">
        <f t="shared" si="22"/>
        <v>0.25025484199796127</v>
      </c>
      <c r="BA27" s="53">
        <f t="shared" si="23"/>
        <v>0.17380224260958205</v>
      </c>
      <c r="BB27" s="77">
        <v>194340560</v>
      </c>
      <c r="BC27" s="77">
        <v>164603060</v>
      </c>
      <c r="BD27" s="77">
        <f t="shared" si="24"/>
        <v>395805.62118126272</v>
      </c>
      <c r="BE27" s="77">
        <f t="shared" si="25"/>
        <v>482706.92082111439</v>
      </c>
      <c r="BF27" s="77">
        <v>737</v>
      </c>
      <c r="BG27" s="77">
        <v>195</v>
      </c>
      <c r="BH27" s="77">
        <v>156</v>
      </c>
      <c r="BI27" s="53">
        <f t="shared" si="26"/>
        <v>0.26458616010854819</v>
      </c>
      <c r="BJ27" s="53">
        <f t="shared" si="27"/>
        <v>0.21166892808683854</v>
      </c>
      <c r="BK27" s="77">
        <v>81685660</v>
      </c>
      <c r="BL27" s="77">
        <v>75964590</v>
      </c>
      <c r="BM27" s="77">
        <f t="shared" si="28"/>
        <v>418900.8205128205</v>
      </c>
      <c r="BN27" s="77">
        <f t="shared" si="29"/>
        <v>486952.5</v>
      </c>
      <c r="BO27" s="77">
        <f t="shared" si="55"/>
        <v>16832</v>
      </c>
      <c r="BP27" s="77">
        <f t="shared" si="55"/>
        <v>1930</v>
      </c>
      <c r="BQ27" s="77">
        <f t="shared" si="55"/>
        <v>1244</v>
      </c>
      <c r="BR27" s="53">
        <f t="shared" si="32"/>
        <v>0.11466254752851711</v>
      </c>
      <c r="BS27" s="53">
        <f t="shared" si="33"/>
        <v>7.3906844106463879E-2</v>
      </c>
      <c r="BT27" s="77">
        <f t="shared" si="56"/>
        <v>682517180</v>
      </c>
      <c r="BU27" s="77">
        <f t="shared" si="56"/>
        <v>575728320</v>
      </c>
      <c r="BV27" s="77">
        <f t="shared" si="35"/>
        <v>353635.8445595855</v>
      </c>
      <c r="BW27" s="77">
        <f t="shared" si="36"/>
        <v>462804.11575562699</v>
      </c>
      <c r="BY27" s="90">
        <v>21</v>
      </c>
      <c r="BZ27" s="168" t="s">
        <v>95</v>
      </c>
      <c r="CA27" s="133">
        <v>16365</v>
      </c>
      <c r="CB27" s="133">
        <v>1834</v>
      </c>
      <c r="CC27" s="133">
        <v>1190</v>
      </c>
      <c r="CD27" s="27">
        <v>0.11206843874121601</v>
      </c>
      <c r="CE27" s="27">
        <v>7.2716162542010382E-2</v>
      </c>
      <c r="CF27" s="133">
        <v>659584890</v>
      </c>
      <c r="CG27" s="133">
        <v>532611750</v>
      </c>
      <c r="CH27" s="133">
        <v>359642.7971646674</v>
      </c>
      <c r="CI27" s="133">
        <v>447572.89915966388</v>
      </c>
      <c r="CK27" s="42" t="str">
        <f t="shared" si="37"/>
        <v>大阪狭山市</v>
      </c>
      <c r="CL27" s="86">
        <f t="shared" si="0"/>
        <v>0.12534109514280517</v>
      </c>
      <c r="CM27" s="97">
        <f t="shared" si="38"/>
        <v>0.125</v>
      </c>
      <c r="CN27" s="97">
        <f t="shared" si="53"/>
        <v>0.12177541729893779</v>
      </c>
      <c r="CO27" s="97">
        <f t="shared" si="40"/>
        <v>0.122</v>
      </c>
      <c r="CP27" s="135">
        <f t="shared" si="54"/>
        <v>0.30000000000000027</v>
      </c>
      <c r="CQ27" s="42" t="str">
        <f t="shared" si="42"/>
        <v>羽曳野市</v>
      </c>
      <c r="CR27" s="86">
        <f t="shared" si="1"/>
        <v>8.3451331475814183E-2</v>
      </c>
      <c r="CS27" s="86">
        <f t="shared" si="43"/>
        <v>8.3000000000000004E-2</v>
      </c>
      <c r="CT27" s="97">
        <f t="shared" si="44"/>
        <v>7.8871780383293302E-2</v>
      </c>
      <c r="CU27" s="97">
        <f t="shared" si="45"/>
        <v>7.9000000000000001E-2</v>
      </c>
      <c r="CV27" s="135">
        <f t="shared" si="46"/>
        <v>0.40000000000000036</v>
      </c>
      <c r="CW27" s="43"/>
      <c r="CX27" s="86">
        <f t="shared" si="47"/>
        <v>0.124</v>
      </c>
      <c r="CY27" s="86">
        <f t="shared" si="48"/>
        <v>0.121</v>
      </c>
      <c r="CZ27" s="136">
        <f t="shared" si="49"/>
        <v>0.30000000000000027</v>
      </c>
      <c r="DA27" s="86">
        <f t="shared" si="50"/>
        <v>8.2000000000000003E-2</v>
      </c>
      <c r="DB27" s="86">
        <f t="shared" si="51"/>
        <v>0.08</v>
      </c>
      <c r="DC27" s="136">
        <f t="shared" si="52"/>
        <v>0.20000000000000018</v>
      </c>
      <c r="DD27" s="149">
        <v>0</v>
      </c>
    </row>
    <row r="28" spans="2:108" s="15" customFormat="1" ht="13.5" customHeight="1">
      <c r="B28" s="52">
        <v>22</v>
      </c>
      <c r="C28" s="168" t="s">
        <v>57</v>
      </c>
      <c r="D28" s="77">
        <v>41</v>
      </c>
      <c r="E28" s="77">
        <v>4</v>
      </c>
      <c r="F28" s="77">
        <v>2</v>
      </c>
      <c r="G28" s="53">
        <f t="shared" si="2"/>
        <v>9.7560975609756101E-2</v>
      </c>
      <c r="H28" s="53">
        <f t="shared" si="3"/>
        <v>4.878048780487805E-2</v>
      </c>
      <c r="I28" s="77">
        <v>719440</v>
      </c>
      <c r="J28" s="77">
        <v>438300</v>
      </c>
      <c r="K28" s="77">
        <f t="shared" si="4"/>
        <v>179860</v>
      </c>
      <c r="L28" s="77">
        <f t="shared" si="5"/>
        <v>219150</v>
      </c>
      <c r="M28" s="77">
        <v>94</v>
      </c>
      <c r="N28" s="77">
        <v>13</v>
      </c>
      <c r="O28" s="77">
        <v>2</v>
      </c>
      <c r="P28" s="53">
        <f t="shared" si="6"/>
        <v>0.13829787234042554</v>
      </c>
      <c r="Q28" s="53">
        <f t="shared" si="7"/>
        <v>2.1276595744680851E-2</v>
      </c>
      <c r="R28" s="77">
        <v>4471630</v>
      </c>
      <c r="S28" s="77">
        <v>2858400</v>
      </c>
      <c r="T28" s="77">
        <f t="shared" si="8"/>
        <v>343971.53846153844</v>
      </c>
      <c r="U28" s="77">
        <f t="shared" si="9"/>
        <v>1429200</v>
      </c>
      <c r="V28" s="77">
        <v>8395</v>
      </c>
      <c r="W28" s="77">
        <v>325</v>
      </c>
      <c r="X28" s="77">
        <v>172</v>
      </c>
      <c r="Y28" s="53">
        <f t="shared" si="10"/>
        <v>3.8713519952352587E-2</v>
      </c>
      <c r="Z28" s="53">
        <f t="shared" si="11"/>
        <v>2.0488385944014295E-2</v>
      </c>
      <c r="AA28" s="77">
        <v>87560080</v>
      </c>
      <c r="AB28" s="77">
        <v>64683230</v>
      </c>
      <c r="AC28" s="77">
        <f t="shared" si="12"/>
        <v>269415.63076923077</v>
      </c>
      <c r="AD28" s="77">
        <f t="shared" si="13"/>
        <v>376065.29069767444</v>
      </c>
      <c r="AE28" s="77">
        <v>6349</v>
      </c>
      <c r="AF28" s="77">
        <v>512</v>
      </c>
      <c r="AG28" s="77">
        <v>295</v>
      </c>
      <c r="AH28" s="53">
        <f t="shared" si="14"/>
        <v>8.0642620885178762E-2</v>
      </c>
      <c r="AI28" s="53">
        <f t="shared" si="15"/>
        <v>4.6464010080327613E-2</v>
      </c>
      <c r="AJ28" s="77">
        <v>146824830</v>
      </c>
      <c r="AK28" s="77">
        <v>113657890</v>
      </c>
      <c r="AL28" s="77">
        <f t="shared" si="16"/>
        <v>286767.24609375</v>
      </c>
      <c r="AM28" s="77">
        <f t="shared" si="17"/>
        <v>385280.98305084748</v>
      </c>
      <c r="AN28" s="77">
        <v>4350</v>
      </c>
      <c r="AO28" s="77">
        <v>601</v>
      </c>
      <c r="AP28" s="77">
        <v>395</v>
      </c>
      <c r="AQ28" s="53">
        <f t="shared" si="18"/>
        <v>0.13816091954022988</v>
      </c>
      <c r="AR28" s="53">
        <f t="shared" si="19"/>
        <v>9.0804597701149431E-2</v>
      </c>
      <c r="AS28" s="77">
        <v>174811040</v>
      </c>
      <c r="AT28" s="77">
        <v>145344300</v>
      </c>
      <c r="AU28" s="77">
        <f t="shared" si="20"/>
        <v>290866.95507487521</v>
      </c>
      <c r="AV28" s="77">
        <f t="shared" si="21"/>
        <v>367960.25316455698</v>
      </c>
      <c r="AW28" s="77">
        <v>2344</v>
      </c>
      <c r="AX28" s="77">
        <v>513</v>
      </c>
      <c r="AY28" s="77">
        <v>368</v>
      </c>
      <c r="AZ28" s="53">
        <f t="shared" si="22"/>
        <v>0.2188566552901024</v>
      </c>
      <c r="BA28" s="53">
        <f t="shared" si="23"/>
        <v>0.15699658703071673</v>
      </c>
      <c r="BB28" s="77">
        <v>161512680</v>
      </c>
      <c r="BC28" s="77">
        <v>142179300</v>
      </c>
      <c r="BD28" s="77">
        <f t="shared" si="24"/>
        <v>314839.5321637427</v>
      </c>
      <c r="BE28" s="77">
        <f t="shared" si="25"/>
        <v>386356.79347826086</v>
      </c>
      <c r="BF28" s="77">
        <v>1084</v>
      </c>
      <c r="BG28" s="77">
        <v>243</v>
      </c>
      <c r="BH28" s="77">
        <v>182</v>
      </c>
      <c r="BI28" s="53">
        <f t="shared" si="26"/>
        <v>0.22416974169741696</v>
      </c>
      <c r="BJ28" s="53">
        <f t="shared" si="27"/>
        <v>0.16789667896678967</v>
      </c>
      <c r="BK28" s="77">
        <v>81469260</v>
      </c>
      <c r="BL28" s="77">
        <v>72046020</v>
      </c>
      <c r="BM28" s="77">
        <f t="shared" si="28"/>
        <v>335264.44444444444</v>
      </c>
      <c r="BN28" s="77">
        <f t="shared" si="29"/>
        <v>395857.25274725276</v>
      </c>
      <c r="BO28" s="77">
        <f t="shared" si="55"/>
        <v>22657</v>
      </c>
      <c r="BP28" s="77">
        <f t="shared" si="55"/>
        <v>2211</v>
      </c>
      <c r="BQ28" s="77">
        <f t="shared" si="55"/>
        <v>1416</v>
      </c>
      <c r="BR28" s="53">
        <f t="shared" si="32"/>
        <v>9.7585735092907272E-2</v>
      </c>
      <c r="BS28" s="53">
        <f t="shared" si="33"/>
        <v>6.2497241470627178E-2</v>
      </c>
      <c r="BT28" s="77">
        <f t="shared" si="56"/>
        <v>657368960</v>
      </c>
      <c r="BU28" s="77">
        <f t="shared" si="56"/>
        <v>541207440</v>
      </c>
      <c r="BV28" s="77">
        <f t="shared" si="35"/>
        <v>297317.48530076887</v>
      </c>
      <c r="BW28" s="77">
        <f t="shared" si="36"/>
        <v>382208.64406779659</v>
      </c>
      <c r="BY28" s="90">
        <v>22</v>
      </c>
      <c r="BZ28" s="168" t="s">
        <v>57</v>
      </c>
      <c r="CA28" s="133">
        <v>21781</v>
      </c>
      <c r="CB28" s="133">
        <v>2145</v>
      </c>
      <c r="CC28" s="133">
        <v>1373</v>
      </c>
      <c r="CD28" s="27">
        <v>9.8480326890409073E-2</v>
      </c>
      <c r="CE28" s="27">
        <v>6.3036591524723379E-2</v>
      </c>
      <c r="CF28" s="133">
        <v>630234020</v>
      </c>
      <c r="CG28" s="133">
        <v>519531050</v>
      </c>
      <c r="CH28" s="133">
        <v>293815.39393939392</v>
      </c>
      <c r="CI28" s="133">
        <v>378391.15076474875</v>
      </c>
      <c r="CK28" s="42" t="str">
        <f t="shared" si="37"/>
        <v>松原市</v>
      </c>
      <c r="CL28" s="86">
        <f t="shared" si="0"/>
        <v>0.12509531475048716</v>
      </c>
      <c r="CM28" s="97">
        <f t="shared" si="38"/>
        <v>0.125</v>
      </c>
      <c r="CN28" s="97">
        <f t="shared" si="53"/>
        <v>0.12129944982970919</v>
      </c>
      <c r="CO28" s="97">
        <f t="shared" si="40"/>
        <v>0.121</v>
      </c>
      <c r="CP28" s="135">
        <f t="shared" si="54"/>
        <v>0.40000000000000036</v>
      </c>
      <c r="CQ28" s="42" t="str">
        <f t="shared" si="42"/>
        <v>忠岡町</v>
      </c>
      <c r="CR28" s="86">
        <f t="shared" si="1"/>
        <v>8.3256810529537803E-2</v>
      </c>
      <c r="CS28" s="86">
        <f t="shared" si="43"/>
        <v>8.3000000000000004E-2</v>
      </c>
      <c r="CT28" s="97">
        <f t="shared" si="44"/>
        <v>7.4447949526813884E-2</v>
      </c>
      <c r="CU28" s="97">
        <f t="shared" si="45"/>
        <v>7.3999999999999996E-2</v>
      </c>
      <c r="CV28" s="135">
        <f t="shared" si="46"/>
        <v>0.9000000000000008</v>
      </c>
      <c r="CW28" s="43"/>
      <c r="CX28" s="86">
        <f t="shared" si="47"/>
        <v>0.124</v>
      </c>
      <c r="CY28" s="86">
        <f t="shared" si="48"/>
        <v>0.121</v>
      </c>
      <c r="CZ28" s="136">
        <f t="shared" si="49"/>
        <v>0.30000000000000027</v>
      </c>
      <c r="DA28" s="86">
        <f t="shared" si="50"/>
        <v>8.2000000000000003E-2</v>
      </c>
      <c r="DB28" s="86">
        <f t="shared" si="51"/>
        <v>0.08</v>
      </c>
      <c r="DC28" s="136">
        <f t="shared" si="52"/>
        <v>0.20000000000000018</v>
      </c>
      <c r="DD28" s="149">
        <v>0</v>
      </c>
    </row>
    <row r="29" spans="2:108" s="15" customFormat="1" ht="13.5" customHeight="1">
      <c r="B29" s="52">
        <v>23</v>
      </c>
      <c r="C29" s="168" t="s">
        <v>96</v>
      </c>
      <c r="D29" s="77">
        <v>60</v>
      </c>
      <c r="E29" s="77">
        <v>12</v>
      </c>
      <c r="F29" s="77">
        <v>10</v>
      </c>
      <c r="G29" s="53">
        <f t="shared" si="2"/>
        <v>0.2</v>
      </c>
      <c r="H29" s="53">
        <f t="shared" si="3"/>
        <v>0.16666666666666666</v>
      </c>
      <c r="I29" s="77">
        <v>4756960</v>
      </c>
      <c r="J29" s="77">
        <v>4654580</v>
      </c>
      <c r="K29" s="77">
        <f t="shared" si="4"/>
        <v>396413.33333333331</v>
      </c>
      <c r="L29" s="77">
        <f t="shared" si="5"/>
        <v>465458</v>
      </c>
      <c r="M29" s="77">
        <v>173</v>
      </c>
      <c r="N29" s="77">
        <v>35</v>
      </c>
      <c r="O29" s="77">
        <v>21</v>
      </c>
      <c r="P29" s="53">
        <f t="shared" si="6"/>
        <v>0.20231213872832371</v>
      </c>
      <c r="Q29" s="53">
        <f t="shared" si="7"/>
        <v>0.12138728323699421</v>
      </c>
      <c r="R29" s="77">
        <v>13479600</v>
      </c>
      <c r="S29" s="77">
        <v>11062820</v>
      </c>
      <c r="T29" s="77">
        <f t="shared" si="8"/>
        <v>385131.42857142858</v>
      </c>
      <c r="U29" s="77">
        <f t="shared" si="9"/>
        <v>526800.95238095243</v>
      </c>
      <c r="V29" s="77">
        <v>10958</v>
      </c>
      <c r="W29" s="77">
        <v>590</v>
      </c>
      <c r="X29" s="77">
        <v>386</v>
      </c>
      <c r="Y29" s="53">
        <f t="shared" si="10"/>
        <v>5.384194196021172E-2</v>
      </c>
      <c r="Z29" s="53">
        <f t="shared" si="11"/>
        <v>3.5225406096002922E-2</v>
      </c>
      <c r="AA29" s="77">
        <v>190978270</v>
      </c>
      <c r="AB29" s="77">
        <v>164403050</v>
      </c>
      <c r="AC29" s="77">
        <f t="shared" si="12"/>
        <v>323691.98305084748</v>
      </c>
      <c r="AD29" s="77">
        <f t="shared" si="13"/>
        <v>425914.63730569946</v>
      </c>
      <c r="AE29" s="77">
        <v>10160</v>
      </c>
      <c r="AF29" s="77">
        <v>1015</v>
      </c>
      <c r="AG29" s="77">
        <v>697</v>
      </c>
      <c r="AH29" s="53">
        <f t="shared" si="14"/>
        <v>9.9901574803149609E-2</v>
      </c>
      <c r="AI29" s="53">
        <f t="shared" si="15"/>
        <v>6.8602362204724404E-2</v>
      </c>
      <c r="AJ29" s="77">
        <v>367902890</v>
      </c>
      <c r="AK29" s="77">
        <v>305733530</v>
      </c>
      <c r="AL29" s="77">
        <f t="shared" si="16"/>
        <v>362465.90147783252</v>
      </c>
      <c r="AM29" s="77">
        <f t="shared" si="17"/>
        <v>438642.08034433285</v>
      </c>
      <c r="AN29" s="77">
        <v>7648</v>
      </c>
      <c r="AO29" s="77">
        <v>1289</v>
      </c>
      <c r="AP29" s="77">
        <v>903</v>
      </c>
      <c r="AQ29" s="53">
        <f t="shared" si="18"/>
        <v>0.16854079497907951</v>
      </c>
      <c r="AR29" s="53">
        <f t="shared" si="19"/>
        <v>0.11807008368200837</v>
      </c>
      <c r="AS29" s="77">
        <v>442928370</v>
      </c>
      <c r="AT29" s="77">
        <v>368158520</v>
      </c>
      <c r="AU29" s="77">
        <f t="shared" si="20"/>
        <v>343621.69899146626</v>
      </c>
      <c r="AV29" s="77">
        <f t="shared" si="21"/>
        <v>407706.00221483945</v>
      </c>
      <c r="AW29" s="77">
        <v>3969</v>
      </c>
      <c r="AX29" s="77">
        <v>987</v>
      </c>
      <c r="AY29" s="77">
        <v>754</v>
      </c>
      <c r="AZ29" s="53">
        <f t="shared" si="22"/>
        <v>0.24867724867724866</v>
      </c>
      <c r="BA29" s="53">
        <f t="shared" si="23"/>
        <v>0.18997228521038045</v>
      </c>
      <c r="BB29" s="77">
        <v>385458150</v>
      </c>
      <c r="BC29" s="77">
        <v>312301700</v>
      </c>
      <c r="BD29" s="77">
        <f t="shared" si="24"/>
        <v>390535.10638297873</v>
      </c>
      <c r="BE29" s="77">
        <f t="shared" si="25"/>
        <v>414193.23607427056</v>
      </c>
      <c r="BF29" s="77">
        <v>1502</v>
      </c>
      <c r="BG29" s="77">
        <v>411</v>
      </c>
      <c r="BH29" s="77">
        <v>332</v>
      </c>
      <c r="BI29" s="53">
        <f t="shared" si="26"/>
        <v>0.27363515312916115</v>
      </c>
      <c r="BJ29" s="53">
        <f t="shared" si="27"/>
        <v>0.22103861517976031</v>
      </c>
      <c r="BK29" s="77">
        <v>156582060</v>
      </c>
      <c r="BL29" s="77">
        <v>135621170</v>
      </c>
      <c r="BM29" s="77">
        <f t="shared" si="28"/>
        <v>380978.2481751825</v>
      </c>
      <c r="BN29" s="77">
        <f t="shared" si="29"/>
        <v>408497.5</v>
      </c>
      <c r="BO29" s="77">
        <f t="shared" si="55"/>
        <v>34470</v>
      </c>
      <c r="BP29" s="77">
        <f t="shared" si="55"/>
        <v>4339</v>
      </c>
      <c r="BQ29" s="77">
        <f t="shared" si="55"/>
        <v>3103</v>
      </c>
      <c r="BR29" s="53">
        <f t="shared" si="32"/>
        <v>0.12587757470263997</v>
      </c>
      <c r="BS29" s="53">
        <f t="shared" si="33"/>
        <v>9.0020307513780096E-2</v>
      </c>
      <c r="BT29" s="77">
        <f t="shared" si="56"/>
        <v>1562086300</v>
      </c>
      <c r="BU29" s="77">
        <f t="shared" si="56"/>
        <v>1301935370</v>
      </c>
      <c r="BV29" s="77">
        <f t="shared" si="35"/>
        <v>360010.67066144274</v>
      </c>
      <c r="BW29" s="77">
        <f t="shared" si="36"/>
        <v>419573.11311633902</v>
      </c>
      <c r="BY29" s="90">
        <v>23</v>
      </c>
      <c r="BZ29" s="168" t="s">
        <v>96</v>
      </c>
      <c r="CA29" s="133">
        <v>33821</v>
      </c>
      <c r="CB29" s="133">
        <v>4090</v>
      </c>
      <c r="CC29" s="133">
        <v>2889</v>
      </c>
      <c r="CD29" s="27">
        <v>0.12093078264983294</v>
      </c>
      <c r="CE29" s="27">
        <v>8.5420300996422338E-2</v>
      </c>
      <c r="CF29" s="133">
        <v>1465541730</v>
      </c>
      <c r="CG29" s="133">
        <v>1210612830</v>
      </c>
      <c r="CH29" s="133">
        <v>358323.16136919317</v>
      </c>
      <c r="CI29" s="133">
        <v>419042.17030114227</v>
      </c>
      <c r="CK29" s="42" t="str">
        <f t="shared" si="37"/>
        <v>城東区</v>
      </c>
      <c r="CL29" s="86">
        <f t="shared" si="0"/>
        <v>0.12503926016402023</v>
      </c>
      <c r="CM29" s="97">
        <f t="shared" si="38"/>
        <v>0.125</v>
      </c>
      <c r="CN29" s="97">
        <f t="shared" si="53"/>
        <v>0.12293340056910276</v>
      </c>
      <c r="CO29" s="97">
        <f t="shared" si="40"/>
        <v>0.123</v>
      </c>
      <c r="CP29" s="135">
        <f t="shared" si="54"/>
        <v>0.20000000000000018</v>
      </c>
      <c r="CQ29" s="42" t="str">
        <f t="shared" si="42"/>
        <v>大阪市</v>
      </c>
      <c r="CR29" s="86">
        <f t="shared" si="1"/>
        <v>8.2586739717480526E-2</v>
      </c>
      <c r="CS29" s="86">
        <f t="shared" si="43"/>
        <v>8.3000000000000004E-2</v>
      </c>
      <c r="CT29" s="97">
        <f t="shared" si="44"/>
        <v>8.2022576217944052E-2</v>
      </c>
      <c r="CU29" s="97">
        <f t="shared" si="45"/>
        <v>8.2000000000000003E-2</v>
      </c>
      <c r="CV29" s="135">
        <f t="shared" si="46"/>
        <v>0.10000000000000009</v>
      </c>
      <c r="CW29" s="43"/>
      <c r="CX29" s="86">
        <f t="shared" si="47"/>
        <v>0.124</v>
      </c>
      <c r="CY29" s="86">
        <f t="shared" si="48"/>
        <v>0.121</v>
      </c>
      <c r="CZ29" s="136">
        <f t="shared" si="49"/>
        <v>0.30000000000000027</v>
      </c>
      <c r="DA29" s="86">
        <f t="shared" si="50"/>
        <v>8.2000000000000003E-2</v>
      </c>
      <c r="DB29" s="86">
        <f t="shared" si="51"/>
        <v>0.08</v>
      </c>
      <c r="DC29" s="136">
        <f t="shared" si="52"/>
        <v>0.20000000000000018</v>
      </c>
      <c r="DD29" s="149">
        <v>0</v>
      </c>
    </row>
    <row r="30" spans="2:108" s="15" customFormat="1" ht="13.5" customHeight="1">
      <c r="B30" s="52">
        <v>24</v>
      </c>
      <c r="C30" s="168" t="s">
        <v>97</v>
      </c>
      <c r="D30" s="77">
        <v>28</v>
      </c>
      <c r="E30" s="77">
        <v>2</v>
      </c>
      <c r="F30" s="77">
        <v>2</v>
      </c>
      <c r="G30" s="53">
        <f t="shared" si="2"/>
        <v>7.1428571428571425E-2</v>
      </c>
      <c r="H30" s="53">
        <f t="shared" si="3"/>
        <v>7.1428571428571425E-2</v>
      </c>
      <c r="I30" s="77">
        <v>1746180</v>
      </c>
      <c r="J30" s="77">
        <v>1746180</v>
      </c>
      <c r="K30" s="77">
        <f t="shared" si="4"/>
        <v>873090</v>
      </c>
      <c r="L30" s="77">
        <f t="shared" si="5"/>
        <v>873090</v>
      </c>
      <c r="M30" s="77">
        <v>75</v>
      </c>
      <c r="N30" s="77">
        <v>11</v>
      </c>
      <c r="O30" s="77">
        <v>3</v>
      </c>
      <c r="P30" s="53">
        <f t="shared" si="6"/>
        <v>0.14666666666666667</v>
      </c>
      <c r="Q30" s="53">
        <f t="shared" si="7"/>
        <v>0.04</v>
      </c>
      <c r="R30" s="77">
        <v>1089390</v>
      </c>
      <c r="S30" s="77">
        <v>661270</v>
      </c>
      <c r="T30" s="77">
        <f t="shared" si="8"/>
        <v>99035.454545454544</v>
      </c>
      <c r="U30" s="77">
        <f t="shared" si="9"/>
        <v>220423.33333333334</v>
      </c>
      <c r="V30" s="77">
        <v>5766</v>
      </c>
      <c r="W30" s="77">
        <v>282</v>
      </c>
      <c r="X30" s="77">
        <v>121</v>
      </c>
      <c r="Y30" s="53">
        <f t="shared" si="10"/>
        <v>4.8907388137356921E-2</v>
      </c>
      <c r="Z30" s="53">
        <f t="shared" si="11"/>
        <v>2.098508498092265E-2</v>
      </c>
      <c r="AA30" s="77">
        <v>76196290</v>
      </c>
      <c r="AB30" s="77">
        <v>50563250</v>
      </c>
      <c r="AC30" s="77">
        <f t="shared" si="12"/>
        <v>270199.60992907803</v>
      </c>
      <c r="AD30" s="77">
        <f t="shared" si="13"/>
        <v>417878.0991735537</v>
      </c>
      <c r="AE30" s="77">
        <v>4297</v>
      </c>
      <c r="AF30" s="77">
        <v>429</v>
      </c>
      <c r="AG30" s="77">
        <v>220</v>
      </c>
      <c r="AH30" s="53">
        <f t="shared" si="14"/>
        <v>9.9837095648126595E-2</v>
      </c>
      <c r="AI30" s="53">
        <f t="shared" si="15"/>
        <v>5.1198510588782872E-2</v>
      </c>
      <c r="AJ30" s="77">
        <v>102931850</v>
      </c>
      <c r="AK30" s="77">
        <v>85167780</v>
      </c>
      <c r="AL30" s="77">
        <f t="shared" si="16"/>
        <v>239934.38228438227</v>
      </c>
      <c r="AM30" s="77">
        <f t="shared" si="17"/>
        <v>387126.27272727271</v>
      </c>
      <c r="AN30" s="77">
        <v>3169</v>
      </c>
      <c r="AO30" s="77">
        <v>591</v>
      </c>
      <c r="AP30" s="77">
        <v>325</v>
      </c>
      <c r="AQ30" s="53">
        <f t="shared" si="18"/>
        <v>0.18649416219627643</v>
      </c>
      <c r="AR30" s="53">
        <f t="shared" si="19"/>
        <v>0.10255601136005049</v>
      </c>
      <c r="AS30" s="77">
        <v>171127020</v>
      </c>
      <c r="AT30" s="77">
        <v>134032450</v>
      </c>
      <c r="AU30" s="77">
        <f t="shared" si="20"/>
        <v>289555.02538071066</v>
      </c>
      <c r="AV30" s="77">
        <f t="shared" si="21"/>
        <v>412407.53846153844</v>
      </c>
      <c r="AW30" s="77">
        <v>1886</v>
      </c>
      <c r="AX30" s="77">
        <v>507</v>
      </c>
      <c r="AY30" s="77">
        <v>349</v>
      </c>
      <c r="AZ30" s="53">
        <f t="shared" si="22"/>
        <v>0.26882290562036054</v>
      </c>
      <c r="BA30" s="53">
        <f t="shared" si="23"/>
        <v>0.18504772004241782</v>
      </c>
      <c r="BB30" s="77">
        <v>153134260</v>
      </c>
      <c r="BC30" s="77">
        <v>137305540</v>
      </c>
      <c r="BD30" s="77">
        <f t="shared" si="24"/>
        <v>302039.96055226825</v>
      </c>
      <c r="BE30" s="77">
        <f t="shared" si="25"/>
        <v>393425.61604584527</v>
      </c>
      <c r="BF30" s="77">
        <v>870</v>
      </c>
      <c r="BG30" s="77">
        <v>241</v>
      </c>
      <c r="BH30" s="77">
        <v>180</v>
      </c>
      <c r="BI30" s="53">
        <f t="shared" si="26"/>
        <v>0.27701149425287358</v>
      </c>
      <c r="BJ30" s="53">
        <f t="shared" si="27"/>
        <v>0.20689655172413793</v>
      </c>
      <c r="BK30" s="77">
        <v>84432170</v>
      </c>
      <c r="BL30" s="77">
        <v>75717090</v>
      </c>
      <c r="BM30" s="77">
        <f t="shared" si="28"/>
        <v>350340.95435684646</v>
      </c>
      <c r="BN30" s="77">
        <f t="shared" si="29"/>
        <v>420650.5</v>
      </c>
      <c r="BO30" s="77">
        <f t="shared" si="55"/>
        <v>16091</v>
      </c>
      <c r="BP30" s="77">
        <f t="shared" si="55"/>
        <v>2063</v>
      </c>
      <c r="BQ30" s="77">
        <f t="shared" si="55"/>
        <v>1200</v>
      </c>
      <c r="BR30" s="53">
        <f t="shared" si="32"/>
        <v>0.12820831520725873</v>
      </c>
      <c r="BS30" s="53">
        <f t="shared" si="33"/>
        <v>7.4575849853955628E-2</v>
      </c>
      <c r="BT30" s="77">
        <f t="shared" si="56"/>
        <v>590657160</v>
      </c>
      <c r="BU30" s="77">
        <f t="shared" si="56"/>
        <v>485193560</v>
      </c>
      <c r="BV30" s="77">
        <f t="shared" si="35"/>
        <v>286309.82064953953</v>
      </c>
      <c r="BW30" s="77">
        <f t="shared" si="36"/>
        <v>404327.96666666667</v>
      </c>
      <c r="BY30" s="90">
        <v>24</v>
      </c>
      <c r="BZ30" s="168" t="s">
        <v>97</v>
      </c>
      <c r="CA30" s="133">
        <v>15444</v>
      </c>
      <c r="CB30" s="133">
        <v>2024</v>
      </c>
      <c r="CC30" s="133">
        <v>1177</v>
      </c>
      <c r="CD30" s="27">
        <v>0.13105413105413105</v>
      </c>
      <c r="CE30" s="27">
        <v>7.6210826210826213E-2</v>
      </c>
      <c r="CF30" s="133">
        <v>570332610</v>
      </c>
      <c r="CG30" s="133">
        <v>482909540</v>
      </c>
      <c r="CH30" s="133">
        <v>281784.88636363635</v>
      </c>
      <c r="CI30" s="133">
        <v>410288.47918436705</v>
      </c>
      <c r="CK30" s="42" t="str">
        <f t="shared" si="37"/>
        <v>東大阪市</v>
      </c>
      <c r="CL30" s="86">
        <f t="shared" si="0"/>
        <v>0.12424707551338403</v>
      </c>
      <c r="CM30" s="97">
        <f t="shared" si="38"/>
        <v>0.124</v>
      </c>
      <c r="CN30" s="97">
        <f t="shared" si="53"/>
        <v>0.11978855215633745</v>
      </c>
      <c r="CO30" s="97">
        <f t="shared" si="40"/>
        <v>0.12</v>
      </c>
      <c r="CP30" s="135">
        <f t="shared" si="54"/>
        <v>0.40000000000000036</v>
      </c>
      <c r="CQ30" s="42" t="str">
        <f t="shared" si="42"/>
        <v>守口市</v>
      </c>
      <c r="CR30" s="86">
        <f t="shared" si="1"/>
        <v>8.1890291587532124E-2</v>
      </c>
      <c r="CS30" s="86">
        <f t="shared" si="43"/>
        <v>8.2000000000000003E-2</v>
      </c>
      <c r="CT30" s="97">
        <f t="shared" si="44"/>
        <v>8.029003112899552E-2</v>
      </c>
      <c r="CU30" s="97">
        <f t="shared" si="45"/>
        <v>0.08</v>
      </c>
      <c r="CV30" s="135">
        <f t="shared" si="46"/>
        <v>0.20000000000000018</v>
      </c>
      <c r="CW30" s="43"/>
      <c r="CX30" s="86">
        <f t="shared" si="47"/>
        <v>0.124</v>
      </c>
      <c r="CY30" s="86">
        <f t="shared" si="48"/>
        <v>0.121</v>
      </c>
      <c r="CZ30" s="136">
        <f t="shared" si="49"/>
        <v>0.30000000000000027</v>
      </c>
      <c r="DA30" s="86">
        <f t="shared" si="50"/>
        <v>8.2000000000000003E-2</v>
      </c>
      <c r="DB30" s="86">
        <f t="shared" si="51"/>
        <v>0.08</v>
      </c>
      <c r="DC30" s="136">
        <f t="shared" si="52"/>
        <v>0.20000000000000018</v>
      </c>
      <c r="DD30" s="149">
        <v>0</v>
      </c>
    </row>
    <row r="31" spans="2:108" s="15" customFormat="1" ht="13.5" customHeight="1">
      <c r="B31" s="52">
        <v>25</v>
      </c>
      <c r="C31" s="168" t="s">
        <v>98</v>
      </c>
      <c r="D31" s="77">
        <v>16</v>
      </c>
      <c r="E31" s="77">
        <v>1</v>
      </c>
      <c r="F31" s="77">
        <v>0</v>
      </c>
      <c r="G31" s="53">
        <f t="shared" si="2"/>
        <v>6.25E-2</v>
      </c>
      <c r="H31" s="53">
        <f t="shared" si="3"/>
        <v>0</v>
      </c>
      <c r="I31" s="77">
        <v>273360</v>
      </c>
      <c r="J31" s="77">
        <v>0</v>
      </c>
      <c r="K31" s="77">
        <f t="shared" si="4"/>
        <v>273360</v>
      </c>
      <c r="L31" s="77" t="str">
        <f t="shared" si="5"/>
        <v>-</v>
      </c>
      <c r="M31" s="77">
        <v>24</v>
      </c>
      <c r="N31" s="77">
        <v>5</v>
      </c>
      <c r="O31" s="77">
        <v>4</v>
      </c>
      <c r="P31" s="53">
        <f t="shared" si="6"/>
        <v>0.20833333333333334</v>
      </c>
      <c r="Q31" s="53">
        <f t="shared" si="7"/>
        <v>0.16666666666666666</v>
      </c>
      <c r="R31" s="77">
        <v>1250380</v>
      </c>
      <c r="S31" s="77">
        <v>1211990</v>
      </c>
      <c r="T31" s="77">
        <f t="shared" si="8"/>
        <v>250076</v>
      </c>
      <c r="U31" s="77">
        <f t="shared" si="9"/>
        <v>302997.5</v>
      </c>
      <c r="V31" s="77">
        <v>3747</v>
      </c>
      <c r="W31" s="77">
        <v>219</v>
      </c>
      <c r="X31" s="77">
        <v>101</v>
      </c>
      <c r="Y31" s="53">
        <f t="shared" si="10"/>
        <v>5.844675740592474E-2</v>
      </c>
      <c r="Z31" s="53">
        <f t="shared" si="11"/>
        <v>2.695489725113424E-2</v>
      </c>
      <c r="AA31" s="77">
        <v>51460680</v>
      </c>
      <c r="AB31" s="77">
        <v>37219140</v>
      </c>
      <c r="AC31" s="77">
        <f t="shared" si="12"/>
        <v>234980.27397260274</v>
      </c>
      <c r="AD31" s="77">
        <f t="shared" si="13"/>
        <v>368506.33663366339</v>
      </c>
      <c r="AE31" s="77">
        <v>3030</v>
      </c>
      <c r="AF31" s="77">
        <v>310</v>
      </c>
      <c r="AG31" s="77">
        <v>162</v>
      </c>
      <c r="AH31" s="53">
        <f t="shared" si="14"/>
        <v>0.10231023102310231</v>
      </c>
      <c r="AI31" s="53">
        <f t="shared" si="15"/>
        <v>5.3465346534653464E-2</v>
      </c>
      <c r="AJ31" s="77">
        <v>71456350</v>
      </c>
      <c r="AK31" s="77">
        <v>57402940</v>
      </c>
      <c r="AL31" s="77">
        <f t="shared" si="16"/>
        <v>230504.35483870967</v>
      </c>
      <c r="AM31" s="77">
        <f t="shared" si="17"/>
        <v>354339.13580246916</v>
      </c>
      <c r="AN31" s="77">
        <v>2186</v>
      </c>
      <c r="AO31" s="77">
        <v>405</v>
      </c>
      <c r="AP31" s="77">
        <v>237</v>
      </c>
      <c r="AQ31" s="53">
        <f t="shared" si="18"/>
        <v>0.18526989935956084</v>
      </c>
      <c r="AR31" s="53">
        <f t="shared" si="19"/>
        <v>0.10841720036596524</v>
      </c>
      <c r="AS31" s="77">
        <v>105279320</v>
      </c>
      <c r="AT31" s="77">
        <v>84102070</v>
      </c>
      <c r="AU31" s="77">
        <f t="shared" si="20"/>
        <v>259948.93827160494</v>
      </c>
      <c r="AV31" s="77">
        <f t="shared" si="21"/>
        <v>354861.0548523207</v>
      </c>
      <c r="AW31" s="77">
        <v>1352</v>
      </c>
      <c r="AX31" s="77">
        <v>401</v>
      </c>
      <c r="AY31" s="77">
        <v>272</v>
      </c>
      <c r="AZ31" s="53">
        <f t="shared" si="22"/>
        <v>0.29659763313609466</v>
      </c>
      <c r="BA31" s="53">
        <f t="shared" si="23"/>
        <v>0.20118343195266272</v>
      </c>
      <c r="BB31" s="77">
        <v>113453240</v>
      </c>
      <c r="BC31" s="77">
        <v>96686740</v>
      </c>
      <c r="BD31" s="77">
        <f t="shared" si="24"/>
        <v>282925.78553615959</v>
      </c>
      <c r="BE31" s="77">
        <f t="shared" si="25"/>
        <v>355465.95588235295</v>
      </c>
      <c r="BF31" s="77">
        <v>746</v>
      </c>
      <c r="BG31" s="77">
        <v>225</v>
      </c>
      <c r="BH31" s="77">
        <v>178</v>
      </c>
      <c r="BI31" s="53">
        <f t="shared" si="26"/>
        <v>0.30160857908847183</v>
      </c>
      <c r="BJ31" s="53">
        <f t="shared" si="27"/>
        <v>0.23860589812332439</v>
      </c>
      <c r="BK31" s="77">
        <v>66875960</v>
      </c>
      <c r="BL31" s="77">
        <v>57519230</v>
      </c>
      <c r="BM31" s="77">
        <f t="shared" si="28"/>
        <v>297226.48888888891</v>
      </c>
      <c r="BN31" s="77">
        <f t="shared" si="29"/>
        <v>323141.74157303368</v>
      </c>
      <c r="BO31" s="77">
        <f t="shared" si="55"/>
        <v>11101</v>
      </c>
      <c r="BP31" s="77">
        <f t="shared" si="55"/>
        <v>1566</v>
      </c>
      <c r="BQ31" s="77">
        <f t="shared" si="55"/>
        <v>954</v>
      </c>
      <c r="BR31" s="53">
        <f t="shared" si="32"/>
        <v>0.14106837221871904</v>
      </c>
      <c r="BS31" s="53">
        <f t="shared" si="33"/>
        <v>8.5938203765426532E-2</v>
      </c>
      <c r="BT31" s="77">
        <f t="shared" si="56"/>
        <v>410049290</v>
      </c>
      <c r="BU31" s="77">
        <f t="shared" si="56"/>
        <v>334142110</v>
      </c>
      <c r="BV31" s="77">
        <f t="shared" si="35"/>
        <v>261845.0127713921</v>
      </c>
      <c r="BW31" s="77">
        <f t="shared" si="36"/>
        <v>350253.78406708594</v>
      </c>
      <c r="BY31" s="90">
        <v>25</v>
      </c>
      <c r="BZ31" s="168" t="s">
        <v>98</v>
      </c>
      <c r="CA31" s="133">
        <v>10686</v>
      </c>
      <c r="CB31" s="133">
        <v>1511</v>
      </c>
      <c r="CC31" s="133">
        <v>953</v>
      </c>
      <c r="CD31" s="27">
        <v>0.14139996256784579</v>
      </c>
      <c r="CE31" s="27">
        <v>8.9182107430282612E-2</v>
      </c>
      <c r="CF31" s="133">
        <v>401322060</v>
      </c>
      <c r="CG31" s="133">
        <v>337539100</v>
      </c>
      <c r="CH31" s="133">
        <v>265600.30443414958</v>
      </c>
      <c r="CI31" s="133">
        <v>354185.83420776494</v>
      </c>
      <c r="CK31" s="42" t="str">
        <f t="shared" si="37"/>
        <v>守口市</v>
      </c>
      <c r="CL31" s="86">
        <f t="shared" si="0"/>
        <v>0.12400849067143337</v>
      </c>
      <c r="CM31" s="97">
        <f t="shared" si="38"/>
        <v>0.124</v>
      </c>
      <c r="CN31" s="97">
        <f t="shared" si="53"/>
        <v>0.12151696909877761</v>
      </c>
      <c r="CO31" s="97">
        <f t="shared" si="40"/>
        <v>0.122</v>
      </c>
      <c r="CP31" s="135">
        <f t="shared" si="54"/>
        <v>0.20000000000000018</v>
      </c>
      <c r="CQ31" s="42" t="str">
        <f t="shared" si="42"/>
        <v>堺市堺区</v>
      </c>
      <c r="CR31" s="86">
        <f t="shared" si="1"/>
        <v>8.0701754385964913E-2</v>
      </c>
      <c r="CS31" s="86">
        <f t="shared" si="43"/>
        <v>8.1000000000000003E-2</v>
      </c>
      <c r="CT31" s="97">
        <f t="shared" si="44"/>
        <v>7.9864335607865308E-2</v>
      </c>
      <c r="CU31" s="97">
        <f t="shared" si="45"/>
        <v>0.08</v>
      </c>
      <c r="CV31" s="135">
        <f t="shared" si="46"/>
        <v>0.10000000000000009</v>
      </c>
      <c r="CW31" s="43"/>
      <c r="CX31" s="86">
        <f t="shared" si="47"/>
        <v>0.124</v>
      </c>
      <c r="CY31" s="86">
        <f t="shared" si="48"/>
        <v>0.121</v>
      </c>
      <c r="CZ31" s="136">
        <f t="shared" si="49"/>
        <v>0.30000000000000027</v>
      </c>
      <c r="DA31" s="86">
        <f t="shared" si="50"/>
        <v>8.2000000000000003E-2</v>
      </c>
      <c r="DB31" s="86">
        <f t="shared" si="51"/>
        <v>0.08</v>
      </c>
      <c r="DC31" s="136">
        <f t="shared" si="52"/>
        <v>0.20000000000000018</v>
      </c>
      <c r="DD31" s="149">
        <v>0</v>
      </c>
    </row>
    <row r="32" spans="2:108" s="15" customFormat="1" ht="13.5" customHeight="1">
      <c r="B32" s="52">
        <v>26</v>
      </c>
      <c r="C32" s="168" t="s">
        <v>31</v>
      </c>
      <c r="D32" s="77">
        <v>291</v>
      </c>
      <c r="E32" s="77">
        <v>52</v>
      </c>
      <c r="F32" s="77">
        <v>29</v>
      </c>
      <c r="G32" s="53">
        <f t="shared" si="2"/>
        <v>0.17869415807560138</v>
      </c>
      <c r="H32" s="53">
        <f t="shared" si="3"/>
        <v>9.9656357388316158E-2</v>
      </c>
      <c r="I32" s="77">
        <v>16399680</v>
      </c>
      <c r="J32" s="77">
        <v>14148370</v>
      </c>
      <c r="K32" s="77">
        <f t="shared" si="4"/>
        <v>315378.46153846156</v>
      </c>
      <c r="L32" s="77">
        <f t="shared" si="5"/>
        <v>487874.8275862069</v>
      </c>
      <c r="M32" s="77">
        <v>727</v>
      </c>
      <c r="N32" s="77">
        <v>133</v>
      </c>
      <c r="O32" s="77">
        <v>74</v>
      </c>
      <c r="P32" s="53">
        <f t="shared" si="6"/>
        <v>0.18294360385144429</v>
      </c>
      <c r="Q32" s="53">
        <f t="shared" si="7"/>
        <v>0.10178817056396149</v>
      </c>
      <c r="R32" s="77">
        <v>57355660</v>
      </c>
      <c r="S32" s="77">
        <v>50591970</v>
      </c>
      <c r="T32" s="77">
        <f t="shared" si="8"/>
        <v>431245.56390977441</v>
      </c>
      <c r="U32" s="77">
        <f t="shared" si="9"/>
        <v>683675.2702702703</v>
      </c>
      <c r="V32" s="77">
        <v>55089</v>
      </c>
      <c r="W32" s="77">
        <v>2479</v>
      </c>
      <c r="X32" s="77">
        <v>1362</v>
      </c>
      <c r="Y32" s="53">
        <f t="shared" si="10"/>
        <v>4.4999909237778864E-2</v>
      </c>
      <c r="Z32" s="53">
        <f t="shared" si="11"/>
        <v>2.4723629036649784E-2</v>
      </c>
      <c r="AA32" s="77">
        <v>751320840</v>
      </c>
      <c r="AB32" s="77">
        <v>558717720</v>
      </c>
      <c r="AC32" s="77">
        <f t="shared" si="12"/>
        <v>303074.15893505444</v>
      </c>
      <c r="AD32" s="77">
        <f t="shared" si="13"/>
        <v>410218.59030837007</v>
      </c>
      <c r="AE32" s="77">
        <v>45272</v>
      </c>
      <c r="AF32" s="77">
        <v>4302</v>
      </c>
      <c r="AG32" s="77">
        <v>2558</v>
      </c>
      <c r="AH32" s="53">
        <f t="shared" si="14"/>
        <v>9.5025622901572709E-2</v>
      </c>
      <c r="AI32" s="53">
        <f t="shared" si="15"/>
        <v>5.6502915709489308E-2</v>
      </c>
      <c r="AJ32" s="77">
        <v>1200414880</v>
      </c>
      <c r="AK32" s="77">
        <v>959865600</v>
      </c>
      <c r="AL32" s="77">
        <f t="shared" si="16"/>
        <v>279036.46675964666</v>
      </c>
      <c r="AM32" s="77">
        <f t="shared" si="17"/>
        <v>375240.65676309617</v>
      </c>
      <c r="AN32" s="77">
        <v>29135</v>
      </c>
      <c r="AO32" s="77">
        <v>5022</v>
      </c>
      <c r="AP32" s="77">
        <v>3332</v>
      </c>
      <c r="AQ32" s="53">
        <f t="shared" si="18"/>
        <v>0.17237000171614897</v>
      </c>
      <c r="AR32" s="53">
        <f t="shared" si="19"/>
        <v>0.11436416680967908</v>
      </c>
      <c r="AS32" s="77">
        <v>1482358910</v>
      </c>
      <c r="AT32" s="77">
        <v>1243205580</v>
      </c>
      <c r="AU32" s="77">
        <f t="shared" si="20"/>
        <v>295173.02070888091</v>
      </c>
      <c r="AV32" s="77">
        <f t="shared" si="21"/>
        <v>373110.91836734692</v>
      </c>
      <c r="AW32" s="77">
        <v>15010</v>
      </c>
      <c r="AX32" s="77">
        <v>4154</v>
      </c>
      <c r="AY32" s="77">
        <v>3051</v>
      </c>
      <c r="AZ32" s="53">
        <f t="shared" si="22"/>
        <v>0.27674883411059292</v>
      </c>
      <c r="BA32" s="53">
        <f t="shared" si="23"/>
        <v>0.20326449033977348</v>
      </c>
      <c r="BB32" s="77">
        <v>1298510330</v>
      </c>
      <c r="BC32" s="77">
        <v>1135962600</v>
      </c>
      <c r="BD32" s="77">
        <f t="shared" si="24"/>
        <v>312592.76119402982</v>
      </c>
      <c r="BE32" s="77">
        <f t="shared" si="25"/>
        <v>372324.68043264502</v>
      </c>
      <c r="BF32" s="77">
        <v>6792</v>
      </c>
      <c r="BG32" s="77">
        <v>1992</v>
      </c>
      <c r="BH32" s="77">
        <v>1620</v>
      </c>
      <c r="BI32" s="53">
        <f t="shared" si="26"/>
        <v>0.29328621908127206</v>
      </c>
      <c r="BJ32" s="53">
        <f t="shared" si="27"/>
        <v>0.23851590106007067</v>
      </c>
      <c r="BK32" s="77">
        <v>684513160</v>
      </c>
      <c r="BL32" s="77">
        <v>617599650</v>
      </c>
      <c r="BM32" s="77">
        <f t="shared" si="28"/>
        <v>343631.10441767069</v>
      </c>
      <c r="BN32" s="77">
        <f t="shared" si="29"/>
        <v>381234.35185185185</v>
      </c>
      <c r="BO32" s="77">
        <f t="shared" si="55"/>
        <v>152316</v>
      </c>
      <c r="BP32" s="77">
        <f t="shared" si="55"/>
        <v>18134</v>
      </c>
      <c r="BQ32" s="77">
        <f t="shared" si="55"/>
        <v>12026</v>
      </c>
      <c r="BR32" s="53">
        <f t="shared" si="32"/>
        <v>0.11905512224585729</v>
      </c>
      <c r="BS32" s="53">
        <f t="shared" si="33"/>
        <v>7.8954279261535226E-2</v>
      </c>
      <c r="BT32" s="77">
        <f t="shared" si="56"/>
        <v>5490873460</v>
      </c>
      <c r="BU32" s="77">
        <f t="shared" si="56"/>
        <v>4580091490</v>
      </c>
      <c r="BV32" s="77">
        <f t="shared" si="35"/>
        <v>302794.38954450202</v>
      </c>
      <c r="BW32" s="77">
        <f t="shared" si="36"/>
        <v>380849.11774488608</v>
      </c>
      <c r="BY32" s="90">
        <v>26</v>
      </c>
      <c r="BZ32" s="168" t="s">
        <v>31</v>
      </c>
      <c r="CA32" s="133">
        <v>146909</v>
      </c>
      <c r="CB32" s="133">
        <v>17153</v>
      </c>
      <c r="CC32" s="133">
        <v>11336</v>
      </c>
      <c r="CD32" s="27">
        <v>0.11675935443029359</v>
      </c>
      <c r="CE32" s="27">
        <v>7.7163414086271087E-2</v>
      </c>
      <c r="CF32" s="133">
        <v>5177868440</v>
      </c>
      <c r="CG32" s="133">
        <v>4331153270</v>
      </c>
      <c r="CH32" s="133">
        <v>301863.72296391299</v>
      </c>
      <c r="CI32" s="133">
        <v>382070.68366266758</v>
      </c>
      <c r="CK32" s="42" t="str">
        <f t="shared" si="37"/>
        <v>東淀川区</v>
      </c>
      <c r="CL32" s="86">
        <f t="shared" si="0"/>
        <v>0.12396662288495712</v>
      </c>
      <c r="CM32" s="97">
        <f t="shared" si="38"/>
        <v>0.124</v>
      </c>
      <c r="CN32" s="97">
        <f t="shared" si="53"/>
        <v>0.12251972268706669</v>
      </c>
      <c r="CO32" s="97">
        <f t="shared" si="40"/>
        <v>0.123</v>
      </c>
      <c r="CP32" s="135">
        <f t="shared" si="54"/>
        <v>0.10000000000000009</v>
      </c>
      <c r="CQ32" s="42" t="str">
        <f t="shared" si="42"/>
        <v>堺市中区</v>
      </c>
      <c r="CR32" s="86">
        <f t="shared" si="1"/>
        <v>8.041813763697217E-2</v>
      </c>
      <c r="CS32" s="86">
        <f t="shared" si="43"/>
        <v>0.08</v>
      </c>
      <c r="CT32" s="97">
        <f t="shared" si="44"/>
        <v>7.7494287890327501E-2</v>
      </c>
      <c r="CU32" s="97">
        <f t="shared" si="45"/>
        <v>7.6999999999999999E-2</v>
      </c>
      <c r="CV32" s="135">
        <f t="shared" si="46"/>
        <v>0.30000000000000027</v>
      </c>
      <c r="CW32" s="43"/>
      <c r="CX32" s="86">
        <f t="shared" si="47"/>
        <v>0.124</v>
      </c>
      <c r="CY32" s="86">
        <f t="shared" si="48"/>
        <v>0.121</v>
      </c>
      <c r="CZ32" s="136">
        <f t="shared" si="49"/>
        <v>0.30000000000000027</v>
      </c>
      <c r="DA32" s="86">
        <f t="shared" si="50"/>
        <v>8.2000000000000003E-2</v>
      </c>
      <c r="DB32" s="86">
        <f t="shared" si="51"/>
        <v>0.08</v>
      </c>
      <c r="DC32" s="136">
        <f t="shared" si="52"/>
        <v>0.20000000000000018</v>
      </c>
      <c r="DD32" s="149">
        <v>0</v>
      </c>
    </row>
    <row r="33" spans="2:108" s="15" customFormat="1" ht="13.5" customHeight="1">
      <c r="B33" s="52">
        <v>27</v>
      </c>
      <c r="C33" s="168" t="s">
        <v>32</v>
      </c>
      <c r="D33" s="77">
        <v>56</v>
      </c>
      <c r="E33" s="77">
        <v>10</v>
      </c>
      <c r="F33" s="77">
        <v>5</v>
      </c>
      <c r="G33" s="53">
        <f t="shared" si="2"/>
        <v>0.17857142857142858</v>
      </c>
      <c r="H33" s="53">
        <f t="shared" si="3"/>
        <v>8.9285714285714288E-2</v>
      </c>
      <c r="I33" s="77">
        <v>2015000</v>
      </c>
      <c r="J33" s="77">
        <v>1712240</v>
      </c>
      <c r="K33" s="77">
        <f t="shared" si="4"/>
        <v>201500</v>
      </c>
      <c r="L33" s="77">
        <f t="shared" si="5"/>
        <v>342448</v>
      </c>
      <c r="M33" s="77">
        <v>145</v>
      </c>
      <c r="N33" s="77">
        <v>24</v>
      </c>
      <c r="O33" s="77">
        <v>11</v>
      </c>
      <c r="P33" s="53">
        <f t="shared" si="6"/>
        <v>0.16551724137931034</v>
      </c>
      <c r="Q33" s="53">
        <f t="shared" si="7"/>
        <v>7.586206896551724E-2</v>
      </c>
      <c r="R33" s="77">
        <v>5734690</v>
      </c>
      <c r="S33" s="77">
        <v>3757220</v>
      </c>
      <c r="T33" s="77">
        <f t="shared" si="8"/>
        <v>238945.41666666666</v>
      </c>
      <c r="U33" s="77">
        <f t="shared" si="9"/>
        <v>341565.45454545453</v>
      </c>
      <c r="V33" s="77">
        <v>8818</v>
      </c>
      <c r="W33" s="77">
        <v>411</v>
      </c>
      <c r="X33" s="77">
        <v>206</v>
      </c>
      <c r="Y33" s="53">
        <f t="shared" si="10"/>
        <v>4.6609208437287365E-2</v>
      </c>
      <c r="Z33" s="53">
        <f t="shared" si="11"/>
        <v>2.3361306418689044E-2</v>
      </c>
      <c r="AA33" s="77">
        <v>122566590</v>
      </c>
      <c r="AB33" s="77">
        <v>85275730</v>
      </c>
      <c r="AC33" s="77">
        <f t="shared" si="12"/>
        <v>298215.54744525545</v>
      </c>
      <c r="AD33" s="77">
        <f t="shared" si="13"/>
        <v>413959.85436893202</v>
      </c>
      <c r="AE33" s="77">
        <v>7171</v>
      </c>
      <c r="AF33" s="77">
        <v>693</v>
      </c>
      <c r="AG33" s="77">
        <v>417</v>
      </c>
      <c r="AH33" s="53">
        <f t="shared" si="14"/>
        <v>9.6639241388927627E-2</v>
      </c>
      <c r="AI33" s="53">
        <f t="shared" si="15"/>
        <v>5.8150885511086318E-2</v>
      </c>
      <c r="AJ33" s="77">
        <v>184662300</v>
      </c>
      <c r="AK33" s="77">
        <v>155496750</v>
      </c>
      <c r="AL33" s="77">
        <f t="shared" si="16"/>
        <v>266467.96536796534</v>
      </c>
      <c r="AM33" s="77">
        <f t="shared" si="17"/>
        <v>372893.88489208632</v>
      </c>
      <c r="AN33" s="77">
        <v>4957</v>
      </c>
      <c r="AO33" s="77">
        <v>835</v>
      </c>
      <c r="AP33" s="77">
        <v>560</v>
      </c>
      <c r="AQ33" s="53">
        <f t="shared" si="18"/>
        <v>0.1684486584627799</v>
      </c>
      <c r="AR33" s="53">
        <f t="shared" si="19"/>
        <v>0.11297155537623563</v>
      </c>
      <c r="AS33" s="77">
        <v>231398590</v>
      </c>
      <c r="AT33" s="77">
        <v>195928240</v>
      </c>
      <c r="AU33" s="77">
        <f t="shared" si="20"/>
        <v>277124.05988023954</v>
      </c>
      <c r="AV33" s="77">
        <f t="shared" si="21"/>
        <v>349871.85714285716</v>
      </c>
      <c r="AW33" s="77">
        <v>3014</v>
      </c>
      <c r="AX33" s="77">
        <v>754</v>
      </c>
      <c r="AY33" s="77">
        <v>547</v>
      </c>
      <c r="AZ33" s="53">
        <f t="shared" si="22"/>
        <v>0.25016589250165894</v>
      </c>
      <c r="BA33" s="53">
        <f t="shared" si="23"/>
        <v>0.18148639681486398</v>
      </c>
      <c r="BB33" s="77">
        <v>220049690</v>
      </c>
      <c r="BC33" s="77">
        <v>197199220</v>
      </c>
      <c r="BD33" s="77">
        <f t="shared" si="24"/>
        <v>291843.09018567641</v>
      </c>
      <c r="BE33" s="77">
        <f t="shared" si="25"/>
        <v>360510.45703839121</v>
      </c>
      <c r="BF33" s="77">
        <v>1489</v>
      </c>
      <c r="BG33" s="77">
        <v>391</v>
      </c>
      <c r="BH33" s="77">
        <v>324</v>
      </c>
      <c r="BI33" s="53">
        <f t="shared" si="26"/>
        <v>0.26259234385493618</v>
      </c>
      <c r="BJ33" s="53">
        <f t="shared" si="27"/>
        <v>0.21759570181329752</v>
      </c>
      <c r="BK33" s="77">
        <v>130388270</v>
      </c>
      <c r="BL33" s="77">
        <v>115845870</v>
      </c>
      <c r="BM33" s="77">
        <f t="shared" si="28"/>
        <v>333473.83631713554</v>
      </c>
      <c r="BN33" s="77">
        <f t="shared" si="29"/>
        <v>357548.98148148146</v>
      </c>
      <c r="BO33" s="77">
        <f t="shared" si="55"/>
        <v>25650</v>
      </c>
      <c r="BP33" s="77">
        <f t="shared" si="55"/>
        <v>3118</v>
      </c>
      <c r="BQ33" s="77">
        <f t="shared" si="55"/>
        <v>2070</v>
      </c>
      <c r="BR33" s="53">
        <f t="shared" si="32"/>
        <v>0.12155945419103314</v>
      </c>
      <c r="BS33" s="53">
        <f t="shared" si="33"/>
        <v>8.0701754385964913E-2</v>
      </c>
      <c r="BT33" s="77">
        <f t="shared" si="56"/>
        <v>896815130</v>
      </c>
      <c r="BU33" s="77">
        <f t="shared" si="56"/>
        <v>755215270</v>
      </c>
      <c r="BV33" s="77">
        <f t="shared" si="35"/>
        <v>287625.12187299551</v>
      </c>
      <c r="BW33" s="77">
        <f t="shared" si="36"/>
        <v>364838.29468599032</v>
      </c>
      <c r="BY33" s="90">
        <v>27</v>
      </c>
      <c r="BZ33" s="168" t="s">
        <v>32</v>
      </c>
      <c r="CA33" s="133">
        <v>24767</v>
      </c>
      <c r="CB33" s="133">
        <v>2964</v>
      </c>
      <c r="CC33" s="133">
        <v>1978</v>
      </c>
      <c r="CD33" s="27">
        <v>0.11967537449024912</v>
      </c>
      <c r="CE33" s="27">
        <v>7.9864335607865308E-2</v>
      </c>
      <c r="CF33" s="133">
        <v>865628480</v>
      </c>
      <c r="CG33" s="133">
        <v>724806550</v>
      </c>
      <c r="CH33" s="133">
        <v>292047.39541160595</v>
      </c>
      <c r="CI33" s="133">
        <v>366434.04954499495</v>
      </c>
      <c r="CK33" s="42" t="str">
        <f t="shared" si="37"/>
        <v>羽曳野市</v>
      </c>
      <c r="CL33" s="86">
        <f t="shared" si="0"/>
        <v>0.12355547435253278</v>
      </c>
      <c r="CM33" s="97">
        <f t="shared" si="38"/>
        <v>0.124</v>
      </c>
      <c r="CN33" s="97">
        <f t="shared" si="53"/>
        <v>0.11837830202005933</v>
      </c>
      <c r="CO33" s="97">
        <f t="shared" si="40"/>
        <v>0.11799999999999999</v>
      </c>
      <c r="CP33" s="135">
        <f t="shared" si="54"/>
        <v>0.60000000000000053</v>
      </c>
      <c r="CQ33" s="42" t="str">
        <f t="shared" si="42"/>
        <v>福島区</v>
      </c>
      <c r="CR33" s="86">
        <f t="shared" si="1"/>
        <v>8.0386492678553648E-2</v>
      </c>
      <c r="CS33" s="86">
        <f t="shared" si="43"/>
        <v>0.08</v>
      </c>
      <c r="CT33" s="97">
        <f t="shared" si="44"/>
        <v>7.6164045636756092E-2</v>
      </c>
      <c r="CU33" s="97">
        <f t="shared" si="45"/>
        <v>7.5999999999999998E-2</v>
      </c>
      <c r="CV33" s="135">
        <f t="shared" si="46"/>
        <v>0.40000000000000036</v>
      </c>
      <c r="CW33" s="43"/>
      <c r="CX33" s="86">
        <f t="shared" si="47"/>
        <v>0.124</v>
      </c>
      <c r="CY33" s="86">
        <f t="shared" si="48"/>
        <v>0.121</v>
      </c>
      <c r="CZ33" s="136">
        <f t="shared" si="49"/>
        <v>0.30000000000000027</v>
      </c>
      <c r="DA33" s="86">
        <f t="shared" si="50"/>
        <v>8.2000000000000003E-2</v>
      </c>
      <c r="DB33" s="86">
        <f t="shared" si="51"/>
        <v>0.08</v>
      </c>
      <c r="DC33" s="136">
        <f t="shared" si="52"/>
        <v>0.20000000000000018</v>
      </c>
      <c r="DD33" s="149">
        <v>0</v>
      </c>
    </row>
    <row r="34" spans="2:108" s="15" customFormat="1" ht="13.5" customHeight="1">
      <c r="B34" s="52">
        <v>28</v>
      </c>
      <c r="C34" s="168" t="s">
        <v>33</v>
      </c>
      <c r="D34" s="77">
        <v>35</v>
      </c>
      <c r="E34" s="77">
        <v>6</v>
      </c>
      <c r="F34" s="77">
        <v>4</v>
      </c>
      <c r="G34" s="53">
        <f t="shared" si="2"/>
        <v>0.17142857142857143</v>
      </c>
      <c r="H34" s="53">
        <f t="shared" si="3"/>
        <v>0.11428571428571428</v>
      </c>
      <c r="I34" s="77">
        <v>1166450</v>
      </c>
      <c r="J34" s="77">
        <v>1116600</v>
      </c>
      <c r="K34" s="77">
        <f t="shared" si="4"/>
        <v>194408.33333333334</v>
      </c>
      <c r="L34" s="77">
        <f t="shared" si="5"/>
        <v>279150</v>
      </c>
      <c r="M34" s="77">
        <v>130</v>
      </c>
      <c r="N34" s="77">
        <v>33</v>
      </c>
      <c r="O34" s="77">
        <v>13</v>
      </c>
      <c r="P34" s="53">
        <f t="shared" si="6"/>
        <v>0.25384615384615383</v>
      </c>
      <c r="Q34" s="53">
        <f t="shared" si="7"/>
        <v>0.1</v>
      </c>
      <c r="R34" s="77">
        <v>11880710</v>
      </c>
      <c r="S34" s="77">
        <v>9541250</v>
      </c>
      <c r="T34" s="77">
        <f t="shared" si="8"/>
        <v>360021.51515151514</v>
      </c>
      <c r="U34" s="77">
        <f t="shared" si="9"/>
        <v>733942.30769230775</v>
      </c>
      <c r="V34" s="77">
        <v>7955</v>
      </c>
      <c r="W34" s="77">
        <v>381</v>
      </c>
      <c r="X34" s="77">
        <v>228</v>
      </c>
      <c r="Y34" s="53">
        <f t="shared" si="10"/>
        <v>4.789440603394092E-2</v>
      </c>
      <c r="Z34" s="53">
        <f t="shared" si="11"/>
        <v>2.8661219358893777E-2</v>
      </c>
      <c r="AA34" s="77">
        <v>104725910</v>
      </c>
      <c r="AB34" s="77">
        <v>85056520</v>
      </c>
      <c r="AC34" s="77">
        <f t="shared" si="12"/>
        <v>274871.15485564305</v>
      </c>
      <c r="AD34" s="77">
        <f t="shared" si="13"/>
        <v>373054.91228070174</v>
      </c>
      <c r="AE34" s="77">
        <v>6725</v>
      </c>
      <c r="AF34" s="77">
        <v>647</v>
      </c>
      <c r="AG34" s="77">
        <v>426</v>
      </c>
      <c r="AH34" s="53">
        <f t="shared" si="14"/>
        <v>9.6208178438661709E-2</v>
      </c>
      <c r="AI34" s="53">
        <f t="shared" si="15"/>
        <v>6.3345724907063194E-2</v>
      </c>
      <c r="AJ34" s="77">
        <v>183107520</v>
      </c>
      <c r="AK34" s="77">
        <v>153967700</v>
      </c>
      <c r="AL34" s="77">
        <f t="shared" si="16"/>
        <v>283010.0772797527</v>
      </c>
      <c r="AM34" s="77">
        <f t="shared" si="17"/>
        <v>361426.52582159627</v>
      </c>
      <c r="AN34" s="77">
        <v>4100</v>
      </c>
      <c r="AO34" s="77">
        <v>656</v>
      </c>
      <c r="AP34" s="77">
        <v>464</v>
      </c>
      <c r="AQ34" s="53">
        <f t="shared" si="18"/>
        <v>0.16</v>
      </c>
      <c r="AR34" s="53">
        <f t="shared" si="19"/>
        <v>0.11317073170731708</v>
      </c>
      <c r="AS34" s="77">
        <v>193046330</v>
      </c>
      <c r="AT34" s="77">
        <v>171272130</v>
      </c>
      <c r="AU34" s="77">
        <f t="shared" si="20"/>
        <v>294277.94207317074</v>
      </c>
      <c r="AV34" s="77">
        <f t="shared" si="21"/>
        <v>369120.9698275862</v>
      </c>
      <c r="AW34" s="77">
        <v>1986</v>
      </c>
      <c r="AX34" s="77">
        <v>537</v>
      </c>
      <c r="AY34" s="77">
        <v>424</v>
      </c>
      <c r="AZ34" s="53">
        <f t="shared" si="22"/>
        <v>0.27039274924471302</v>
      </c>
      <c r="BA34" s="53">
        <f t="shared" si="23"/>
        <v>0.21349446122860019</v>
      </c>
      <c r="BB34" s="77">
        <v>160783410</v>
      </c>
      <c r="BC34" s="77">
        <v>148123600</v>
      </c>
      <c r="BD34" s="77">
        <f t="shared" si="24"/>
        <v>299410.44692737429</v>
      </c>
      <c r="BE34" s="77">
        <f t="shared" si="25"/>
        <v>349348.11320754717</v>
      </c>
      <c r="BF34" s="77">
        <v>880</v>
      </c>
      <c r="BG34" s="77">
        <v>236</v>
      </c>
      <c r="BH34" s="77">
        <v>195</v>
      </c>
      <c r="BI34" s="53">
        <f t="shared" si="26"/>
        <v>0.26818181818181819</v>
      </c>
      <c r="BJ34" s="53">
        <f t="shared" si="27"/>
        <v>0.22159090909090909</v>
      </c>
      <c r="BK34" s="77">
        <v>78410060</v>
      </c>
      <c r="BL34" s="77">
        <v>71060410</v>
      </c>
      <c r="BM34" s="77">
        <f t="shared" si="28"/>
        <v>332246.01694915252</v>
      </c>
      <c r="BN34" s="77">
        <f t="shared" si="29"/>
        <v>364412.358974359</v>
      </c>
      <c r="BO34" s="77">
        <f t="shared" si="55"/>
        <v>21811</v>
      </c>
      <c r="BP34" s="77">
        <f t="shared" si="55"/>
        <v>2496</v>
      </c>
      <c r="BQ34" s="77">
        <f t="shared" si="55"/>
        <v>1754</v>
      </c>
      <c r="BR34" s="53">
        <f t="shared" si="32"/>
        <v>0.11443766906606757</v>
      </c>
      <c r="BS34" s="53">
        <f t="shared" si="33"/>
        <v>8.041813763697217E-2</v>
      </c>
      <c r="BT34" s="77">
        <f t="shared" si="56"/>
        <v>733120390</v>
      </c>
      <c r="BU34" s="77">
        <f t="shared" si="56"/>
        <v>640138210</v>
      </c>
      <c r="BV34" s="77">
        <f t="shared" si="35"/>
        <v>293718.10496794869</v>
      </c>
      <c r="BW34" s="77">
        <f t="shared" si="36"/>
        <v>364959.07069555303</v>
      </c>
      <c r="BY34" s="90">
        <v>28</v>
      </c>
      <c r="BZ34" s="168" t="s">
        <v>33</v>
      </c>
      <c r="CA34" s="133">
        <v>21008</v>
      </c>
      <c r="CB34" s="133">
        <v>2345</v>
      </c>
      <c r="CC34" s="133">
        <v>1628</v>
      </c>
      <c r="CD34" s="27">
        <v>0.11162414318354913</v>
      </c>
      <c r="CE34" s="27">
        <v>7.7494287890327501E-2</v>
      </c>
      <c r="CF34" s="133">
        <v>687080060</v>
      </c>
      <c r="CG34" s="133">
        <v>589194570</v>
      </c>
      <c r="CH34" s="133">
        <v>292997.89339019189</v>
      </c>
      <c r="CI34" s="133">
        <v>361913.12653562654</v>
      </c>
      <c r="CK34" s="42" t="str">
        <f t="shared" si="37"/>
        <v>西淀川区</v>
      </c>
      <c r="CL34" s="86">
        <f t="shared" si="0"/>
        <v>0.12256376716808372</v>
      </c>
      <c r="CM34" s="97">
        <f t="shared" si="38"/>
        <v>0.123</v>
      </c>
      <c r="CN34" s="97">
        <f t="shared" si="53"/>
        <v>0.12270479029744563</v>
      </c>
      <c r="CO34" s="97">
        <f t="shared" si="40"/>
        <v>0.123</v>
      </c>
      <c r="CP34" s="135">
        <f t="shared" si="54"/>
        <v>0</v>
      </c>
      <c r="CQ34" s="42" t="str">
        <f t="shared" si="42"/>
        <v>岸和田市</v>
      </c>
      <c r="CR34" s="86">
        <f t="shared" si="1"/>
        <v>7.9295285953577405E-2</v>
      </c>
      <c r="CS34" s="86">
        <f t="shared" si="43"/>
        <v>7.9000000000000001E-2</v>
      </c>
      <c r="CT34" s="97">
        <f t="shared" si="44"/>
        <v>7.0569366479550921E-2</v>
      </c>
      <c r="CU34" s="97">
        <f t="shared" si="45"/>
        <v>7.0999999999999994E-2</v>
      </c>
      <c r="CV34" s="135">
        <f t="shared" si="46"/>
        <v>0.80000000000000071</v>
      </c>
      <c r="CW34" s="43"/>
      <c r="CX34" s="86">
        <f t="shared" si="47"/>
        <v>0.124</v>
      </c>
      <c r="CY34" s="86">
        <f t="shared" si="48"/>
        <v>0.121</v>
      </c>
      <c r="CZ34" s="136">
        <f t="shared" si="49"/>
        <v>0.30000000000000027</v>
      </c>
      <c r="DA34" s="86">
        <f t="shared" si="50"/>
        <v>8.2000000000000003E-2</v>
      </c>
      <c r="DB34" s="86">
        <f t="shared" si="51"/>
        <v>0.08</v>
      </c>
      <c r="DC34" s="136">
        <f t="shared" si="52"/>
        <v>0.20000000000000018</v>
      </c>
      <c r="DD34" s="149">
        <v>0</v>
      </c>
    </row>
    <row r="35" spans="2:108" s="15" customFormat="1" ht="13.5" customHeight="1">
      <c r="B35" s="52">
        <v>29</v>
      </c>
      <c r="C35" s="168" t="s">
        <v>34</v>
      </c>
      <c r="D35" s="77">
        <v>36</v>
      </c>
      <c r="E35" s="77">
        <v>7</v>
      </c>
      <c r="F35" s="77">
        <v>4</v>
      </c>
      <c r="G35" s="53">
        <f t="shared" si="2"/>
        <v>0.19444444444444445</v>
      </c>
      <c r="H35" s="53">
        <f t="shared" si="3"/>
        <v>0.1111111111111111</v>
      </c>
      <c r="I35" s="77">
        <v>2249710</v>
      </c>
      <c r="J35" s="77">
        <v>1517420</v>
      </c>
      <c r="K35" s="77">
        <f t="shared" si="4"/>
        <v>321387.14285714284</v>
      </c>
      <c r="L35" s="77">
        <f t="shared" si="5"/>
        <v>379355</v>
      </c>
      <c r="M35" s="77">
        <v>85</v>
      </c>
      <c r="N35" s="77">
        <v>5</v>
      </c>
      <c r="O35" s="77">
        <v>4</v>
      </c>
      <c r="P35" s="53">
        <f t="shared" si="6"/>
        <v>5.8823529411764705E-2</v>
      </c>
      <c r="Q35" s="53">
        <f t="shared" si="7"/>
        <v>4.7058823529411764E-2</v>
      </c>
      <c r="R35" s="77">
        <v>1305610</v>
      </c>
      <c r="S35" s="77">
        <v>1222530</v>
      </c>
      <c r="T35" s="77">
        <f t="shared" si="8"/>
        <v>261122</v>
      </c>
      <c r="U35" s="77">
        <f t="shared" si="9"/>
        <v>305632.5</v>
      </c>
      <c r="V35" s="77">
        <v>6242</v>
      </c>
      <c r="W35" s="77">
        <v>256</v>
      </c>
      <c r="X35" s="77">
        <v>138</v>
      </c>
      <c r="Y35" s="53">
        <f t="shared" si="10"/>
        <v>4.1012495994873437E-2</v>
      </c>
      <c r="Z35" s="53">
        <f t="shared" si="11"/>
        <v>2.2108298622236462E-2</v>
      </c>
      <c r="AA35" s="77">
        <v>73766220</v>
      </c>
      <c r="AB35" s="77">
        <v>57527600</v>
      </c>
      <c r="AC35" s="77">
        <f t="shared" si="12"/>
        <v>288149.296875</v>
      </c>
      <c r="AD35" s="77">
        <f t="shared" si="13"/>
        <v>416866.66666666669</v>
      </c>
      <c r="AE35" s="77">
        <v>5288</v>
      </c>
      <c r="AF35" s="77">
        <v>466</v>
      </c>
      <c r="AG35" s="77">
        <v>266</v>
      </c>
      <c r="AH35" s="53">
        <f t="shared" si="14"/>
        <v>8.8124054462934948E-2</v>
      </c>
      <c r="AI35" s="53">
        <f t="shared" si="15"/>
        <v>5.0302571860816943E-2</v>
      </c>
      <c r="AJ35" s="77">
        <v>129967610</v>
      </c>
      <c r="AK35" s="77">
        <v>102865000</v>
      </c>
      <c r="AL35" s="77">
        <f t="shared" si="16"/>
        <v>278900.4506437768</v>
      </c>
      <c r="AM35" s="77">
        <f t="shared" si="17"/>
        <v>386710.5263157895</v>
      </c>
      <c r="AN35" s="77">
        <v>3549</v>
      </c>
      <c r="AO35" s="77">
        <v>592</v>
      </c>
      <c r="AP35" s="77">
        <v>383</v>
      </c>
      <c r="AQ35" s="53">
        <f t="shared" si="18"/>
        <v>0.16680755142293605</v>
      </c>
      <c r="AR35" s="53">
        <f t="shared" si="19"/>
        <v>0.10791772330233869</v>
      </c>
      <c r="AS35" s="77">
        <v>165249050</v>
      </c>
      <c r="AT35" s="77">
        <v>140274970</v>
      </c>
      <c r="AU35" s="77">
        <f t="shared" si="20"/>
        <v>279136.90878378379</v>
      </c>
      <c r="AV35" s="77">
        <f t="shared" si="21"/>
        <v>366253.18537859007</v>
      </c>
      <c r="AW35" s="77">
        <v>1846</v>
      </c>
      <c r="AX35" s="77">
        <v>482</v>
      </c>
      <c r="AY35" s="77">
        <v>340</v>
      </c>
      <c r="AZ35" s="53">
        <f t="shared" si="22"/>
        <v>0.26110509209100757</v>
      </c>
      <c r="BA35" s="53">
        <f t="shared" si="23"/>
        <v>0.18418201516793067</v>
      </c>
      <c r="BB35" s="77">
        <v>156217520</v>
      </c>
      <c r="BC35" s="77">
        <v>132557640</v>
      </c>
      <c r="BD35" s="77">
        <f t="shared" si="24"/>
        <v>324102.7385892116</v>
      </c>
      <c r="BE35" s="77">
        <f t="shared" si="25"/>
        <v>389875.4117647059</v>
      </c>
      <c r="BF35" s="77">
        <v>835</v>
      </c>
      <c r="BG35" s="77">
        <v>230</v>
      </c>
      <c r="BH35" s="77">
        <v>172</v>
      </c>
      <c r="BI35" s="53">
        <f t="shared" si="26"/>
        <v>0.27544910179640719</v>
      </c>
      <c r="BJ35" s="53">
        <f t="shared" si="27"/>
        <v>0.20598802395209581</v>
      </c>
      <c r="BK35" s="77">
        <v>72675980</v>
      </c>
      <c r="BL35" s="77">
        <v>63878760</v>
      </c>
      <c r="BM35" s="77">
        <f t="shared" si="28"/>
        <v>315982.52173913043</v>
      </c>
      <c r="BN35" s="77">
        <f t="shared" si="29"/>
        <v>371388.13953488372</v>
      </c>
      <c r="BO35" s="77">
        <f t="shared" si="55"/>
        <v>17881</v>
      </c>
      <c r="BP35" s="77">
        <f t="shared" si="55"/>
        <v>2038</v>
      </c>
      <c r="BQ35" s="77">
        <f t="shared" si="55"/>
        <v>1307</v>
      </c>
      <c r="BR35" s="53">
        <f t="shared" si="32"/>
        <v>0.11397572842682177</v>
      </c>
      <c r="BS35" s="53">
        <f t="shared" si="33"/>
        <v>7.309434595380572E-2</v>
      </c>
      <c r="BT35" s="77">
        <f t="shared" si="56"/>
        <v>601431700</v>
      </c>
      <c r="BU35" s="77">
        <f t="shared" si="56"/>
        <v>499843920</v>
      </c>
      <c r="BV35" s="77">
        <f t="shared" si="35"/>
        <v>295108.78312070656</v>
      </c>
      <c r="BW35" s="77">
        <f t="shared" si="36"/>
        <v>382436.05202754401</v>
      </c>
      <c r="BY35" s="90">
        <v>29</v>
      </c>
      <c r="BZ35" s="168" t="s">
        <v>34</v>
      </c>
      <c r="CA35" s="133">
        <v>17258</v>
      </c>
      <c r="CB35" s="133">
        <v>1933</v>
      </c>
      <c r="CC35" s="133">
        <v>1264</v>
      </c>
      <c r="CD35" s="27">
        <v>0.11200602619075212</v>
      </c>
      <c r="CE35" s="27">
        <v>7.3241395294935688E-2</v>
      </c>
      <c r="CF35" s="133">
        <v>552890800</v>
      </c>
      <c r="CG35" s="133">
        <v>470416740</v>
      </c>
      <c r="CH35" s="133">
        <v>286027.31505431968</v>
      </c>
      <c r="CI35" s="133">
        <v>372165.14240506326</v>
      </c>
      <c r="CK35" s="42" t="str">
        <f t="shared" si="37"/>
        <v>堺市堺区</v>
      </c>
      <c r="CL35" s="86">
        <f t="shared" si="0"/>
        <v>0.12155945419103314</v>
      </c>
      <c r="CM35" s="97">
        <f t="shared" si="38"/>
        <v>0.122</v>
      </c>
      <c r="CN35" s="97">
        <f t="shared" si="53"/>
        <v>0.11967537449024912</v>
      </c>
      <c r="CO35" s="97">
        <f t="shared" si="40"/>
        <v>0.12</v>
      </c>
      <c r="CP35" s="135">
        <f t="shared" si="54"/>
        <v>0.20000000000000018</v>
      </c>
      <c r="CQ35" s="42" t="str">
        <f t="shared" si="42"/>
        <v>浪速区</v>
      </c>
      <c r="CR35" s="86">
        <f t="shared" si="1"/>
        <v>7.9159935379644594E-2</v>
      </c>
      <c r="CS35" s="86">
        <f t="shared" si="43"/>
        <v>7.9000000000000001E-2</v>
      </c>
      <c r="CT35" s="97">
        <f t="shared" si="44"/>
        <v>7.9700168272908059E-2</v>
      </c>
      <c r="CU35" s="97">
        <f t="shared" si="45"/>
        <v>0.08</v>
      </c>
      <c r="CV35" s="135">
        <f t="shared" si="46"/>
        <v>-0.10000000000000009</v>
      </c>
      <c r="CW35" s="43"/>
      <c r="CX35" s="86">
        <f t="shared" si="47"/>
        <v>0.124</v>
      </c>
      <c r="CY35" s="86">
        <f t="shared" si="48"/>
        <v>0.121</v>
      </c>
      <c r="CZ35" s="136">
        <f t="shared" si="49"/>
        <v>0.30000000000000027</v>
      </c>
      <c r="DA35" s="86">
        <f t="shared" si="50"/>
        <v>8.2000000000000003E-2</v>
      </c>
      <c r="DB35" s="86">
        <f t="shared" si="51"/>
        <v>0.08</v>
      </c>
      <c r="DC35" s="136">
        <f t="shared" si="52"/>
        <v>0.20000000000000018</v>
      </c>
      <c r="DD35" s="149">
        <v>0</v>
      </c>
    </row>
    <row r="36" spans="2:108" s="15" customFormat="1" ht="13.5" customHeight="1">
      <c r="B36" s="52">
        <v>30</v>
      </c>
      <c r="C36" s="168" t="s">
        <v>35</v>
      </c>
      <c r="D36" s="77">
        <v>46</v>
      </c>
      <c r="E36" s="77">
        <v>8</v>
      </c>
      <c r="F36" s="77">
        <v>5</v>
      </c>
      <c r="G36" s="53">
        <f t="shared" si="2"/>
        <v>0.17391304347826086</v>
      </c>
      <c r="H36" s="53">
        <f t="shared" si="3"/>
        <v>0.10869565217391304</v>
      </c>
      <c r="I36" s="77">
        <v>2120900</v>
      </c>
      <c r="J36" s="77">
        <v>1882690</v>
      </c>
      <c r="K36" s="77">
        <f t="shared" si="4"/>
        <v>265112.5</v>
      </c>
      <c r="L36" s="77">
        <f t="shared" si="5"/>
        <v>376538</v>
      </c>
      <c r="M36" s="77">
        <v>92</v>
      </c>
      <c r="N36" s="77">
        <v>15</v>
      </c>
      <c r="O36" s="77">
        <v>10</v>
      </c>
      <c r="P36" s="53">
        <f t="shared" si="6"/>
        <v>0.16304347826086957</v>
      </c>
      <c r="Q36" s="53">
        <f t="shared" si="7"/>
        <v>0.10869565217391304</v>
      </c>
      <c r="R36" s="77">
        <v>6739230</v>
      </c>
      <c r="S36" s="77">
        <v>6267250</v>
      </c>
      <c r="T36" s="77">
        <f t="shared" si="8"/>
        <v>449282</v>
      </c>
      <c r="U36" s="77">
        <f t="shared" si="9"/>
        <v>626725</v>
      </c>
      <c r="V36" s="77">
        <v>8271</v>
      </c>
      <c r="W36" s="77">
        <v>408</v>
      </c>
      <c r="X36" s="77">
        <v>228</v>
      </c>
      <c r="Y36" s="53">
        <f t="shared" si="10"/>
        <v>4.9328980776206025E-2</v>
      </c>
      <c r="Z36" s="53">
        <f t="shared" si="11"/>
        <v>2.7566195139644541E-2</v>
      </c>
      <c r="AA36" s="77">
        <v>120947190</v>
      </c>
      <c r="AB36" s="77">
        <v>93280520</v>
      </c>
      <c r="AC36" s="77">
        <f t="shared" si="12"/>
        <v>296439.1911764706</v>
      </c>
      <c r="AD36" s="77">
        <f t="shared" si="13"/>
        <v>409125.08771929826</v>
      </c>
      <c r="AE36" s="77">
        <v>6959</v>
      </c>
      <c r="AF36" s="77">
        <v>674</v>
      </c>
      <c r="AG36" s="77">
        <v>415</v>
      </c>
      <c r="AH36" s="53">
        <f t="shared" si="14"/>
        <v>9.6852996120132206E-2</v>
      </c>
      <c r="AI36" s="53">
        <f t="shared" si="15"/>
        <v>5.9635005029458253E-2</v>
      </c>
      <c r="AJ36" s="77">
        <v>194403800</v>
      </c>
      <c r="AK36" s="77">
        <v>157836790</v>
      </c>
      <c r="AL36" s="77">
        <f t="shared" si="16"/>
        <v>288432.93768545997</v>
      </c>
      <c r="AM36" s="77">
        <f t="shared" si="17"/>
        <v>380329.61445783131</v>
      </c>
      <c r="AN36" s="77">
        <v>4692</v>
      </c>
      <c r="AO36" s="77">
        <v>847</v>
      </c>
      <c r="AP36" s="77">
        <v>550</v>
      </c>
      <c r="AQ36" s="53">
        <f t="shared" si="18"/>
        <v>0.18052003410059675</v>
      </c>
      <c r="AR36" s="53">
        <f t="shared" si="19"/>
        <v>0.11722080136402387</v>
      </c>
      <c r="AS36" s="77">
        <v>258621920</v>
      </c>
      <c r="AT36" s="77">
        <v>216697720</v>
      </c>
      <c r="AU36" s="77">
        <f t="shared" si="20"/>
        <v>305338.74852420308</v>
      </c>
      <c r="AV36" s="77">
        <f t="shared" si="21"/>
        <v>393995.85454545455</v>
      </c>
      <c r="AW36" s="77">
        <v>2587</v>
      </c>
      <c r="AX36" s="77">
        <v>747</v>
      </c>
      <c r="AY36" s="77">
        <v>550</v>
      </c>
      <c r="AZ36" s="53">
        <f t="shared" si="22"/>
        <v>0.28875144955546966</v>
      </c>
      <c r="BA36" s="53">
        <f t="shared" si="23"/>
        <v>0.21260146888287593</v>
      </c>
      <c r="BB36" s="77">
        <v>249606370</v>
      </c>
      <c r="BC36" s="77">
        <v>215978540</v>
      </c>
      <c r="BD36" s="77">
        <f t="shared" si="24"/>
        <v>334145.07362784469</v>
      </c>
      <c r="BE36" s="77">
        <f t="shared" si="25"/>
        <v>392688.25454545452</v>
      </c>
      <c r="BF36" s="77">
        <v>1209</v>
      </c>
      <c r="BG36" s="77">
        <v>341</v>
      </c>
      <c r="BH36" s="77">
        <v>283</v>
      </c>
      <c r="BI36" s="53">
        <f t="shared" si="26"/>
        <v>0.28205128205128205</v>
      </c>
      <c r="BJ36" s="53">
        <f t="shared" si="27"/>
        <v>0.23407775020678245</v>
      </c>
      <c r="BK36" s="77">
        <v>124924980</v>
      </c>
      <c r="BL36" s="77">
        <v>114141620</v>
      </c>
      <c r="BM36" s="77">
        <f t="shared" si="28"/>
        <v>366348.91495601175</v>
      </c>
      <c r="BN36" s="77">
        <f t="shared" si="29"/>
        <v>403327.27915194345</v>
      </c>
      <c r="BO36" s="77">
        <f t="shared" si="55"/>
        <v>23856</v>
      </c>
      <c r="BP36" s="77">
        <f t="shared" si="55"/>
        <v>3040</v>
      </c>
      <c r="BQ36" s="77">
        <f t="shared" si="55"/>
        <v>2041</v>
      </c>
      <c r="BR36" s="53">
        <f t="shared" si="32"/>
        <v>0.12743125419181758</v>
      </c>
      <c r="BS36" s="53">
        <f t="shared" si="33"/>
        <v>8.5554996646545936E-2</v>
      </c>
      <c r="BT36" s="77">
        <f t="shared" si="56"/>
        <v>957364390</v>
      </c>
      <c r="BU36" s="77">
        <f t="shared" si="56"/>
        <v>806085130</v>
      </c>
      <c r="BV36" s="77">
        <f t="shared" si="35"/>
        <v>314922.49671052629</v>
      </c>
      <c r="BW36" s="77">
        <f t="shared" si="36"/>
        <v>394946.16854483099</v>
      </c>
      <c r="BY36" s="90">
        <v>30</v>
      </c>
      <c r="BZ36" s="168" t="s">
        <v>35</v>
      </c>
      <c r="CA36" s="133">
        <v>23108</v>
      </c>
      <c r="CB36" s="133">
        <v>2920</v>
      </c>
      <c r="CC36" s="133">
        <v>1961</v>
      </c>
      <c r="CD36" s="27">
        <v>0.12636316427211355</v>
      </c>
      <c r="CE36" s="27">
        <v>8.4862385321100922E-2</v>
      </c>
      <c r="CF36" s="133">
        <v>923215950</v>
      </c>
      <c r="CG36" s="133">
        <v>785837090</v>
      </c>
      <c r="CH36" s="133">
        <v>316169.84589041094</v>
      </c>
      <c r="CI36" s="133">
        <v>400732.83528811828</v>
      </c>
      <c r="CK36" s="42" t="str">
        <f t="shared" si="37"/>
        <v>泉佐野市</v>
      </c>
      <c r="CL36" s="86">
        <f t="shared" si="0"/>
        <v>0.12130036847735647</v>
      </c>
      <c r="CM36" s="97">
        <f t="shared" si="38"/>
        <v>0.121</v>
      </c>
      <c r="CN36" s="97">
        <f t="shared" si="53"/>
        <v>0.11684249263984298</v>
      </c>
      <c r="CO36" s="97">
        <f t="shared" si="40"/>
        <v>0.11700000000000001</v>
      </c>
      <c r="CP36" s="135">
        <f t="shared" si="54"/>
        <v>0.39999999999999897</v>
      </c>
      <c r="CQ36" s="42" t="str">
        <f t="shared" si="42"/>
        <v>堺市</v>
      </c>
      <c r="CR36" s="86">
        <f t="shared" si="1"/>
        <v>7.8954279261535226E-2</v>
      </c>
      <c r="CS36" s="86">
        <f t="shared" si="43"/>
        <v>7.9000000000000001E-2</v>
      </c>
      <c r="CT36" s="97">
        <f t="shared" si="44"/>
        <v>7.7163414086271087E-2</v>
      </c>
      <c r="CU36" s="97">
        <f t="shared" si="45"/>
        <v>7.6999999999999999E-2</v>
      </c>
      <c r="CV36" s="135">
        <f t="shared" si="46"/>
        <v>0.20000000000000018</v>
      </c>
      <c r="CW36" s="43"/>
      <c r="CX36" s="86">
        <f t="shared" si="47"/>
        <v>0.124</v>
      </c>
      <c r="CY36" s="86">
        <f t="shared" si="48"/>
        <v>0.121</v>
      </c>
      <c r="CZ36" s="136">
        <f t="shared" si="49"/>
        <v>0.30000000000000027</v>
      </c>
      <c r="DA36" s="86">
        <f t="shared" si="50"/>
        <v>8.2000000000000003E-2</v>
      </c>
      <c r="DB36" s="86">
        <f t="shared" si="51"/>
        <v>0.08</v>
      </c>
      <c r="DC36" s="136">
        <f t="shared" si="52"/>
        <v>0.20000000000000018</v>
      </c>
      <c r="DD36" s="149">
        <v>0</v>
      </c>
    </row>
    <row r="37" spans="2:108" s="15" customFormat="1" ht="13.5" customHeight="1">
      <c r="B37" s="52">
        <v>31</v>
      </c>
      <c r="C37" s="168" t="s">
        <v>36</v>
      </c>
      <c r="D37" s="77">
        <v>59</v>
      </c>
      <c r="E37" s="77">
        <v>11</v>
      </c>
      <c r="F37" s="77">
        <v>7</v>
      </c>
      <c r="G37" s="53">
        <f t="shared" si="2"/>
        <v>0.1864406779661017</v>
      </c>
      <c r="H37" s="53">
        <f t="shared" si="3"/>
        <v>0.11864406779661017</v>
      </c>
      <c r="I37" s="77">
        <v>3744360</v>
      </c>
      <c r="J37" s="77">
        <v>3474140</v>
      </c>
      <c r="K37" s="77">
        <f t="shared" si="4"/>
        <v>340396.36363636365</v>
      </c>
      <c r="L37" s="77">
        <f t="shared" si="5"/>
        <v>496305.71428571426</v>
      </c>
      <c r="M37" s="77">
        <v>179</v>
      </c>
      <c r="N37" s="77">
        <v>33</v>
      </c>
      <c r="O37" s="77">
        <v>20</v>
      </c>
      <c r="P37" s="53">
        <f t="shared" si="6"/>
        <v>0.18435754189944134</v>
      </c>
      <c r="Q37" s="53">
        <f t="shared" si="7"/>
        <v>0.11173184357541899</v>
      </c>
      <c r="R37" s="77">
        <v>23070740</v>
      </c>
      <c r="S37" s="77">
        <v>22222320</v>
      </c>
      <c r="T37" s="77">
        <f t="shared" si="8"/>
        <v>699113.33333333337</v>
      </c>
      <c r="U37" s="77">
        <f t="shared" si="9"/>
        <v>1111116</v>
      </c>
      <c r="V37" s="77">
        <v>12254</v>
      </c>
      <c r="W37" s="77">
        <v>477</v>
      </c>
      <c r="X37" s="77">
        <v>255</v>
      </c>
      <c r="Y37" s="53">
        <f t="shared" si="10"/>
        <v>3.8926064958380933E-2</v>
      </c>
      <c r="Z37" s="53">
        <f t="shared" si="11"/>
        <v>2.0809531581524401E-2</v>
      </c>
      <c r="AA37" s="77">
        <v>144253200</v>
      </c>
      <c r="AB37" s="77">
        <v>111721240</v>
      </c>
      <c r="AC37" s="77">
        <f t="shared" si="12"/>
        <v>302417.61006289307</v>
      </c>
      <c r="AD37" s="77">
        <f t="shared" si="13"/>
        <v>438122.50980392157</v>
      </c>
      <c r="AE37" s="77">
        <v>10025</v>
      </c>
      <c r="AF37" s="77">
        <v>869</v>
      </c>
      <c r="AG37" s="77">
        <v>500</v>
      </c>
      <c r="AH37" s="53">
        <f t="shared" si="14"/>
        <v>8.6683291770573573E-2</v>
      </c>
      <c r="AI37" s="53">
        <f t="shared" si="15"/>
        <v>4.9875311720698257E-2</v>
      </c>
      <c r="AJ37" s="77">
        <v>234457470</v>
      </c>
      <c r="AK37" s="77">
        <v>186698660</v>
      </c>
      <c r="AL37" s="77">
        <f t="shared" si="16"/>
        <v>269801.46144994244</v>
      </c>
      <c r="AM37" s="77">
        <f t="shared" si="17"/>
        <v>373397.32</v>
      </c>
      <c r="AN37" s="77">
        <v>6233</v>
      </c>
      <c r="AO37" s="77">
        <v>968</v>
      </c>
      <c r="AP37" s="77">
        <v>641</v>
      </c>
      <c r="AQ37" s="53">
        <f t="shared" si="18"/>
        <v>0.1553024225894433</v>
      </c>
      <c r="AR37" s="53">
        <f t="shared" si="19"/>
        <v>0.10283972404941441</v>
      </c>
      <c r="AS37" s="77">
        <v>275167590</v>
      </c>
      <c r="AT37" s="77">
        <v>235747510</v>
      </c>
      <c r="AU37" s="77">
        <f t="shared" si="20"/>
        <v>284264.03925619833</v>
      </c>
      <c r="AV37" s="77">
        <f t="shared" si="21"/>
        <v>367780.82683307334</v>
      </c>
      <c r="AW37" s="77">
        <v>2993</v>
      </c>
      <c r="AX37" s="77">
        <v>760</v>
      </c>
      <c r="AY37" s="77">
        <v>561</v>
      </c>
      <c r="AZ37" s="53">
        <f t="shared" si="22"/>
        <v>0.25392582692950216</v>
      </c>
      <c r="BA37" s="53">
        <f t="shared" si="23"/>
        <v>0.18743735382559304</v>
      </c>
      <c r="BB37" s="77">
        <v>239971290</v>
      </c>
      <c r="BC37" s="77">
        <v>205315940</v>
      </c>
      <c r="BD37" s="77">
        <f t="shared" si="24"/>
        <v>315751.69736842107</v>
      </c>
      <c r="BE37" s="77">
        <f t="shared" si="25"/>
        <v>365982.06773618539</v>
      </c>
      <c r="BF37" s="77">
        <v>1240</v>
      </c>
      <c r="BG37" s="77">
        <v>344</v>
      </c>
      <c r="BH37" s="77">
        <v>282</v>
      </c>
      <c r="BI37" s="53">
        <f t="shared" si="26"/>
        <v>0.27741935483870966</v>
      </c>
      <c r="BJ37" s="53">
        <f t="shared" si="27"/>
        <v>0.22741935483870968</v>
      </c>
      <c r="BK37" s="77">
        <v>113791710</v>
      </c>
      <c r="BL37" s="77">
        <v>101312340</v>
      </c>
      <c r="BM37" s="77">
        <f t="shared" si="28"/>
        <v>330789.85465116281</v>
      </c>
      <c r="BN37" s="77">
        <f t="shared" si="29"/>
        <v>359263.61702127662</v>
      </c>
      <c r="BO37" s="77">
        <f t="shared" si="55"/>
        <v>32983</v>
      </c>
      <c r="BP37" s="77">
        <f t="shared" si="55"/>
        <v>3462</v>
      </c>
      <c r="BQ37" s="77">
        <f t="shared" si="55"/>
        <v>2266</v>
      </c>
      <c r="BR37" s="53">
        <f t="shared" si="32"/>
        <v>0.10496316284146379</v>
      </c>
      <c r="BS37" s="53">
        <f t="shared" si="33"/>
        <v>6.8702058636267174E-2</v>
      </c>
      <c r="BT37" s="77">
        <f t="shared" si="56"/>
        <v>1034456360</v>
      </c>
      <c r="BU37" s="77">
        <f t="shared" si="56"/>
        <v>866492150</v>
      </c>
      <c r="BV37" s="77">
        <f t="shared" si="35"/>
        <v>298803.10803004046</v>
      </c>
      <c r="BW37" s="77">
        <f t="shared" si="36"/>
        <v>382388.41571050306</v>
      </c>
      <c r="BY37" s="90">
        <v>31</v>
      </c>
      <c r="BZ37" s="168" t="s">
        <v>36</v>
      </c>
      <c r="CA37" s="133">
        <v>31562</v>
      </c>
      <c r="CB37" s="133">
        <v>3290</v>
      </c>
      <c r="CC37" s="133">
        <v>2105</v>
      </c>
      <c r="CD37" s="27">
        <v>0.104239275077625</v>
      </c>
      <c r="CE37" s="27">
        <v>6.6694125847538185E-2</v>
      </c>
      <c r="CF37" s="133">
        <v>991369250</v>
      </c>
      <c r="CG37" s="133">
        <v>812562380</v>
      </c>
      <c r="CH37" s="133">
        <v>301328.03951367782</v>
      </c>
      <c r="CI37" s="133">
        <v>386015.38242280285</v>
      </c>
      <c r="CK37" s="42" t="str">
        <f t="shared" si="37"/>
        <v>都島区</v>
      </c>
      <c r="CL37" s="86">
        <f t="shared" si="0"/>
        <v>0.11998016856717898</v>
      </c>
      <c r="CM37" s="97">
        <f t="shared" si="38"/>
        <v>0.12</v>
      </c>
      <c r="CN37" s="97">
        <f t="shared" si="53"/>
        <v>0.12267561983471074</v>
      </c>
      <c r="CO37" s="97">
        <f t="shared" si="40"/>
        <v>0.123</v>
      </c>
      <c r="CP37" s="135">
        <f t="shared" si="54"/>
        <v>-0.30000000000000027</v>
      </c>
      <c r="CQ37" s="42" t="str">
        <f t="shared" si="42"/>
        <v>茨木市</v>
      </c>
      <c r="CR37" s="86">
        <f t="shared" si="1"/>
        <v>7.8223166091496321E-2</v>
      </c>
      <c r="CS37" s="86">
        <f t="shared" si="43"/>
        <v>7.8E-2</v>
      </c>
      <c r="CT37" s="97">
        <f t="shared" si="44"/>
        <v>7.6365059991248874E-2</v>
      </c>
      <c r="CU37" s="97">
        <f t="shared" si="45"/>
        <v>7.5999999999999998E-2</v>
      </c>
      <c r="CV37" s="135">
        <f t="shared" si="46"/>
        <v>0.20000000000000018</v>
      </c>
      <c r="CW37" s="43"/>
      <c r="CX37" s="86">
        <f t="shared" si="47"/>
        <v>0.124</v>
      </c>
      <c r="CY37" s="86">
        <f t="shared" si="48"/>
        <v>0.121</v>
      </c>
      <c r="CZ37" s="136">
        <f t="shared" si="49"/>
        <v>0.30000000000000027</v>
      </c>
      <c r="DA37" s="86">
        <f t="shared" si="50"/>
        <v>8.2000000000000003E-2</v>
      </c>
      <c r="DB37" s="86">
        <f t="shared" si="51"/>
        <v>0.08</v>
      </c>
      <c r="DC37" s="136">
        <f t="shared" si="52"/>
        <v>0.20000000000000018</v>
      </c>
      <c r="DD37" s="149">
        <v>0</v>
      </c>
    </row>
    <row r="38" spans="2:108" s="15" customFormat="1" ht="13.5" customHeight="1">
      <c r="B38" s="52">
        <v>32</v>
      </c>
      <c r="C38" s="168" t="s">
        <v>37</v>
      </c>
      <c r="D38" s="77">
        <v>59</v>
      </c>
      <c r="E38" s="77">
        <v>10</v>
      </c>
      <c r="F38" s="77">
        <v>4</v>
      </c>
      <c r="G38" s="53">
        <f t="shared" si="2"/>
        <v>0.16949152542372881</v>
      </c>
      <c r="H38" s="53">
        <f t="shared" si="3"/>
        <v>6.7796610169491525E-2</v>
      </c>
      <c r="I38" s="77">
        <v>5103260</v>
      </c>
      <c r="J38" s="77">
        <v>4445280</v>
      </c>
      <c r="K38" s="77">
        <f t="shared" si="4"/>
        <v>510326</v>
      </c>
      <c r="L38" s="77">
        <f t="shared" si="5"/>
        <v>1111320</v>
      </c>
      <c r="M38" s="77">
        <v>104</v>
      </c>
      <c r="N38" s="77">
        <v>17</v>
      </c>
      <c r="O38" s="77">
        <v>13</v>
      </c>
      <c r="P38" s="53">
        <f t="shared" si="6"/>
        <v>0.16346153846153846</v>
      </c>
      <c r="Q38" s="53">
        <f t="shared" si="7"/>
        <v>0.125</v>
      </c>
      <c r="R38" s="77">
        <v>6195860</v>
      </c>
      <c r="S38" s="77">
        <v>5602400</v>
      </c>
      <c r="T38" s="77">
        <f t="shared" si="8"/>
        <v>364462.35294117645</v>
      </c>
      <c r="U38" s="77">
        <f t="shared" si="9"/>
        <v>430953.84615384613</v>
      </c>
      <c r="V38" s="77">
        <v>8984</v>
      </c>
      <c r="W38" s="77">
        <v>420</v>
      </c>
      <c r="X38" s="77">
        <v>233</v>
      </c>
      <c r="Y38" s="53">
        <f t="shared" si="10"/>
        <v>4.674977738201247E-2</v>
      </c>
      <c r="Z38" s="53">
        <f t="shared" si="11"/>
        <v>2.5934995547640248E-2</v>
      </c>
      <c r="AA38" s="77">
        <v>123608120</v>
      </c>
      <c r="AB38" s="77">
        <v>93418830</v>
      </c>
      <c r="AC38" s="77">
        <f t="shared" si="12"/>
        <v>294305.04761904763</v>
      </c>
      <c r="AD38" s="77">
        <f t="shared" si="13"/>
        <v>400939.18454935623</v>
      </c>
      <c r="AE38" s="77">
        <v>7868</v>
      </c>
      <c r="AF38" s="77">
        <v>722</v>
      </c>
      <c r="AG38" s="77">
        <v>388</v>
      </c>
      <c r="AH38" s="53">
        <f t="shared" si="14"/>
        <v>9.1764107778342652E-2</v>
      </c>
      <c r="AI38" s="53">
        <f t="shared" si="15"/>
        <v>4.9313675648195221E-2</v>
      </c>
      <c r="AJ38" s="77">
        <v>187342570</v>
      </c>
      <c r="AK38" s="77">
        <v>140539040</v>
      </c>
      <c r="AL38" s="77">
        <f t="shared" si="16"/>
        <v>259477.24376731302</v>
      </c>
      <c r="AM38" s="77">
        <f t="shared" si="17"/>
        <v>362214.02061855671</v>
      </c>
      <c r="AN38" s="77">
        <v>5503</v>
      </c>
      <c r="AO38" s="77">
        <v>883</v>
      </c>
      <c r="AP38" s="77">
        <v>585</v>
      </c>
      <c r="AQ38" s="53">
        <f t="shared" si="18"/>
        <v>0.16045793203707068</v>
      </c>
      <c r="AR38" s="53">
        <f t="shared" si="19"/>
        <v>0.10630565146283845</v>
      </c>
      <c r="AS38" s="77">
        <v>262548130</v>
      </c>
      <c r="AT38" s="77">
        <v>220487620</v>
      </c>
      <c r="AU38" s="77">
        <f t="shared" si="20"/>
        <v>297336.5005662514</v>
      </c>
      <c r="AV38" s="77">
        <f t="shared" si="21"/>
        <v>376901.9145299145</v>
      </c>
      <c r="AW38" s="77">
        <v>2768</v>
      </c>
      <c r="AX38" s="77">
        <v>702</v>
      </c>
      <c r="AY38" s="77">
        <v>508</v>
      </c>
      <c r="AZ38" s="53">
        <f t="shared" si="22"/>
        <v>0.25361271676300579</v>
      </c>
      <c r="BA38" s="53">
        <f t="shared" si="23"/>
        <v>0.18352601156069365</v>
      </c>
      <c r="BB38" s="77">
        <v>213486980</v>
      </c>
      <c r="BC38" s="77">
        <v>184622800</v>
      </c>
      <c r="BD38" s="77">
        <f t="shared" si="24"/>
        <v>304112.50712250714</v>
      </c>
      <c r="BE38" s="77">
        <f t="shared" si="25"/>
        <v>363430.7086614173</v>
      </c>
      <c r="BF38" s="77">
        <v>1243</v>
      </c>
      <c r="BG38" s="77">
        <v>353</v>
      </c>
      <c r="BH38" s="77">
        <v>292</v>
      </c>
      <c r="BI38" s="53">
        <f t="shared" si="26"/>
        <v>0.28399034593724859</v>
      </c>
      <c r="BJ38" s="53">
        <f t="shared" si="27"/>
        <v>0.23491552695092519</v>
      </c>
      <c r="BK38" s="77">
        <v>120391480</v>
      </c>
      <c r="BL38" s="77">
        <v>112827490</v>
      </c>
      <c r="BM38" s="77">
        <f t="shared" si="28"/>
        <v>341052.35127478751</v>
      </c>
      <c r="BN38" s="77">
        <f t="shared" si="29"/>
        <v>386395.51369863015</v>
      </c>
      <c r="BO38" s="77">
        <f t="shared" si="55"/>
        <v>26529</v>
      </c>
      <c r="BP38" s="77">
        <f t="shared" si="55"/>
        <v>3107</v>
      </c>
      <c r="BQ38" s="77">
        <f t="shared" si="55"/>
        <v>2023</v>
      </c>
      <c r="BR38" s="53">
        <f t="shared" si="32"/>
        <v>0.11711711711711711</v>
      </c>
      <c r="BS38" s="53">
        <f t="shared" si="33"/>
        <v>7.625617249048211E-2</v>
      </c>
      <c r="BT38" s="77">
        <f t="shared" si="56"/>
        <v>918676400</v>
      </c>
      <c r="BU38" s="77">
        <f t="shared" si="56"/>
        <v>761943460</v>
      </c>
      <c r="BV38" s="77">
        <f t="shared" si="35"/>
        <v>295679.56227872544</v>
      </c>
      <c r="BW38" s="77">
        <f t="shared" si="36"/>
        <v>376640.36579337617</v>
      </c>
      <c r="BY38" s="90">
        <v>32</v>
      </c>
      <c r="BZ38" s="168" t="s">
        <v>37</v>
      </c>
      <c r="CA38" s="133">
        <v>25703</v>
      </c>
      <c r="CB38" s="133">
        <v>2903</v>
      </c>
      <c r="CC38" s="133">
        <v>1884</v>
      </c>
      <c r="CD38" s="27">
        <v>0.11294401431739486</v>
      </c>
      <c r="CE38" s="27">
        <v>7.3298836711667897E-2</v>
      </c>
      <c r="CF38" s="133">
        <v>857687080</v>
      </c>
      <c r="CG38" s="133">
        <v>717423530</v>
      </c>
      <c r="CH38" s="133">
        <v>295448.52910781949</v>
      </c>
      <c r="CI38" s="133">
        <v>380798.05201698514</v>
      </c>
      <c r="CK38" s="42" t="str">
        <f t="shared" si="37"/>
        <v>浪速区</v>
      </c>
      <c r="CL38" s="86">
        <f t="shared" si="0"/>
        <v>0.11910706417976208</v>
      </c>
      <c r="CM38" s="97">
        <f t="shared" si="38"/>
        <v>0.11899999999999999</v>
      </c>
      <c r="CN38" s="97">
        <f t="shared" si="53"/>
        <v>0.12130946917546274</v>
      </c>
      <c r="CO38" s="97">
        <f t="shared" si="40"/>
        <v>0.121</v>
      </c>
      <c r="CP38" s="135">
        <f t="shared" si="54"/>
        <v>-0.20000000000000018</v>
      </c>
      <c r="CQ38" s="42" t="str">
        <f t="shared" si="42"/>
        <v>高石市</v>
      </c>
      <c r="CR38" s="86">
        <f t="shared" si="1"/>
        <v>7.7582883577486508E-2</v>
      </c>
      <c r="CS38" s="86">
        <f t="shared" si="43"/>
        <v>7.8E-2</v>
      </c>
      <c r="CT38" s="97">
        <f t="shared" si="44"/>
        <v>7.8253048171097336E-2</v>
      </c>
      <c r="CU38" s="97">
        <f t="shared" si="45"/>
        <v>7.8E-2</v>
      </c>
      <c r="CV38" s="135">
        <f t="shared" si="46"/>
        <v>0</v>
      </c>
      <c r="CW38" s="43"/>
      <c r="CX38" s="86">
        <f t="shared" si="47"/>
        <v>0.124</v>
      </c>
      <c r="CY38" s="86">
        <f t="shared" si="48"/>
        <v>0.121</v>
      </c>
      <c r="CZ38" s="136">
        <f t="shared" si="49"/>
        <v>0.30000000000000027</v>
      </c>
      <c r="DA38" s="86">
        <f t="shared" si="50"/>
        <v>8.2000000000000003E-2</v>
      </c>
      <c r="DB38" s="86">
        <f t="shared" si="51"/>
        <v>0.08</v>
      </c>
      <c r="DC38" s="136">
        <f t="shared" si="52"/>
        <v>0.20000000000000018</v>
      </c>
      <c r="DD38" s="149">
        <v>0</v>
      </c>
    </row>
    <row r="39" spans="2:108" s="15" customFormat="1" ht="13.5" customHeight="1">
      <c r="B39" s="52">
        <v>33</v>
      </c>
      <c r="C39" s="168" t="s">
        <v>38</v>
      </c>
      <c r="D39" s="77">
        <v>8</v>
      </c>
      <c r="E39" s="77">
        <v>0</v>
      </c>
      <c r="F39" s="77">
        <v>0</v>
      </c>
      <c r="G39" s="53">
        <f t="shared" si="2"/>
        <v>0</v>
      </c>
      <c r="H39" s="53">
        <f t="shared" si="3"/>
        <v>0</v>
      </c>
      <c r="I39" s="77">
        <v>0</v>
      </c>
      <c r="J39" s="77">
        <v>0</v>
      </c>
      <c r="K39" s="77" t="str">
        <f t="shared" si="4"/>
        <v>-</v>
      </c>
      <c r="L39" s="77" t="str">
        <f t="shared" si="5"/>
        <v>-</v>
      </c>
      <c r="M39" s="77">
        <v>30</v>
      </c>
      <c r="N39" s="77">
        <v>6</v>
      </c>
      <c r="O39" s="77">
        <v>3</v>
      </c>
      <c r="P39" s="53">
        <f t="shared" si="6"/>
        <v>0.2</v>
      </c>
      <c r="Q39" s="53">
        <f t="shared" si="7"/>
        <v>0.1</v>
      </c>
      <c r="R39" s="77">
        <v>2428820</v>
      </c>
      <c r="S39" s="77">
        <v>1979000</v>
      </c>
      <c r="T39" s="77">
        <f t="shared" si="8"/>
        <v>404803.33333333331</v>
      </c>
      <c r="U39" s="77">
        <f t="shared" si="9"/>
        <v>659666.66666666663</v>
      </c>
      <c r="V39" s="77">
        <v>3015</v>
      </c>
      <c r="W39" s="77">
        <v>126</v>
      </c>
      <c r="X39" s="77">
        <v>74</v>
      </c>
      <c r="Y39" s="53">
        <f t="shared" si="10"/>
        <v>4.1791044776119404E-2</v>
      </c>
      <c r="Z39" s="53">
        <f t="shared" si="11"/>
        <v>2.4543946932006632E-2</v>
      </c>
      <c r="AA39" s="77">
        <v>61453610</v>
      </c>
      <c r="AB39" s="77">
        <v>32437280</v>
      </c>
      <c r="AC39" s="77">
        <f t="shared" si="12"/>
        <v>487727.06349206349</v>
      </c>
      <c r="AD39" s="77">
        <f t="shared" si="13"/>
        <v>438341.6216216216</v>
      </c>
      <c r="AE39" s="77">
        <v>2399</v>
      </c>
      <c r="AF39" s="77">
        <v>231</v>
      </c>
      <c r="AG39" s="77">
        <v>146</v>
      </c>
      <c r="AH39" s="53">
        <f t="shared" si="14"/>
        <v>9.6290120883701535E-2</v>
      </c>
      <c r="AI39" s="53">
        <f t="shared" si="15"/>
        <v>6.0858691121300539E-2</v>
      </c>
      <c r="AJ39" s="77">
        <v>86473610</v>
      </c>
      <c r="AK39" s="77">
        <v>62461660</v>
      </c>
      <c r="AL39" s="77">
        <f t="shared" si="16"/>
        <v>374344.63203463203</v>
      </c>
      <c r="AM39" s="77">
        <f t="shared" si="17"/>
        <v>427819.58904109587</v>
      </c>
      <c r="AN39" s="77">
        <v>1406</v>
      </c>
      <c r="AO39" s="77">
        <v>241</v>
      </c>
      <c r="AP39" s="77">
        <v>149</v>
      </c>
      <c r="AQ39" s="53">
        <f t="shared" si="18"/>
        <v>0.17140825035561877</v>
      </c>
      <c r="AR39" s="53">
        <f t="shared" si="19"/>
        <v>0.10597439544807966</v>
      </c>
      <c r="AS39" s="77">
        <v>96327300</v>
      </c>
      <c r="AT39" s="77">
        <v>62797390</v>
      </c>
      <c r="AU39" s="77">
        <f t="shared" si="20"/>
        <v>399698.34024896263</v>
      </c>
      <c r="AV39" s="77">
        <f t="shared" si="21"/>
        <v>421458.99328859063</v>
      </c>
      <c r="AW39" s="77">
        <v>703</v>
      </c>
      <c r="AX39" s="77">
        <v>172</v>
      </c>
      <c r="AY39" s="77">
        <v>121</v>
      </c>
      <c r="AZ39" s="53">
        <f t="shared" si="22"/>
        <v>0.24466571834992887</v>
      </c>
      <c r="BA39" s="53">
        <f t="shared" si="23"/>
        <v>0.17211948790896159</v>
      </c>
      <c r="BB39" s="77">
        <v>58395070</v>
      </c>
      <c r="BC39" s="77">
        <v>52164860</v>
      </c>
      <c r="BD39" s="77">
        <f t="shared" si="24"/>
        <v>339506.22093023255</v>
      </c>
      <c r="BE39" s="77">
        <f t="shared" si="25"/>
        <v>431114.54545454547</v>
      </c>
      <c r="BF39" s="77">
        <v>323</v>
      </c>
      <c r="BG39" s="77">
        <v>97</v>
      </c>
      <c r="BH39" s="77">
        <v>72</v>
      </c>
      <c r="BI39" s="53">
        <f t="shared" si="26"/>
        <v>0.30030959752321984</v>
      </c>
      <c r="BJ39" s="53">
        <f t="shared" si="27"/>
        <v>0.22291021671826625</v>
      </c>
      <c r="BK39" s="77">
        <v>43930680</v>
      </c>
      <c r="BL39" s="77">
        <v>38533160</v>
      </c>
      <c r="BM39" s="77">
        <f t="shared" si="28"/>
        <v>452893.60824742267</v>
      </c>
      <c r="BN39" s="77">
        <f t="shared" si="29"/>
        <v>535182.77777777775</v>
      </c>
      <c r="BO39" s="77">
        <f t="shared" si="55"/>
        <v>7884</v>
      </c>
      <c r="BP39" s="77">
        <f t="shared" si="55"/>
        <v>873</v>
      </c>
      <c r="BQ39" s="77">
        <f t="shared" si="55"/>
        <v>565</v>
      </c>
      <c r="BR39" s="53">
        <f t="shared" si="32"/>
        <v>0.11073059360730593</v>
      </c>
      <c r="BS39" s="53">
        <f t="shared" si="33"/>
        <v>7.1664129883307962E-2</v>
      </c>
      <c r="BT39" s="77">
        <f t="shared" si="56"/>
        <v>349009090</v>
      </c>
      <c r="BU39" s="77">
        <f t="shared" si="56"/>
        <v>250373350</v>
      </c>
      <c r="BV39" s="77">
        <f t="shared" si="35"/>
        <v>399781.31729667814</v>
      </c>
      <c r="BW39" s="77">
        <f t="shared" si="36"/>
        <v>443138.67256637168</v>
      </c>
      <c r="BY39" s="90">
        <v>33</v>
      </c>
      <c r="BZ39" s="168" t="s">
        <v>38</v>
      </c>
      <c r="CA39" s="133">
        <v>7555</v>
      </c>
      <c r="CB39" s="133">
        <v>800</v>
      </c>
      <c r="CC39" s="133">
        <v>518</v>
      </c>
      <c r="CD39" s="27">
        <v>0.10589013898080742</v>
      </c>
      <c r="CE39" s="27">
        <v>6.8563864990072804E-2</v>
      </c>
      <c r="CF39" s="133">
        <v>299996820</v>
      </c>
      <c r="CG39" s="133">
        <v>230912410</v>
      </c>
      <c r="CH39" s="133">
        <v>374996.02500000002</v>
      </c>
      <c r="CI39" s="133">
        <v>445776.85328185325</v>
      </c>
      <c r="CK39" s="42" t="str">
        <f t="shared" si="37"/>
        <v>堺市</v>
      </c>
      <c r="CL39" s="86">
        <f t="shared" ref="CL39:CL70" si="57">LARGE(BR$7:BR$80,ROW(A33))</f>
        <v>0.11905512224585729</v>
      </c>
      <c r="CM39" s="97">
        <f t="shared" si="38"/>
        <v>0.11899999999999999</v>
      </c>
      <c r="CN39" s="97">
        <f t="shared" si="53"/>
        <v>0.11675935443029359</v>
      </c>
      <c r="CO39" s="97">
        <f t="shared" si="40"/>
        <v>0.11700000000000001</v>
      </c>
      <c r="CP39" s="135">
        <f t="shared" si="54"/>
        <v>0.19999999999999879</v>
      </c>
      <c r="CQ39" s="42" t="str">
        <f t="shared" si="42"/>
        <v>泉大津市</v>
      </c>
      <c r="CR39" s="86">
        <f t="shared" ref="CR39:CR70" si="58">LARGE(BS$7:BS$80,ROW(A33))</f>
        <v>7.7275651334834355E-2</v>
      </c>
      <c r="CS39" s="86">
        <f t="shared" si="43"/>
        <v>7.6999999999999999E-2</v>
      </c>
      <c r="CT39" s="97">
        <f t="shared" si="44"/>
        <v>7.0335368403445675E-2</v>
      </c>
      <c r="CU39" s="97">
        <f t="shared" si="45"/>
        <v>7.0000000000000007E-2</v>
      </c>
      <c r="CV39" s="135">
        <f t="shared" si="46"/>
        <v>0.69999999999999929</v>
      </c>
      <c r="CW39" s="43"/>
      <c r="CX39" s="86">
        <f t="shared" si="47"/>
        <v>0.124</v>
      </c>
      <c r="CY39" s="86">
        <f t="shared" si="48"/>
        <v>0.121</v>
      </c>
      <c r="CZ39" s="136">
        <f t="shared" si="49"/>
        <v>0.30000000000000027</v>
      </c>
      <c r="DA39" s="86">
        <f t="shared" si="50"/>
        <v>8.2000000000000003E-2</v>
      </c>
      <c r="DB39" s="86">
        <f t="shared" si="51"/>
        <v>0.08</v>
      </c>
      <c r="DC39" s="136">
        <f t="shared" si="52"/>
        <v>0.20000000000000018</v>
      </c>
      <c r="DD39" s="149">
        <v>0</v>
      </c>
    </row>
    <row r="40" spans="2:108" s="15" customFormat="1" ht="13.5" customHeight="1">
      <c r="B40" s="52">
        <v>34</v>
      </c>
      <c r="C40" s="168" t="s">
        <v>39</v>
      </c>
      <c r="D40" s="77">
        <v>96</v>
      </c>
      <c r="E40" s="77">
        <v>15</v>
      </c>
      <c r="F40" s="77">
        <v>9</v>
      </c>
      <c r="G40" s="53">
        <f t="shared" si="2"/>
        <v>0.15625</v>
      </c>
      <c r="H40" s="53">
        <f t="shared" si="3"/>
        <v>9.375E-2</v>
      </c>
      <c r="I40" s="77">
        <v>5325310</v>
      </c>
      <c r="J40" s="77">
        <v>5062100</v>
      </c>
      <c r="K40" s="77">
        <f t="shared" si="4"/>
        <v>355020.66666666669</v>
      </c>
      <c r="L40" s="77">
        <f t="shared" si="5"/>
        <v>562455.5555555555</v>
      </c>
      <c r="M40" s="77">
        <v>175</v>
      </c>
      <c r="N40" s="77">
        <v>27</v>
      </c>
      <c r="O40" s="77">
        <v>11</v>
      </c>
      <c r="P40" s="53">
        <f t="shared" si="6"/>
        <v>0.15428571428571428</v>
      </c>
      <c r="Q40" s="53">
        <f t="shared" si="7"/>
        <v>6.2857142857142861E-2</v>
      </c>
      <c r="R40" s="77">
        <v>12081180</v>
      </c>
      <c r="S40" s="77">
        <v>5099530</v>
      </c>
      <c r="T40" s="77">
        <f t="shared" si="8"/>
        <v>447451.11111111112</v>
      </c>
      <c r="U40" s="77">
        <f t="shared" si="9"/>
        <v>463593.63636363635</v>
      </c>
      <c r="V40" s="77">
        <v>11996</v>
      </c>
      <c r="W40" s="77">
        <v>479</v>
      </c>
      <c r="X40" s="77">
        <v>266</v>
      </c>
      <c r="Y40" s="53">
        <f t="shared" si="10"/>
        <v>3.9929976658886299E-2</v>
      </c>
      <c r="Z40" s="53">
        <f t="shared" si="11"/>
        <v>2.217405801933978E-2</v>
      </c>
      <c r="AA40" s="77">
        <v>141313120</v>
      </c>
      <c r="AB40" s="77">
        <v>103386870</v>
      </c>
      <c r="AC40" s="77">
        <f t="shared" si="12"/>
        <v>295016.95198329852</v>
      </c>
      <c r="AD40" s="77">
        <f t="shared" si="13"/>
        <v>388672.44360902254</v>
      </c>
      <c r="AE40" s="77">
        <v>9889</v>
      </c>
      <c r="AF40" s="77">
        <v>892</v>
      </c>
      <c r="AG40" s="77">
        <v>556</v>
      </c>
      <c r="AH40" s="53">
        <f t="shared" si="14"/>
        <v>9.0201233694003444E-2</v>
      </c>
      <c r="AI40" s="53">
        <f t="shared" si="15"/>
        <v>5.6224087369804832E-2</v>
      </c>
      <c r="AJ40" s="77">
        <v>266874010</v>
      </c>
      <c r="AK40" s="77">
        <v>213512010</v>
      </c>
      <c r="AL40" s="77">
        <f t="shared" si="16"/>
        <v>299186.10986547085</v>
      </c>
      <c r="AM40" s="77">
        <f t="shared" si="17"/>
        <v>384014.40647482016</v>
      </c>
      <c r="AN40" s="77">
        <v>6516</v>
      </c>
      <c r="AO40" s="77">
        <v>1091</v>
      </c>
      <c r="AP40" s="77">
        <v>746</v>
      </c>
      <c r="AQ40" s="53">
        <f t="shared" si="18"/>
        <v>0.16743400859422958</v>
      </c>
      <c r="AR40" s="53">
        <f t="shared" si="19"/>
        <v>0.11448741559238797</v>
      </c>
      <c r="AS40" s="77">
        <v>307599650</v>
      </c>
      <c r="AT40" s="77">
        <v>259197750</v>
      </c>
      <c r="AU40" s="77">
        <f t="shared" si="20"/>
        <v>281942.85059578368</v>
      </c>
      <c r="AV40" s="77">
        <f t="shared" si="21"/>
        <v>347450.06702412869</v>
      </c>
      <c r="AW40" s="77">
        <v>3356</v>
      </c>
      <c r="AX40" s="77">
        <v>886</v>
      </c>
      <c r="AY40" s="77">
        <v>681</v>
      </c>
      <c r="AZ40" s="53">
        <f t="shared" si="22"/>
        <v>0.26400476758045294</v>
      </c>
      <c r="BA40" s="53">
        <f t="shared" si="23"/>
        <v>0.2029201430274136</v>
      </c>
      <c r="BB40" s="77">
        <v>258974710</v>
      </c>
      <c r="BC40" s="77">
        <v>232317470</v>
      </c>
      <c r="BD40" s="77">
        <f t="shared" si="24"/>
        <v>292296.51241534989</v>
      </c>
      <c r="BE40" s="77">
        <f t="shared" si="25"/>
        <v>341141.65932452277</v>
      </c>
      <c r="BF40" s="77">
        <v>1404</v>
      </c>
      <c r="BG40" s="77">
        <v>452</v>
      </c>
      <c r="BH40" s="77">
        <v>382</v>
      </c>
      <c r="BI40" s="53">
        <f t="shared" si="26"/>
        <v>0.32193732193732194</v>
      </c>
      <c r="BJ40" s="53">
        <f t="shared" si="27"/>
        <v>0.27207977207977208</v>
      </c>
      <c r="BK40" s="77">
        <v>176347460</v>
      </c>
      <c r="BL40" s="77">
        <v>153982240</v>
      </c>
      <c r="BM40" s="77">
        <f t="shared" si="28"/>
        <v>390149.24778761063</v>
      </c>
      <c r="BN40" s="77">
        <f t="shared" si="29"/>
        <v>403094.86910994764</v>
      </c>
      <c r="BO40" s="77">
        <f t="shared" si="55"/>
        <v>33432</v>
      </c>
      <c r="BP40" s="77">
        <f t="shared" si="55"/>
        <v>3842</v>
      </c>
      <c r="BQ40" s="77">
        <f t="shared" si="55"/>
        <v>2651</v>
      </c>
      <c r="BR40" s="53">
        <f t="shared" si="32"/>
        <v>0.11491983728164633</v>
      </c>
      <c r="BS40" s="53">
        <f t="shared" si="33"/>
        <v>7.9295285953577405E-2</v>
      </c>
      <c r="BT40" s="77">
        <f t="shared" si="56"/>
        <v>1168515440</v>
      </c>
      <c r="BU40" s="77">
        <f t="shared" si="56"/>
        <v>972557970</v>
      </c>
      <c r="BV40" s="77">
        <f t="shared" si="35"/>
        <v>304142.48828735034</v>
      </c>
      <c r="BW40" s="77">
        <f t="shared" si="36"/>
        <v>366864.56808751414</v>
      </c>
      <c r="BY40" s="90">
        <v>34</v>
      </c>
      <c r="BZ40" s="168" t="s">
        <v>39</v>
      </c>
      <c r="CA40" s="133">
        <v>32422</v>
      </c>
      <c r="CB40" s="133">
        <v>3465</v>
      </c>
      <c r="CC40" s="133">
        <v>2288</v>
      </c>
      <c r="CD40" s="27">
        <v>0.10687187712047375</v>
      </c>
      <c r="CE40" s="27">
        <v>7.0569366479550921E-2</v>
      </c>
      <c r="CF40" s="133">
        <v>1058652270</v>
      </c>
      <c r="CG40" s="133">
        <v>863110240</v>
      </c>
      <c r="CH40" s="133">
        <v>305527.35064935067</v>
      </c>
      <c r="CI40" s="133">
        <v>377233.49650349648</v>
      </c>
      <c r="CK40" s="42" t="str">
        <f t="shared" si="37"/>
        <v>忠岡町</v>
      </c>
      <c r="CL40" s="86">
        <f t="shared" si="57"/>
        <v>0.11876339149066421</v>
      </c>
      <c r="CM40" s="97">
        <f t="shared" si="38"/>
        <v>0.11899999999999999</v>
      </c>
      <c r="CN40" s="97">
        <f t="shared" si="53"/>
        <v>0.11167192429022083</v>
      </c>
      <c r="CO40" s="97">
        <f t="shared" si="40"/>
        <v>0.112</v>
      </c>
      <c r="CP40" s="135">
        <f t="shared" si="54"/>
        <v>0.69999999999999929</v>
      </c>
      <c r="CQ40" s="42" t="str">
        <f t="shared" si="42"/>
        <v>東淀川区</v>
      </c>
      <c r="CR40" s="86">
        <f t="shared" si="58"/>
        <v>7.6566483813644434E-2</v>
      </c>
      <c r="CS40" s="86">
        <f t="shared" si="43"/>
        <v>7.6999999999999999E-2</v>
      </c>
      <c r="CT40" s="97">
        <f t="shared" si="44"/>
        <v>7.6021993784365291E-2</v>
      </c>
      <c r="CU40" s="97">
        <f t="shared" si="45"/>
        <v>7.5999999999999998E-2</v>
      </c>
      <c r="CV40" s="135">
        <f t="shared" si="46"/>
        <v>0.10000000000000009</v>
      </c>
      <c r="CW40" s="43"/>
      <c r="CX40" s="86">
        <f t="shared" si="47"/>
        <v>0.124</v>
      </c>
      <c r="CY40" s="86">
        <f t="shared" si="48"/>
        <v>0.121</v>
      </c>
      <c r="CZ40" s="136">
        <f t="shared" si="49"/>
        <v>0.30000000000000027</v>
      </c>
      <c r="DA40" s="86">
        <f t="shared" si="50"/>
        <v>8.2000000000000003E-2</v>
      </c>
      <c r="DB40" s="86">
        <f t="shared" si="51"/>
        <v>0.08</v>
      </c>
      <c r="DC40" s="136">
        <f t="shared" si="52"/>
        <v>0.20000000000000018</v>
      </c>
      <c r="DD40" s="149">
        <v>0</v>
      </c>
    </row>
    <row r="41" spans="2:108" s="15" customFormat="1" ht="13.5" customHeight="1">
      <c r="B41" s="52">
        <v>35</v>
      </c>
      <c r="C41" s="168" t="s">
        <v>2</v>
      </c>
      <c r="D41" s="77">
        <v>19</v>
      </c>
      <c r="E41" s="77">
        <v>2</v>
      </c>
      <c r="F41" s="77">
        <v>2</v>
      </c>
      <c r="G41" s="53">
        <f t="shared" si="2"/>
        <v>0.10526315789473684</v>
      </c>
      <c r="H41" s="53">
        <f t="shared" si="3"/>
        <v>0.10526315789473684</v>
      </c>
      <c r="I41" s="77">
        <v>363230</v>
      </c>
      <c r="J41" s="77">
        <v>363230</v>
      </c>
      <c r="K41" s="77">
        <f t="shared" si="4"/>
        <v>181615</v>
      </c>
      <c r="L41" s="77">
        <f t="shared" si="5"/>
        <v>181615</v>
      </c>
      <c r="M41" s="77">
        <v>49</v>
      </c>
      <c r="N41" s="77">
        <v>10</v>
      </c>
      <c r="O41" s="77">
        <v>4</v>
      </c>
      <c r="P41" s="53">
        <f t="shared" si="6"/>
        <v>0.20408163265306123</v>
      </c>
      <c r="Q41" s="53">
        <f t="shared" si="7"/>
        <v>8.1632653061224483E-2</v>
      </c>
      <c r="R41" s="77">
        <v>1337120</v>
      </c>
      <c r="S41" s="77">
        <v>913900</v>
      </c>
      <c r="T41" s="77">
        <f t="shared" si="8"/>
        <v>133712</v>
      </c>
      <c r="U41" s="77">
        <f t="shared" si="9"/>
        <v>228475</v>
      </c>
      <c r="V41" s="77">
        <v>23779</v>
      </c>
      <c r="W41" s="77">
        <v>1161</v>
      </c>
      <c r="X41" s="77">
        <v>692</v>
      </c>
      <c r="Y41" s="53">
        <f t="shared" si="10"/>
        <v>4.8824593128390596E-2</v>
      </c>
      <c r="Z41" s="53">
        <f t="shared" si="11"/>
        <v>2.9101307876697926E-2</v>
      </c>
      <c r="AA41" s="77">
        <v>367382370</v>
      </c>
      <c r="AB41" s="77">
        <v>282839780</v>
      </c>
      <c r="AC41" s="77">
        <f t="shared" si="12"/>
        <v>316436.14987080102</v>
      </c>
      <c r="AD41" s="77">
        <f t="shared" si="13"/>
        <v>408728.00578034681</v>
      </c>
      <c r="AE41" s="77">
        <v>19746</v>
      </c>
      <c r="AF41" s="77">
        <v>2090</v>
      </c>
      <c r="AG41" s="77">
        <v>1291</v>
      </c>
      <c r="AH41" s="53">
        <f t="shared" si="14"/>
        <v>0.1058442216145042</v>
      </c>
      <c r="AI41" s="53">
        <f t="shared" si="15"/>
        <v>6.5380330193456904E-2</v>
      </c>
      <c r="AJ41" s="77">
        <v>610434940</v>
      </c>
      <c r="AK41" s="77">
        <v>511264070</v>
      </c>
      <c r="AL41" s="77">
        <f t="shared" si="16"/>
        <v>292074.13397129189</v>
      </c>
      <c r="AM41" s="77">
        <f t="shared" si="17"/>
        <v>396021.74283501162</v>
      </c>
      <c r="AN41" s="77">
        <v>14112</v>
      </c>
      <c r="AO41" s="77">
        <v>2798</v>
      </c>
      <c r="AP41" s="77">
        <v>1940</v>
      </c>
      <c r="AQ41" s="53">
        <f t="shared" si="18"/>
        <v>0.19827097505668934</v>
      </c>
      <c r="AR41" s="53">
        <f t="shared" si="19"/>
        <v>0.13747165532879818</v>
      </c>
      <c r="AS41" s="77">
        <v>880382870</v>
      </c>
      <c r="AT41" s="77">
        <v>739382340</v>
      </c>
      <c r="AU41" s="77">
        <f t="shared" si="20"/>
        <v>314647.2015725518</v>
      </c>
      <c r="AV41" s="77">
        <f t="shared" si="21"/>
        <v>381124.91752577317</v>
      </c>
      <c r="AW41" s="77">
        <v>7537</v>
      </c>
      <c r="AX41" s="77">
        <v>2566</v>
      </c>
      <c r="AY41" s="77">
        <v>1929</v>
      </c>
      <c r="AZ41" s="53">
        <f t="shared" si="22"/>
        <v>0.34045376144354517</v>
      </c>
      <c r="BA41" s="53">
        <f t="shared" si="23"/>
        <v>0.25593737561363938</v>
      </c>
      <c r="BB41" s="77">
        <v>836320620</v>
      </c>
      <c r="BC41" s="77">
        <v>742853770</v>
      </c>
      <c r="BD41" s="77">
        <f t="shared" si="24"/>
        <v>325923.85814497271</v>
      </c>
      <c r="BE41" s="77">
        <f t="shared" si="25"/>
        <v>385097.85899429757</v>
      </c>
      <c r="BF41" s="77">
        <v>3129</v>
      </c>
      <c r="BG41" s="77">
        <v>1306</v>
      </c>
      <c r="BH41" s="77">
        <v>1077</v>
      </c>
      <c r="BI41" s="53">
        <f t="shared" si="26"/>
        <v>0.41738574624480662</v>
      </c>
      <c r="BJ41" s="53">
        <f t="shared" si="27"/>
        <v>0.34419942473633747</v>
      </c>
      <c r="BK41" s="77">
        <v>464928390</v>
      </c>
      <c r="BL41" s="77">
        <v>430965610</v>
      </c>
      <c r="BM41" s="77">
        <f t="shared" si="28"/>
        <v>355994.17304747319</v>
      </c>
      <c r="BN41" s="77">
        <f t="shared" si="29"/>
        <v>400153.76973073353</v>
      </c>
      <c r="BO41" s="77">
        <f t="shared" si="55"/>
        <v>68371</v>
      </c>
      <c r="BP41" s="77">
        <f t="shared" si="55"/>
        <v>9933</v>
      </c>
      <c r="BQ41" s="77">
        <f t="shared" si="55"/>
        <v>6935</v>
      </c>
      <c r="BR41" s="53">
        <f t="shared" si="32"/>
        <v>0.14528089394626376</v>
      </c>
      <c r="BS41" s="53">
        <f t="shared" si="33"/>
        <v>0.10143189363911601</v>
      </c>
      <c r="BT41" s="77">
        <f t="shared" si="56"/>
        <v>3161149540</v>
      </c>
      <c r="BU41" s="77">
        <f t="shared" si="56"/>
        <v>2708582700</v>
      </c>
      <c r="BV41" s="77">
        <f t="shared" si="35"/>
        <v>318247.21030907077</v>
      </c>
      <c r="BW41" s="77">
        <f t="shared" si="36"/>
        <v>390567.08002883923</v>
      </c>
      <c r="BY41" s="90">
        <v>35</v>
      </c>
      <c r="BZ41" s="168" t="s">
        <v>2</v>
      </c>
      <c r="CA41" s="133">
        <v>66353</v>
      </c>
      <c r="CB41" s="133">
        <v>9312</v>
      </c>
      <c r="CC41" s="133">
        <v>6321</v>
      </c>
      <c r="CD41" s="27">
        <v>0.14034030111675433</v>
      </c>
      <c r="CE41" s="27">
        <v>9.5263213419137044E-2</v>
      </c>
      <c r="CF41" s="133">
        <v>2842504140</v>
      </c>
      <c r="CG41" s="133">
        <v>2424218070</v>
      </c>
      <c r="CH41" s="133">
        <v>305251.73324742267</v>
      </c>
      <c r="CI41" s="133">
        <v>383518.12529663026</v>
      </c>
      <c r="CK41" s="42" t="str">
        <f t="shared" si="37"/>
        <v>西成区</v>
      </c>
      <c r="CL41" s="86">
        <f t="shared" si="57"/>
        <v>0.11829007633587786</v>
      </c>
      <c r="CM41" s="97">
        <f t="shared" si="38"/>
        <v>0.11799999999999999</v>
      </c>
      <c r="CN41" s="97">
        <f t="shared" si="53"/>
        <v>0.12027919730774024</v>
      </c>
      <c r="CO41" s="97">
        <f t="shared" si="40"/>
        <v>0.12</v>
      </c>
      <c r="CP41" s="135">
        <f t="shared" si="54"/>
        <v>-0.20000000000000018</v>
      </c>
      <c r="CQ41" s="42" t="str">
        <f t="shared" si="42"/>
        <v>堺市北区</v>
      </c>
      <c r="CR41" s="86">
        <f t="shared" si="58"/>
        <v>7.625617249048211E-2</v>
      </c>
      <c r="CS41" s="86">
        <f t="shared" si="43"/>
        <v>7.5999999999999998E-2</v>
      </c>
      <c r="CT41" s="97">
        <f t="shared" si="44"/>
        <v>7.3298836711667897E-2</v>
      </c>
      <c r="CU41" s="97">
        <f t="shared" si="45"/>
        <v>7.2999999999999995E-2</v>
      </c>
      <c r="CV41" s="135">
        <f t="shared" si="46"/>
        <v>0.30000000000000027</v>
      </c>
      <c r="CW41" s="43"/>
      <c r="CX41" s="86">
        <f t="shared" si="47"/>
        <v>0.124</v>
      </c>
      <c r="CY41" s="86">
        <f t="shared" si="48"/>
        <v>0.121</v>
      </c>
      <c r="CZ41" s="136">
        <f t="shared" si="49"/>
        <v>0.30000000000000027</v>
      </c>
      <c r="DA41" s="86">
        <f t="shared" si="50"/>
        <v>8.2000000000000003E-2</v>
      </c>
      <c r="DB41" s="86">
        <f t="shared" si="51"/>
        <v>0.08</v>
      </c>
      <c r="DC41" s="136">
        <f t="shared" si="52"/>
        <v>0.20000000000000018</v>
      </c>
      <c r="DD41" s="149">
        <v>0</v>
      </c>
    </row>
    <row r="42" spans="2:108" s="15" customFormat="1" ht="13.5" customHeight="1">
      <c r="B42" s="52">
        <v>36</v>
      </c>
      <c r="C42" s="168" t="s">
        <v>3</v>
      </c>
      <c r="D42" s="77">
        <v>31</v>
      </c>
      <c r="E42" s="77">
        <v>9</v>
      </c>
      <c r="F42" s="77">
        <v>4</v>
      </c>
      <c r="G42" s="53">
        <f t="shared" si="2"/>
        <v>0.29032258064516131</v>
      </c>
      <c r="H42" s="53">
        <f t="shared" si="3"/>
        <v>0.12903225806451613</v>
      </c>
      <c r="I42" s="77">
        <v>3114120</v>
      </c>
      <c r="J42" s="77">
        <v>2155340</v>
      </c>
      <c r="K42" s="77">
        <f t="shared" si="4"/>
        <v>346013.33333333331</v>
      </c>
      <c r="L42" s="77">
        <f t="shared" si="5"/>
        <v>538835</v>
      </c>
      <c r="M42" s="77">
        <v>56</v>
      </c>
      <c r="N42" s="77">
        <v>12</v>
      </c>
      <c r="O42" s="77">
        <v>6</v>
      </c>
      <c r="P42" s="53">
        <f t="shared" si="6"/>
        <v>0.21428571428571427</v>
      </c>
      <c r="Q42" s="53">
        <f t="shared" si="7"/>
        <v>0.10714285714285714</v>
      </c>
      <c r="R42" s="77">
        <v>9666190</v>
      </c>
      <c r="S42" s="77">
        <v>3154230</v>
      </c>
      <c r="T42" s="77">
        <f t="shared" si="8"/>
        <v>805515.83333333337</v>
      </c>
      <c r="U42" s="77">
        <f t="shared" si="9"/>
        <v>525705</v>
      </c>
      <c r="V42" s="77">
        <v>6634</v>
      </c>
      <c r="W42" s="77">
        <v>259</v>
      </c>
      <c r="X42" s="77">
        <v>140</v>
      </c>
      <c r="Y42" s="53">
        <f t="shared" si="10"/>
        <v>3.9041302381670182E-2</v>
      </c>
      <c r="Z42" s="53">
        <f t="shared" si="11"/>
        <v>2.1103406692794695E-2</v>
      </c>
      <c r="AA42" s="77">
        <v>79451280</v>
      </c>
      <c r="AB42" s="77">
        <v>58931920</v>
      </c>
      <c r="AC42" s="77">
        <f t="shared" si="12"/>
        <v>306761.69884169882</v>
      </c>
      <c r="AD42" s="77">
        <f t="shared" si="13"/>
        <v>420942.28571428574</v>
      </c>
      <c r="AE42" s="77">
        <v>5303</v>
      </c>
      <c r="AF42" s="77">
        <v>489</v>
      </c>
      <c r="AG42" s="77">
        <v>328</v>
      </c>
      <c r="AH42" s="53">
        <f t="shared" si="14"/>
        <v>9.2211955496888556E-2</v>
      </c>
      <c r="AI42" s="53">
        <f t="shared" si="15"/>
        <v>6.1851782010182918E-2</v>
      </c>
      <c r="AJ42" s="77">
        <v>162001250</v>
      </c>
      <c r="AK42" s="77">
        <v>134172260</v>
      </c>
      <c r="AL42" s="77">
        <f t="shared" si="16"/>
        <v>331290.89979550103</v>
      </c>
      <c r="AM42" s="77">
        <f t="shared" si="17"/>
        <v>409061.76829268294</v>
      </c>
      <c r="AN42" s="77">
        <v>3837</v>
      </c>
      <c r="AO42" s="77">
        <v>722</v>
      </c>
      <c r="AP42" s="77">
        <v>495</v>
      </c>
      <c r="AQ42" s="53">
        <f t="shared" si="18"/>
        <v>0.18816783945790982</v>
      </c>
      <c r="AR42" s="53">
        <f t="shared" si="19"/>
        <v>0.12900703674745895</v>
      </c>
      <c r="AS42" s="77">
        <v>219929930</v>
      </c>
      <c r="AT42" s="77">
        <v>178373940</v>
      </c>
      <c r="AU42" s="77">
        <f t="shared" si="20"/>
        <v>304612.09141274239</v>
      </c>
      <c r="AV42" s="77">
        <f t="shared" si="21"/>
        <v>360351.39393939392</v>
      </c>
      <c r="AW42" s="77">
        <v>2168</v>
      </c>
      <c r="AX42" s="77">
        <v>722</v>
      </c>
      <c r="AY42" s="77">
        <v>544</v>
      </c>
      <c r="AZ42" s="53">
        <f t="shared" si="22"/>
        <v>0.33302583025830257</v>
      </c>
      <c r="BA42" s="53">
        <f t="shared" si="23"/>
        <v>0.25092250922509224</v>
      </c>
      <c r="BB42" s="77">
        <v>227256410</v>
      </c>
      <c r="BC42" s="77">
        <v>206590720</v>
      </c>
      <c r="BD42" s="77">
        <f t="shared" si="24"/>
        <v>314759.57063711912</v>
      </c>
      <c r="BE42" s="77">
        <f t="shared" si="25"/>
        <v>379762.35294117645</v>
      </c>
      <c r="BF42" s="77">
        <v>979</v>
      </c>
      <c r="BG42" s="77">
        <v>433</v>
      </c>
      <c r="BH42" s="77">
        <v>368</v>
      </c>
      <c r="BI42" s="53">
        <f t="shared" si="26"/>
        <v>0.44228804902962204</v>
      </c>
      <c r="BJ42" s="53">
        <f t="shared" si="27"/>
        <v>0.37589376915219613</v>
      </c>
      <c r="BK42" s="77">
        <v>149144370</v>
      </c>
      <c r="BL42" s="77">
        <v>139868240</v>
      </c>
      <c r="BM42" s="77">
        <f t="shared" si="28"/>
        <v>344444.27251732099</v>
      </c>
      <c r="BN42" s="77">
        <f t="shared" si="29"/>
        <v>380076.73913043475</v>
      </c>
      <c r="BO42" s="77">
        <f t="shared" si="55"/>
        <v>19008</v>
      </c>
      <c r="BP42" s="77">
        <f t="shared" si="55"/>
        <v>2646</v>
      </c>
      <c r="BQ42" s="77">
        <f t="shared" si="55"/>
        <v>1885</v>
      </c>
      <c r="BR42" s="53">
        <f t="shared" si="32"/>
        <v>0.13920454545454544</v>
      </c>
      <c r="BS42" s="53">
        <f t="shared" si="33"/>
        <v>9.9168771043771045E-2</v>
      </c>
      <c r="BT42" s="77">
        <f t="shared" si="56"/>
        <v>850563550</v>
      </c>
      <c r="BU42" s="77">
        <f t="shared" si="56"/>
        <v>723246650</v>
      </c>
      <c r="BV42" s="77">
        <f t="shared" si="35"/>
        <v>321452.5888133031</v>
      </c>
      <c r="BW42" s="77">
        <f t="shared" si="36"/>
        <v>383685.225464191</v>
      </c>
      <c r="BY42" s="90">
        <v>36</v>
      </c>
      <c r="BZ42" s="168" t="s">
        <v>3</v>
      </c>
      <c r="CA42" s="133">
        <v>18444</v>
      </c>
      <c r="CB42" s="133">
        <v>2606</v>
      </c>
      <c r="CC42" s="133">
        <v>1755</v>
      </c>
      <c r="CD42" s="27">
        <v>0.14129256126653655</v>
      </c>
      <c r="CE42" s="27">
        <v>9.5152895250487965E-2</v>
      </c>
      <c r="CF42" s="133">
        <v>788076380</v>
      </c>
      <c r="CG42" s="133">
        <v>667689640</v>
      </c>
      <c r="CH42" s="133">
        <v>302408.43438219494</v>
      </c>
      <c r="CI42" s="133">
        <v>380449.93732193729</v>
      </c>
      <c r="CK42" s="42" t="str">
        <f t="shared" si="37"/>
        <v>富田林市</v>
      </c>
      <c r="CL42" s="86">
        <f t="shared" si="57"/>
        <v>0.11763633047601678</v>
      </c>
      <c r="CM42" s="97">
        <f t="shared" si="38"/>
        <v>0.11799999999999999</v>
      </c>
      <c r="CN42" s="97">
        <f t="shared" si="53"/>
        <v>0.11773049645390071</v>
      </c>
      <c r="CO42" s="97">
        <f t="shared" si="40"/>
        <v>0.11799999999999999</v>
      </c>
      <c r="CP42" s="135">
        <f t="shared" si="54"/>
        <v>0</v>
      </c>
      <c r="CQ42" s="42" t="str">
        <f t="shared" si="42"/>
        <v>泉佐野市</v>
      </c>
      <c r="CR42" s="86">
        <f t="shared" si="58"/>
        <v>7.6251040057054562E-2</v>
      </c>
      <c r="CS42" s="86">
        <f t="shared" si="43"/>
        <v>7.5999999999999998E-2</v>
      </c>
      <c r="CT42" s="97">
        <f t="shared" si="44"/>
        <v>7.3294896957801767E-2</v>
      </c>
      <c r="CU42" s="97">
        <f t="shared" si="45"/>
        <v>7.2999999999999995E-2</v>
      </c>
      <c r="CV42" s="135">
        <f t="shared" si="46"/>
        <v>0.30000000000000027</v>
      </c>
      <c r="CW42" s="43"/>
      <c r="CX42" s="86">
        <f t="shared" si="47"/>
        <v>0.124</v>
      </c>
      <c r="CY42" s="86">
        <f t="shared" si="48"/>
        <v>0.121</v>
      </c>
      <c r="CZ42" s="136">
        <f t="shared" si="49"/>
        <v>0.30000000000000027</v>
      </c>
      <c r="DA42" s="86">
        <f t="shared" si="50"/>
        <v>8.2000000000000003E-2</v>
      </c>
      <c r="DB42" s="86">
        <f t="shared" si="51"/>
        <v>0.08</v>
      </c>
      <c r="DC42" s="136">
        <f t="shared" si="52"/>
        <v>0.20000000000000018</v>
      </c>
      <c r="DD42" s="149">
        <v>0</v>
      </c>
    </row>
    <row r="43" spans="2:108" s="15" customFormat="1" ht="13.5" customHeight="1">
      <c r="B43" s="52">
        <v>37</v>
      </c>
      <c r="C43" s="168" t="s">
        <v>4</v>
      </c>
      <c r="D43" s="77">
        <v>28</v>
      </c>
      <c r="E43" s="77">
        <v>9</v>
      </c>
      <c r="F43" s="77">
        <v>2</v>
      </c>
      <c r="G43" s="53">
        <f t="shared" si="2"/>
        <v>0.32142857142857145</v>
      </c>
      <c r="H43" s="53">
        <f t="shared" si="3"/>
        <v>7.1428571428571425E-2</v>
      </c>
      <c r="I43" s="77">
        <v>1128560</v>
      </c>
      <c r="J43" s="77">
        <v>699170</v>
      </c>
      <c r="K43" s="77">
        <f t="shared" si="4"/>
        <v>125395.55555555556</v>
      </c>
      <c r="L43" s="77">
        <f t="shared" si="5"/>
        <v>349585</v>
      </c>
      <c r="M43" s="77">
        <v>64</v>
      </c>
      <c r="N43" s="77">
        <v>12</v>
      </c>
      <c r="O43" s="77">
        <v>6</v>
      </c>
      <c r="P43" s="53">
        <f t="shared" si="6"/>
        <v>0.1875</v>
      </c>
      <c r="Q43" s="53">
        <f t="shared" si="7"/>
        <v>9.375E-2</v>
      </c>
      <c r="R43" s="77">
        <v>4547170</v>
      </c>
      <c r="S43" s="77">
        <v>3957640</v>
      </c>
      <c r="T43" s="77">
        <f t="shared" si="8"/>
        <v>378930.83333333331</v>
      </c>
      <c r="U43" s="77">
        <f t="shared" si="9"/>
        <v>659606.66666666663</v>
      </c>
      <c r="V43" s="77">
        <v>21546</v>
      </c>
      <c r="W43" s="77">
        <v>975</v>
      </c>
      <c r="X43" s="77">
        <v>500</v>
      </c>
      <c r="Y43" s="53">
        <f t="shared" si="10"/>
        <v>4.525201893622946E-2</v>
      </c>
      <c r="Z43" s="53">
        <f t="shared" si="11"/>
        <v>2.3206163557040749E-2</v>
      </c>
      <c r="AA43" s="77">
        <v>249917320</v>
      </c>
      <c r="AB43" s="77">
        <v>205690640</v>
      </c>
      <c r="AC43" s="77">
        <f t="shared" si="12"/>
        <v>256325.45641025642</v>
      </c>
      <c r="AD43" s="77">
        <f t="shared" si="13"/>
        <v>411381.28</v>
      </c>
      <c r="AE43" s="77">
        <v>16886</v>
      </c>
      <c r="AF43" s="77">
        <v>1611</v>
      </c>
      <c r="AG43" s="77">
        <v>913</v>
      </c>
      <c r="AH43" s="53">
        <f t="shared" si="14"/>
        <v>9.5404477081606071E-2</v>
      </c>
      <c r="AI43" s="53">
        <f t="shared" si="15"/>
        <v>5.4068459078526587E-2</v>
      </c>
      <c r="AJ43" s="77">
        <v>466718730</v>
      </c>
      <c r="AK43" s="77">
        <v>369317120</v>
      </c>
      <c r="AL43" s="77">
        <f t="shared" si="16"/>
        <v>289707.46741154563</v>
      </c>
      <c r="AM43" s="77">
        <f t="shared" si="17"/>
        <v>404509.4414019715</v>
      </c>
      <c r="AN43" s="77">
        <v>11802</v>
      </c>
      <c r="AO43" s="77">
        <v>2300</v>
      </c>
      <c r="AP43" s="77">
        <v>1452</v>
      </c>
      <c r="AQ43" s="53">
        <f t="shared" si="18"/>
        <v>0.19488222335197425</v>
      </c>
      <c r="AR43" s="53">
        <f t="shared" si="19"/>
        <v>0.12302999491611591</v>
      </c>
      <c r="AS43" s="77">
        <v>670158540</v>
      </c>
      <c r="AT43" s="77">
        <v>566066030</v>
      </c>
      <c r="AU43" s="77">
        <f t="shared" si="20"/>
        <v>291373.27826086956</v>
      </c>
      <c r="AV43" s="77">
        <f t="shared" si="21"/>
        <v>389852.63774104684</v>
      </c>
      <c r="AW43" s="77">
        <v>6462</v>
      </c>
      <c r="AX43" s="77">
        <v>2071</v>
      </c>
      <c r="AY43" s="77">
        <v>1486</v>
      </c>
      <c r="AZ43" s="53">
        <f t="shared" si="22"/>
        <v>0.32048901268956981</v>
      </c>
      <c r="BA43" s="53">
        <f t="shared" si="23"/>
        <v>0.22995976477870628</v>
      </c>
      <c r="BB43" s="77">
        <v>652293630</v>
      </c>
      <c r="BC43" s="77">
        <v>582054140</v>
      </c>
      <c r="BD43" s="77">
        <f t="shared" si="24"/>
        <v>314965.53838725254</v>
      </c>
      <c r="BE43" s="77">
        <f t="shared" si="25"/>
        <v>391691.88425302826</v>
      </c>
      <c r="BF43" s="77">
        <v>2694</v>
      </c>
      <c r="BG43" s="77">
        <v>1048</v>
      </c>
      <c r="BH43" s="77">
        <v>842</v>
      </c>
      <c r="BI43" s="53">
        <f t="shared" si="26"/>
        <v>0.38901262063845582</v>
      </c>
      <c r="BJ43" s="53">
        <f t="shared" si="27"/>
        <v>0.31254639940608758</v>
      </c>
      <c r="BK43" s="77">
        <v>351132870</v>
      </c>
      <c r="BL43" s="77">
        <v>325107580</v>
      </c>
      <c r="BM43" s="77">
        <f t="shared" si="28"/>
        <v>335050.44847328245</v>
      </c>
      <c r="BN43" s="77">
        <f t="shared" si="29"/>
        <v>386113.5154394299</v>
      </c>
      <c r="BO43" s="77">
        <f t="shared" si="55"/>
        <v>59482</v>
      </c>
      <c r="BP43" s="77">
        <f t="shared" si="55"/>
        <v>8026</v>
      </c>
      <c r="BQ43" s="77">
        <f t="shared" si="55"/>
        <v>5201</v>
      </c>
      <c r="BR43" s="53">
        <f t="shared" si="32"/>
        <v>0.13493157593893951</v>
      </c>
      <c r="BS43" s="53">
        <f t="shared" si="33"/>
        <v>8.7438216603342181E-2</v>
      </c>
      <c r="BT43" s="77">
        <f t="shared" si="56"/>
        <v>2395896820</v>
      </c>
      <c r="BU43" s="77">
        <f t="shared" si="56"/>
        <v>2052892320</v>
      </c>
      <c r="BV43" s="77">
        <f t="shared" si="35"/>
        <v>298516.92250186892</v>
      </c>
      <c r="BW43" s="77">
        <f t="shared" si="36"/>
        <v>394711.07863872329</v>
      </c>
      <c r="BY43" s="90">
        <v>37</v>
      </c>
      <c r="BZ43" s="168" t="s">
        <v>4</v>
      </c>
      <c r="CA43" s="133">
        <v>57228</v>
      </c>
      <c r="CB43" s="133">
        <v>7594</v>
      </c>
      <c r="CC43" s="133">
        <v>4868</v>
      </c>
      <c r="CD43" s="27">
        <v>0.13269728105123366</v>
      </c>
      <c r="CE43" s="27">
        <v>8.5063255748934086E-2</v>
      </c>
      <c r="CF43" s="133">
        <v>2193506900</v>
      </c>
      <c r="CG43" s="133">
        <v>1882164240</v>
      </c>
      <c r="CH43" s="133">
        <v>288847.3663418488</v>
      </c>
      <c r="CI43" s="133">
        <v>386640.14790468366</v>
      </c>
      <c r="CK43" s="42" t="str">
        <f t="shared" si="37"/>
        <v>堺市北区</v>
      </c>
      <c r="CL43" s="86">
        <f t="shared" si="57"/>
        <v>0.11711711711711711</v>
      </c>
      <c r="CM43" s="97">
        <f t="shared" si="38"/>
        <v>0.11700000000000001</v>
      </c>
      <c r="CN43" s="97">
        <f t="shared" si="53"/>
        <v>0.11294401431739486</v>
      </c>
      <c r="CO43" s="97">
        <f t="shared" si="40"/>
        <v>0.113</v>
      </c>
      <c r="CP43" s="135">
        <f t="shared" si="54"/>
        <v>0.40000000000000036</v>
      </c>
      <c r="CQ43" s="42" t="str">
        <f t="shared" si="42"/>
        <v>大東市</v>
      </c>
      <c r="CR43" s="86">
        <f t="shared" si="58"/>
        <v>7.5997408127372032E-2</v>
      </c>
      <c r="CS43" s="86">
        <f t="shared" si="43"/>
        <v>7.5999999999999998E-2</v>
      </c>
      <c r="CT43" s="97">
        <f t="shared" si="44"/>
        <v>7.0707553939625897E-2</v>
      </c>
      <c r="CU43" s="97">
        <f t="shared" si="45"/>
        <v>7.0999999999999994E-2</v>
      </c>
      <c r="CV43" s="135">
        <f t="shared" si="46"/>
        <v>0.50000000000000044</v>
      </c>
      <c r="CW43" s="43"/>
      <c r="CX43" s="86">
        <f t="shared" si="47"/>
        <v>0.124</v>
      </c>
      <c r="CY43" s="86">
        <f t="shared" si="48"/>
        <v>0.121</v>
      </c>
      <c r="CZ43" s="136">
        <f t="shared" si="49"/>
        <v>0.30000000000000027</v>
      </c>
      <c r="DA43" s="86">
        <f t="shared" si="50"/>
        <v>8.2000000000000003E-2</v>
      </c>
      <c r="DB43" s="86">
        <f t="shared" si="51"/>
        <v>0.08</v>
      </c>
      <c r="DC43" s="136">
        <f t="shared" si="52"/>
        <v>0.20000000000000018</v>
      </c>
      <c r="DD43" s="149">
        <v>0</v>
      </c>
    </row>
    <row r="44" spans="2:108" s="15" customFormat="1" ht="13.5" customHeight="1">
      <c r="B44" s="52">
        <v>38</v>
      </c>
      <c r="C44" s="169" t="s">
        <v>40</v>
      </c>
      <c r="D44" s="77">
        <v>14</v>
      </c>
      <c r="E44" s="77">
        <v>2</v>
      </c>
      <c r="F44" s="77">
        <v>2</v>
      </c>
      <c r="G44" s="53">
        <f t="shared" si="2"/>
        <v>0.14285714285714285</v>
      </c>
      <c r="H44" s="53">
        <f t="shared" si="3"/>
        <v>0.14285714285714285</v>
      </c>
      <c r="I44" s="77">
        <v>1963810</v>
      </c>
      <c r="J44" s="77">
        <v>1963810</v>
      </c>
      <c r="K44" s="77">
        <f t="shared" si="4"/>
        <v>981905</v>
      </c>
      <c r="L44" s="77">
        <f t="shared" si="5"/>
        <v>981905</v>
      </c>
      <c r="M44" s="77">
        <v>31</v>
      </c>
      <c r="N44" s="77">
        <v>2</v>
      </c>
      <c r="O44" s="77">
        <v>1</v>
      </c>
      <c r="P44" s="53">
        <f t="shared" si="6"/>
        <v>6.4516129032258063E-2</v>
      </c>
      <c r="Q44" s="53">
        <f t="shared" si="7"/>
        <v>3.2258064516129031E-2</v>
      </c>
      <c r="R44" s="77">
        <v>1162940</v>
      </c>
      <c r="S44" s="77">
        <v>1139380</v>
      </c>
      <c r="T44" s="77">
        <f t="shared" si="8"/>
        <v>581470</v>
      </c>
      <c r="U44" s="77">
        <f t="shared" si="9"/>
        <v>1139380</v>
      </c>
      <c r="V44" s="77">
        <v>4498</v>
      </c>
      <c r="W44" s="77">
        <v>197</v>
      </c>
      <c r="X44" s="77">
        <v>109</v>
      </c>
      <c r="Y44" s="53">
        <f t="shared" si="10"/>
        <v>4.379724321920854E-2</v>
      </c>
      <c r="Z44" s="53">
        <f t="shared" si="11"/>
        <v>2.4232992441084927E-2</v>
      </c>
      <c r="AA44" s="77">
        <v>53654440</v>
      </c>
      <c r="AB44" s="77">
        <v>41595980</v>
      </c>
      <c r="AC44" s="77">
        <f t="shared" si="12"/>
        <v>272357.56345177663</v>
      </c>
      <c r="AD44" s="77">
        <f t="shared" si="13"/>
        <v>381614.49541284406</v>
      </c>
      <c r="AE44" s="77">
        <v>3574</v>
      </c>
      <c r="AF44" s="77">
        <v>339</v>
      </c>
      <c r="AG44" s="77">
        <v>214</v>
      </c>
      <c r="AH44" s="53">
        <f t="shared" si="14"/>
        <v>9.4851706771124797E-2</v>
      </c>
      <c r="AI44" s="53">
        <f t="shared" si="15"/>
        <v>5.9876888640179073E-2</v>
      </c>
      <c r="AJ44" s="77">
        <v>83093080</v>
      </c>
      <c r="AK44" s="77">
        <v>69175520</v>
      </c>
      <c r="AL44" s="77">
        <f t="shared" si="16"/>
        <v>245112.33038348082</v>
      </c>
      <c r="AM44" s="77">
        <f t="shared" si="17"/>
        <v>323250.09345794393</v>
      </c>
      <c r="AN44" s="77">
        <v>2464</v>
      </c>
      <c r="AO44" s="77">
        <v>371</v>
      </c>
      <c r="AP44" s="77">
        <v>262</v>
      </c>
      <c r="AQ44" s="53">
        <f t="shared" si="18"/>
        <v>0.15056818181818182</v>
      </c>
      <c r="AR44" s="53">
        <f t="shared" si="19"/>
        <v>0.10633116883116883</v>
      </c>
      <c r="AS44" s="77">
        <v>100190760</v>
      </c>
      <c r="AT44" s="77">
        <v>87553910</v>
      </c>
      <c r="AU44" s="77">
        <f t="shared" si="20"/>
        <v>270055.95687331539</v>
      </c>
      <c r="AV44" s="77">
        <f t="shared" si="21"/>
        <v>334175.22900763358</v>
      </c>
      <c r="AW44" s="77">
        <v>1324</v>
      </c>
      <c r="AX44" s="77">
        <v>317</v>
      </c>
      <c r="AY44" s="77">
        <v>255</v>
      </c>
      <c r="AZ44" s="53">
        <f t="shared" si="22"/>
        <v>0.23942598187311179</v>
      </c>
      <c r="BA44" s="53">
        <f t="shared" si="23"/>
        <v>0.19259818731117825</v>
      </c>
      <c r="BB44" s="77">
        <v>93047450</v>
      </c>
      <c r="BC44" s="77">
        <v>85392820</v>
      </c>
      <c r="BD44" s="77">
        <f t="shared" si="24"/>
        <v>293525.0788643533</v>
      </c>
      <c r="BE44" s="77">
        <f t="shared" si="25"/>
        <v>334873.80392156861</v>
      </c>
      <c r="BF44" s="77">
        <v>531</v>
      </c>
      <c r="BG44" s="77">
        <v>138</v>
      </c>
      <c r="BH44" s="77">
        <v>118</v>
      </c>
      <c r="BI44" s="53">
        <f t="shared" si="26"/>
        <v>0.25988700564971751</v>
      </c>
      <c r="BJ44" s="53">
        <f t="shared" si="27"/>
        <v>0.22222222222222221</v>
      </c>
      <c r="BK44" s="77">
        <v>44233590</v>
      </c>
      <c r="BL44" s="77">
        <v>39108260</v>
      </c>
      <c r="BM44" s="77">
        <f t="shared" si="28"/>
        <v>320533.26086956525</v>
      </c>
      <c r="BN44" s="77">
        <f t="shared" si="29"/>
        <v>331425.93220338982</v>
      </c>
      <c r="BO44" s="77">
        <f t="shared" si="55"/>
        <v>12436</v>
      </c>
      <c r="BP44" s="77">
        <f t="shared" si="55"/>
        <v>1366</v>
      </c>
      <c r="BQ44" s="77">
        <f t="shared" si="55"/>
        <v>961</v>
      </c>
      <c r="BR44" s="53">
        <f t="shared" si="32"/>
        <v>0.10984239305242843</v>
      </c>
      <c r="BS44" s="53">
        <f t="shared" si="33"/>
        <v>7.7275651334834355E-2</v>
      </c>
      <c r="BT44" s="77">
        <f t="shared" si="56"/>
        <v>377346070</v>
      </c>
      <c r="BU44" s="77">
        <f t="shared" si="56"/>
        <v>325929680</v>
      </c>
      <c r="BV44" s="77">
        <f t="shared" si="35"/>
        <v>276241.63250366034</v>
      </c>
      <c r="BW44" s="77">
        <f t="shared" si="36"/>
        <v>339156.79500520293</v>
      </c>
      <c r="BY44" s="90">
        <v>38</v>
      </c>
      <c r="BZ44" s="169" t="s">
        <v>40</v>
      </c>
      <c r="CA44" s="133">
        <v>11957</v>
      </c>
      <c r="CB44" s="133">
        <v>1228</v>
      </c>
      <c r="CC44" s="133">
        <v>841</v>
      </c>
      <c r="CD44" s="27">
        <v>0.10270134649159487</v>
      </c>
      <c r="CE44" s="27">
        <v>7.0335368403445675E-2</v>
      </c>
      <c r="CF44" s="133">
        <v>357595710</v>
      </c>
      <c r="CG44" s="133">
        <v>305038300</v>
      </c>
      <c r="CH44" s="133">
        <v>291201.71824104234</v>
      </c>
      <c r="CI44" s="133">
        <v>362709.03686087992</v>
      </c>
      <c r="CK44" s="42" t="str">
        <f t="shared" si="37"/>
        <v>茨木市</v>
      </c>
      <c r="CL44" s="86">
        <f t="shared" si="57"/>
        <v>0.11693655428723122</v>
      </c>
      <c r="CM44" s="97">
        <f t="shared" si="38"/>
        <v>0.11700000000000001</v>
      </c>
      <c r="CN44" s="97">
        <f t="shared" si="53"/>
        <v>0.11758745365359372</v>
      </c>
      <c r="CO44" s="97">
        <f t="shared" si="40"/>
        <v>0.11799999999999999</v>
      </c>
      <c r="CP44" s="135">
        <f t="shared" si="54"/>
        <v>-9.9999999999998701E-2</v>
      </c>
      <c r="CQ44" s="42" t="str">
        <f t="shared" si="42"/>
        <v>高槻市</v>
      </c>
      <c r="CR44" s="86">
        <f t="shared" si="58"/>
        <v>7.5867705870333077E-2</v>
      </c>
      <c r="CS44" s="86">
        <f t="shared" si="43"/>
        <v>7.5999999999999998E-2</v>
      </c>
      <c r="CT44" s="97">
        <f t="shared" si="44"/>
        <v>7.3491800812396577E-2</v>
      </c>
      <c r="CU44" s="97">
        <f t="shared" si="45"/>
        <v>7.2999999999999995E-2</v>
      </c>
      <c r="CV44" s="135">
        <f t="shared" si="46"/>
        <v>0.30000000000000027</v>
      </c>
      <c r="CW44" s="43"/>
      <c r="CX44" s="86">
        <f t="shared" si="47"/>
        <v>0.124</v>
      </c>
      <c r="CY44" s="86">
        <f t="shared" si="48"/>
        <v>0.121</v>
      </c>
      <c r="CZ44" s="136">
        <f t="shared" si="49"/>
        <v>0.30000000000000027</v>
      </c>
      <c r="DA44" s="86">
        <f t="shared" si="50"/>
        <v>8.2000000000000003E-2</v>
      </c>
      <c r="DB44" s="86">
        <f t="shared" si="51"/>
        <v>0.08</v>
      </c>
      <c r="DC44" s="136">
        <f t="shared" si="52"/>
        <v>0.20000000000000018</v>
      </c>
      <c r="DD44" s="149">
        <v>0</v>
      </c>
    </row>
    <row r="45" spans="2:108" s="15" customFormat="1" ht="13.5" customHeight="1">
      <c r="B45" s="52">
        <v>39</v>
      </c>
      <c r="C45" s="169" t="s">
        <v>8</v>
      </c>
      <c r="D45" s="77">
        <v>31</v>
      </c>
      <c r="E45" s="77">
        <v>7</v>
      </c>
      <c r="F45" s="77">
        <v>3</v>
      </c>
      <c r="G45" s="53">
        <f t="shared" si="2"/>
        <v>0.22580645161290322</v>
      </c>
      <c r="H45" s="53">
        <f t="shared" si="3"/>
        <v>9.6774193548387094E-2</v>
      </c>
      <c r="I45" s="77">
        <v>1072830</v>
      </c>
      <c r="J45" s="77">
        <v>788500</v>
      </c>
      <c r="K45" s="77">
        <f t="shared" si="4"/>
        <v>153261.42857142858</v>
      </c>
      <c r="L45" s="77">
        <f t="shared" si="5"/>
        <v>262833.33333333331</v>
      </c>
      <c r="M45" s="77">
        <v>93</v>
      </c>
      <c r="N45" s="77">
        <v>13</v>
      </c>
      <c r="O45" s="77">
        <v>8</v>
      </c>
      <c r="P45" s="53">
        <f t="shared" si="6"/>
        <v>0.13978494623655913</v>
      </c>
      <c r="Q45" s="53">
        <f t="shared" si="7"/>
        <v>8.6021505376344093E-2</v>
      </c>
      <c r="R45" s="77">
        <v>3253330</v>
      </c>
      <c r="S45" s="77">
        <v>2753230</v>
      </c>
      <c r="T45" s="77">
        <f t="shared" si="8"/>
        <v>250256.15384615384</v>
      </c>
      <c r="U45" s="77">
        <f t="shared" si="9"/>
        <v>344153.75</v>
      </c>
      <c r="V45" s="77">
        <v>24226</v>
      </c>
      <c r="W45" s="77">
        <v>817</v>
      </c>
      <c r="X45" s="77">
        <v>481</v>
      </c>
      <c r="Y45" s="53">
        <f t="shared" si="10"/>
        <v>3.3724098076446794E-2</v>
      </c>
      <c r="Z45" s="53">
        <f t="shared" si="11"/>
        <v>1.9854701560307109E-2</v>
      </c>
      <c r="AA45" s="77">
        <v>250319550</v>
      </c>
      <c r="AB45" s="77">
        <v>190202590</v>
      </c>
      <c r="AC45" s="77">
        <f t="shared" si="12"/>
        <v>306388.67809057527</v>
      </c>
      <c r="AD45" s="77">
        <f t="shared" si="13"/>
        <v>395431.58004158002</v>
      </c>
      <c r="AE45" s="77">
        <v>21122</v>
      </c>
      <c r="AF45" s="77">
        <v>1530</v>
      </c>
      <c r="AG45" s="77">
        <v>945</v>
      </c>
      <c r="AH45" s="53">
        <f t="shared" si="14"/>
        <v>7.2436322317962321E-2</v>
      </c>
      <c r="AI45" s="53">
        <f t="shared" si="15"/>
        <v>4.4740081431682607E-2</v>
      </c>
      <c r="AJ45" s="77">
        <v>430768800</v>
      </c>
      <c r="AK45" s="77">
        <v>347911260</v>
      </c>
      <c r="AL45" s="77">
        <f t="shared" si="16"/>
        <v>281548.23529411765</v>
      </c>
      <c r="AM45" s="77">
        <f t="shared" si="17"/>
        <v>368160.06349206349</v>
      </c>
      <c r="AN45" s="77">
        <v>13474</v>
      </c>
      <c r="AO45" s="77">
        <v>2114</v>
      </c>
      <c r="AP45" s="77">
        <v>1472</v>
      </c>
      <c r="AQ45" s="53">
        <f t="shared" si="18"/>
        <v>0.15689476027905597</v>
      </c>
      <c r="AR45" s="53">
        <f t="shared" si="19"/>
        <v>0.10924743951313641</v>
      </c>
      <c r="AS45" s="77">
        <v>641030500</v>
      </c>
      <c r="AT45" s="77">
        <v>538887450</v>
      </c>
      <c r="AU45" s="77">
        <f t="shared" si="20"/>
        <v>303231.07852412487</v>
      </c>
      <c r="AV45" s="77">
        <f t="shared" si="21"/>
        <v>366092.01766304346</v>
      </c>
      <c r="AW45" s="77">
        <v>6826</v>
      </c>
      <c r="AX45" s="77">
        <v>1891</v>
      </c>
      <c r="AY45" s="77">
        <v>1442</v>
      </c>
      <c r="AZ45" s="53">
        <f t="shared" si="22"/>
        <v>0.27702900673893938</v>
      </c>
      <c r="BA45" s="53">
        <f t="shared" si="23"/>
        <v>0.21125109874011133</v>
      </c>
      <c r="BB45" s="77">
        <v>574156380</v>
      </c>
      <c r="BC45" s="77">
        <v>515971910</v>
      </c>
      <c r="BD45" s="77">
        <f t="shared" si="24"/>
        <v>303625.79587519832</v>
      </c>
      <c r="BE45" s="77">
        <f t="shared" si="25"/>
        <v>357816.8585298197</v>
      </c>
      <c r="BF45" s="77">
        <v>2742</v>
      </c>
      <c r="BG45" s="77">
        <v>1005</v>
      </c>
      <c r="BH45" s="77">
        <v>847</v>
      </c>
      <c r="BI45" s="53">
        <f t="shared" si="26"/>
        <v>0.3665207877461707</v>
      </c>
      <c r="BJ45" s="53">
        <f t="shared" si="27"/>
        <v>0.30889861415025527</v>
      </c>
      <c r="BK45" s="77">
        <v>338443000</v>
      </c>
      <c r="BL45" s="77">
        <v>319897950</v>
      </c>
      <c r="BM45" s="77">
        <f t="shared" si="28"/>
        <v>336759.20398009953</v>
      </c>
      <c r="BN45" s="77">
        <f t="shared" si="29"/>
        <v>377683.53010625736</v>
      </c>
      <c r="BO45" s="77">
        <f t="shared" si="55"/>
        <v>68514</v>
      </c>
      <c r="BP45" s="77">
        <f t="shared" si="55"/>
        <v>7377</v>
      </c>
      <c r="BQ45" s="77">
        <f t="shared" si="55"/>
        <v>5198</v>
      </c>
      <c r="BR45" s="53">
        <f t="shared" si="32"/>
        <v>0.10767142481828532</v>
      </c>
      <c r="BS45" s="53">
        <f t="shared" si="33"/>
        <v>7.5867705870333077E-2</v>
      </c>
      <c r="BT45" s="77">
        <f t="shared" si="56"/>
        <v>2239044390</v>
      </c>
      <c r="BU45" s="77">
        <f t="shared" si="56"/>
        <v>1916412890</v>
      </c>
      <c r="BV45" s="77">
        <f t="shared" si="35"/>
        <v>303516.92964619765</v>
      </c>
      <c r="BW45" s="77">
        <f t="shared" si="36"/>
        <v>368682.74143901502</v>
      </c>
      <c r="BY45" s="90">
        <v>39</v>
      </c>
      <c r="BZ45" s="169" t="s">
        <v>8</v>
      </c>
      <c r="CA45" s="133">
        <v>66470</v>
      </c>
      <c r="CB45" s="133">
        <v>6914</v>
      </c>
      <c r="CC45" s="133">
        <v>4885</v>
      </c>
      <c r="CD45" s="27">
        <v>0.10401684970663458</v>
      </c>
      <c r="CE45" s="27">
        <v>7.3491800812396577E-2</v>
      </c>
      <c r="CF45" s="133">
        <v>2169368400</v>
      </c>
      <c r="CG45" s="133">
        <v>1854472070</v>
      </c>
      <c r="CH45" s="133">
        <v>313764.59357824706</v>
      </c>
      <c r="CI45" s="133">
        <v>379625.80757420673</v>
      </c>
      <c r="CK45" s="42" t="str">
        <f t="shared" si="37"/>
        <v>大東市</v>
      </c>
      <c r="CL45" s="86">
        <f t="shared" si="57"/>
        <v>0.11640285105989077</v>
      </c>
      <c r="CM45" s="97">
        <f t="shared" si="38"/>
        <v>0.11600000000000001</v>
      </c>
      <c r="CN45" s="97">
        <f t="shared" si="53"/>
        <v>0.11146725350428169</v>
      </c>
      <c r="CO45" s="97">
        <f t="shared" si="40"/>
        <v>0.111</v>
      </c>
      <c r="CP45" s="135">
        <f t="shared" si="54"/>
        <v>0.50000000000000044</v>
      </c>
      <c r="CQ45" s="42" t="str">
        <f t="shared" si="42"/>
        <v>西成区</v>
      </c>
      <c r="CR45" s="86">
        <f t="shared" si="58"/>
        <v>7.5175572519083966E-2</v>
      </c>
      <c r="CS45" s="86">
        <f t="shared" si="43"/>
        <v>7.4999999999999997E-2</v>
      </c>
      <c r="CT45" s="97">
        <f t="shared" si="44"/>
        <v>7.5283559765673691E-2</v>
      </c>
      <c r="CU45" s="97">
        <f t="shared" si="45"/>
        <v>7.4999999999999997E-2</v>
      </c>
      <c r="CV45" s="135">
        <f t="shared" si="46"/>
        <v>0</v>
      </c>
      <c r="CW45" s="43"/>
      <c r="CX45" s="86">
        <f t="shared" si="47"/>
        <v>0.124</v>
      </c>
      <c r="CY45" s="86">
        <f t="shared" si="48"/>
        <v>0.121</v>
      </c>
      <c r="CZ45" s="136">
        <f t="shared" si="49"/>
        <v>0.30000000000000027</v>
      </c>
      <c r="DA45" s="86">
        <f t="shared" si="50"/>
        <v>8.2000000000000003E-2</v>
      </c>
      <c r="DB45" s="86">
        <f t="shared" si="51"/>
        <v>0.08</v>
      </c>
      <c r="DC45" s="136">
        <f t="shared" si="52"/>
        <v>0.20000000000000018</v>
      </c>
      <c r="DD45" s="149">
        <v>0</v>
      </c>
    </row>
    <row r="46" spans="2:108" s="15" customFormat="1" ht="13.5" customHeight="1">
      <c r="B46" s="52">
        <v>40</v>
      </c>
      <c r="C46" s="169" t="s">
        <v>41</v>
      </c>
      <c r="D46" s="77">
        <v>38</v>
      </c>
      <c r="E46" s="77">
        <v>7</v>
      </c>
      <c r="F46" s="77">
        <v>5</v>
      </c>
      <c r="G46" s="53">
        <f t="shared" si="2"/>
        <v>0.18421052631578946</v>
      </c>
      <c r="H46" s="53">
        <f t="shared" si="3"/>
        <v>0.13157894736842105</v>
      </c>
      <c r="I46" s="77">
        <v>3665920</v>
      </c>
      <c r="J46" s="77">
        <v>2771110</v>
      </c>
      <c r="K46" s="77">
        <f t="shared" si="4"/>
        <v>523702.85714285716</v>
      </c>
      <c r="L46" s="77">
        <f t="shared" si="5"/>
        <v>554222</v>
      </c>
      <c r="M46" s="77">
        <v>90</v>
      </c>
      <c r="N46" s="77">
        <v>16</v>
      </c>
      <c r="O46" s="77">
        <v>5</v>
      </c>
      <c r="P46" s="53">
        <f t="shared" si="6"/>
        <v>0.17777777777777778</v>
      </c>
      <c r="Q46" s="53">
        <f t="shared" si="7"/>
        <v>5.5555555555555552E-2</v>
      </c>
      <c r="R46" s="77">
        <v>2644240</v>
      </c>
      <c r="S46" s="77">
        <v>1532880</v>
      </c>
      <c r="T46" s="77">
        <f t="shared" si="8"/>
        <v>165265</v>
      </c>
      <c r="U46" s="77">
        <f t="shared" si="9"/>
        <v>306576</v>
      </c>
      <c r="V46" s="77">
        <v>5119</v>
      </c>
      <c r="W46" s="77">
        <v>206</v>
      </c>
      <c r="X46" s="77">
        <v>85</v>
      </c>
      <c r="Y46" s="53">
        <f t="shared" si="10"/>
        <v>4.0242234811486616E-2</v>
      </c>
      <c r="Z46" s="53">
        <f t="shared" si="11"/>
        <v>1.6604805626098847E-2</v>
      </c>
      <c r="AA46" s="77">
        <v>60157060</v>
      </c>
      <c r="AB46" s="77">
        <v>31741200</v>
      </c>
      <c r="AC46" s="77">
        <f t="shared" si="12"/>
        <v>292024.56310679612</v>
      </c>
      <c r="AD46" s="77">
        <f t="shared" si="13"/>
        <v>373425.8823529412</v>
      </c>
      <c r="AE46" s="77">
        <v>4390</v>
      </c>
      <c r="AF46" s="77">
        <v>360</v>
      </c>
      <c r="AG46" s="77">
        <v>191</v>
      </c>
      <c r="AH46" s="53">
        <f t="shared" si="14"/>
        <v>8.2004555808656038E-2</v>
      </c>
      <c r="AI46" s="53">
        <f t="shared" si="15"/>
        <v>4.3507972665148061E-2</v>
      </c>
      <c r="AJ46" s="77">
        <v>96988250</v>
      </c>
      <c r="AK46" s="77">
        <v>61676270</v>
      </c>
      <c r="AL46" s="77">
        <f t="shared" si="16"/>
        <v>269411.80555555556</v>
      </c>
      <c r="AM46" s="77">
        <f t="shared" si="17"/>
        <v>322912.40837696334</v>
      </c>
      <c r="AN46" s="77">
        <v>2944</v>
      </c>
      <c r="AO46" s="77">
        <v>438</v>
      </c>
      <c r="AP46" s="77">
        <v>244</v>
      </c>
      <c r="AQ46" s="53">
        <f t="shared" si="18"/>
        <v>0.14877717391304349</v>
      </c>
      <c r="AR46" s="53">
        <f t="shared" si="19"/>
        <v>8.2880434782608689E-2</v>
      </c>
      <c r="AS46" s="77">
        <v>98748650</v>
      </c>
      <c r="AT46" s="77">
        <v>68375170</v>
      </c>
      <c r="AU46" s="77">
        <f t="shared" si="20"/>
        <v>225453.53881278538</v>
      </c>
      <c r="AV46" s="77">
        <f t="shared" si="21"/>
        <v>280226.10655737703</v>
      </c>
      <c r="AW46" s="77">
        <v>1590</v>
      </c>
      <c r="AX46" s="77">
        <v>355</v>
      </c>
      <c r="AY46" s="77">
        <v>239</v>
      </c>
      <c r="AZ46" s="53">
        <f t="shared" si="22"/>
        <v>0.22327044025157233</v>
      </c>
      <c r="BA46" s="53">
        <f t="shared" si="23"/>
        <v>0.15031446540880503</v>
      </c>
      <c r="BB46" s="77">
        <v>92448160</v>
      </c>
      <c r="BC46" s="77">
        <v>75438490</v>
      </c>
      <c r="BD46" s="77">
        <f t="shared" si="24"/>
        <v>260417.35211267605</v>
      </c>
      <c r="BE46" s="77">
        <f t="shared" si="25"/>
        <v>315642.21757322177</v>
      </c>
      <c r="BF46" s="77">
        <v>585</v>
      </c>
      <c r="BG46" s="77">
        <v>206</v>
      </c>
      <c r="BH46" s="77">
        <v>164</v>
      </c>
      <c r="BI46" s="53">
        <f t="shared" si="26"/>
        <v>0.35213675213675216</v>
      </c>
      <c r="BJ46" s="53">
        <f t="shared" si="27"/>
        <v>0.28034188034188035</v>
      </c>
      <c r="BK46" s="77">
        <v>62082450</v>
      </c>
      <c r="BL46" s="77">
        <v>56628240</v>
      </c>
      <c r="BM46" s="77">
        <f t="shared" si="28"/>
        <v>301371.11650485435</v>
      </c>
      <c r="BN46" s="77">
        <f t="shared" si="29"/>
        <v>345294.14634146343</v>
      </c>
      <c r="BO46" s="77">
        <f t="shared" si="55"/>
        <v>14756</v>
      </c>
      <c r="BP46" s="77">
        <f t="shared" si="55"/>
        <v>1588</v>
      </c>
      <c r="BQ46" s="77">
        <f t="shared" si="55"/>
        <v>933</v>
      </c>
      <c r="BR46" s="53">
        <f t="shared" si="32"/>
        <v>0.10761724044456493</v>
      </c>
      <c r="BS46" s="53">
        <f t="shared" si="33"/>
        <v>6.3228517213336943E-2</v>
      </c>
      <c r="BT46" s="77">
        <f t="shared" si="56"/>
        <v>416734730</v>
      </c>
      <c r="BU46" s="77">
        <f t="shared" si="56"/>
        <v>298163360</v>
      </c>
      <c r="BV46" s="77">
        <f t="shared" si="35"/>
        <v>262427.41183879093</v>
      </c>
      <c r="BW46" s="77">
        <f t="shared" si="36"/>
        <v>319574.87674169347</v>
      </c>
      <c r="BY46" s="90">
        <v>40</v>
      </c>
      <c r="BZ46" s="169" t="s">
        <v>41</v>
      </c>
      <c r="CA46" s="133">
        <v>14344</v>
      </c>
      <c r="CB46" s="133">
        <v>1486</v>
      </c>
      <c r="CC46" s="133">
        <v>877</v>
      </c>
      <c r="CD46" s="27">
        <v>0.1035973229224763</v>
      </c>
      <c r="CE46" s="27">
        <v>6.1140546569994424E-2</v>
      </c>
      <c r="CF46" s="133">
        <v>363950790</v>
      </c>
      <c r="CG46" s="133">
        <v>286565740</v>
      </c>
      <c r="CH46" s="133">
        <v>244919.77792732167</v>
      </c>
      <c r="CI46" s="133">
        <v>326756.83010262257</v>
      </c>
      <c r="CK46" s="42" t="str">
        <f t="shared" si="37"/>
        <v>岸和田市</v>
      </c>
      <c r="CL46" s="86">
        <f t="shared" si="57"/>
        <v>0.11491983728164633</v>
      </c>
      <c r="CM46" s="97">
        <f t="shared" si="38"/>
        <v>0.115</v>
      </c>
      <c r="CN46" s="97">
        <f t="shared" si="53"/>
        <v>0.10687187712047375</v>
      </c>
      <c r="CO46" s="97">
        <f t="shared" si="40"/>
        <v>0.107</v>
      </c>
      <c r="CP46" s="135">
        <f t="shared" si="54"/>
        <v>0.80000000000000071</v>
      </c>
      <c r="CQ46" s="42" t="str">
        <f t="shared" si="42"/>
        <v>枚方市</v>
      </c>
      <c r="CR46" s="86">
        <f t="shared" si="58"/>
        <v>7.4958757686067592E-2</v>
      </c>
      <c r="CS46" s="86">
        <f t="shared" si="43"/>
        <v>7.4999999999999997E-2</v>
      </c>
      <c r="CT46" s="97">
        <f t="shared" si="44"/>
        <v>7.2254662962752986E-2</v>
      </c>
      <c r="CU46" s="97">
        <f t="shared" si="45"/>
        <v>7.1999999999999995E-2</v>
      </c>
      <c r="CV46" s="135">
        <f t="shared" si="46"/>
        <v>0.30000000000000027</v>
      </c>
      <c r="CW46" s="43"/>
      <c r="CX46" s="86">
        <f t="shared" si="47"/>
        <v>0.124</v>
      </c>
      <c r="CY46" s="86">
        <f t="shared" si="48"/>
        <v>0.121</v>
      </c>
      <c r="CZ46" s="136">
        <f t="shared" si="49"/>
        <v>0.30000000000000027</v>
      </c>
      <c r="DA46" s="86">
        <f t="shared" si="50"/>
        <v>8.2000000000000003E-2</v>
      </c>
      <c r="DB46" s="86">
        <f t="shared" si="51"/>
        <v>0.08</v>
      </c>
      <c r="DC46" s="136">
        <f t="shared" si="52"/>
        <v>0.20000000000000018</v>
      </c>
      <c r="DD46" s="149">
        <v>0</v>
      </c>
    </row>
    <row r="47" spans="2:108" s="15" customFormat="1" ht="13.5" customHeight="1">
      <c r="B47" s="52">
        <v>41</v>
      </c>
      <c r="C47" s="169" t="s">
        <v>12</v>
      </c>
      <c r="D47" s="77">
        <v>14</v>
      </c>
      <c r="E47" s="77">
        <v>0</v>
      </c>
      <c r="F47" s="77">
        <v>0</v>
      </c>
      <c r="G47" s="53">
        <f t="shared" si="2"/>
        <v>0</v>
      </c>
      <c r="H47" s="53">
        <f t="shared" si="3"/>
        <v>0</v>
      </c>
      <c r="I47" s="77">
        <v>0</v>
      </c>
      <c r="J47" s="77">
        <v>0</v>
      </c>
      <c r="K47" s="77" t="str">
        <f t="shared" si="4"/>
        <v>-</v>
      </c>
      <c r="L47" s="77" t="str">
        <f t="shared" si="5"/>
        <v>-</v>
      </c>
      <c r="M47" s="77">
        <v>52</v>
      </c>
      <c r="N47" s="77">
        <v>5</v>
      </c>
      <c r="O47" s="77">
        <v>4</v>
      </c>
      <c r="P47" s="53">
        <f t="shared" si="6"/>
        <v>9.6153846153846159E-2</v>
      </c>
      <c r="Q47" s="53">
        <f t="shared" si="7"/>
        <v>7.6923076923076927E-2</v>
      </c>
      <c r="R47" s="77">
        <v>3420600</v>
      </c>
      <c r="S47" s="77">
        <v>2474960</v>
      </c>
      <c r="T47" s="77">
        <f t="shared" si="8"/>
        <v>684120</v>
      </c>
      <c r="U47" s="77">
        <f t="shared" si="9"/>
        <v>618740</v>
      </c>
      <c r="V47" s="77">
        <v>9030</v>
      </c>
      <c r="W47" s="77">
        <v>390</v>
      </c>
      <c r="X47" s="77">
        <v>221</v>
      </c>
      <c r="Y47" s="53">
        <f t="shared" si="10"/>
        <v>4.3189368770764118E-2</v>
      </c>
      <c r="Z47" s="53">
        <f t="shared" si="11"/>
        <v>2.4473975636766336E-2</v>
      </c>
      <c r="AA47" s="77">
        <v>104955970</v>
      </c>
      <c r="AB47" s="77">
        <v>85735240</v>
      </c>
      <c r="AC47" s="77">
        <f t="shared" si="12"/>
        <v>269117.87179487181</v>
      </c>
      <c r="AD47" s="77">
        <f t="shared" si="13"/>
        <v>387942.26244343893</v>
      </c>
      <c r="AE47" s="77">
        <v>8279</v>
      </c>
      <c r="AF47" s="77">
        <v>791</v>
      </c>
      <c r="AG47" s="77">
        <v>473</v>
      </c>
      <c r="AH47" s="53">
        <f t="shared" si="14"/>
        <v>9.5542939968595239E-2</v>
      </c>
      <c r="AI47" s="53">
        <f t="shared" si="15"/>
        <v>5.713250392559488E-2</v>
      </c>
      <c r="AJ47" s="77">
        <v>223337130</v>
      </c>
      <c r="AK47" s="77">
        <v>181318520</v>
      </c>
      <c r="AL47" s="77">
        <f t="shared" si="16"/>
        <v>282347.82553729456</v>
      </c>
      <c r="AM47" s="77">
        <f t="shared" si="17"/>
        <v>383337.25158562366</v>
      </c>
      <c r="AN47" s="77">
        <v>5607</v>
      </c>
      <c r="AO47" s="77">
        <v>943</v>
      </c>
      <c r="AP47" s="77">
        <v>601</v>
      </c>
      <c r="AQ47" s="53">
        <f t="shared" si="18"/>
        <v>0.16818262885678617</v>
      </c>
      <c r="AR47" s="53">
        <f t="shared" si="19"/>
        <v>0.10718744426609596</v>
      </c>
      <c r="AS47" s="77">
        <v>275564110</v>
      </c>
      <c r="AT47" s="77">
        <v>224318360</v>
      </c>
      <c r="AU47" s="77">
        <f t="shared" si="20"/>
        <v>292220.68928950158</v>
      </c>
      <c r="AV47" s="77">
        <f t="shared" si="21"/>
        <v>373241.8635607321</v>
      </c>
      <c r="AW47" s="77">
        <v>2729</v>
      </c>
      <c r="AX47" s="77">
        <v>772</v>
      </c>
      <c r="AY47" s="77">
        <v>553</v>
      </c>
      <c r="AZ47" s="53">
        <f t="shared" si="22"/>
        <v>0.28288750458043238</v>
      </c>
      <c r="BA47" s="53">
        <f t="shared" si="23"/>
        <v>0.20263832905826309</v>
      </c>
      <c r="BB47" s="77">
        <v>219118550</v>
      </c>
      <c r="BC47" s="77">
        <v>191794750</v>
      </c>
      <c r="BD47" s="77">
        <f t="shared" si="24"/>
        <v>283832.31865284976</v>
      </c>
      <c r="BE47" s="77">
        <f t="shared" si="25"/>
        <v>346825.94936708861</v>
      </c>
      <c r="BF47" s="77">
        <v>1142</v>
      </c>
      <c r="BG47" s="77">
        <v>429</v>
      </c>
      <c r="BH47" s="77">
        <v>347</v>
      </c>
      <c r="BI47" s="53">
        <f t="shared" si="26"/>
        <v>0.37565674255691767</v>
      </c>
      <c r="BJ47" s="53">
        <f t="shared" si="27"/>
        <v>0.30385288966725044</v>
      </c>
      <c r="BK47" s="77">
        <v>139252360</v>
      </c>
      <c r="BL47" s="77">
        <v>125606790</v>
      </c>
      <c r="BM47" s="77">
        <f t="shared" si="28"/>
        <v>324597.57575757575</v>
      </c>
      <c r="BN47" s="77">
        <f t="shared" si="29"/>
        <v>361979.22190201731</v>
      </c>
      <c r="BO47" s="77">
        <f t="shared" si="55"/>
        <v>26853</v>
      </c>
      <c r="BP47" s="77">
        <f t="shared" si="55"/>
        <v>3330</v>
      </c>
      <c r="BQ47" s="77">
        <f t="shared" si="55"/>
        <v>2199</v>
      </c>
      <c r="BR47" s="53">
        <f t="shared" si="32"/>
        <v>0.12400849067143337</v>
      </c>
      <c r="BS47" s="53">
        <f t="shared" si="33"/>
        <v>8.1890291587532124E-2</v>
      </c>
      <c r="BT47" s="77">
        <f t="shared" si="56"/>
        <v>965648720</v>
      </c>
      <c r="BU47" s="77">
        <f t="shared" si="56"/>
        <v>811248620</v>
      </c>
      <c r="BV47" s="77">
        <f t="shared" si="35"/>
        <v>289984.60060060059</v>
      </c>
      <c r="BW47" s="77">
        <f t="shared" si="36"/>
        <v>368917.06230104592</v>
      </c>
      <c r="BY47" s="90">
        <v>41</v>
      </c>
      <c r="BZ47" s="169" t="s">
        <v>12</v>
      </c>
      <c r="CA47" s="133">
        <v>26342</v>
      </c>
      <c r="CB47" s="133">
        <v>3201</v>
      </c>
      <c r="CC47" s="133">
        <v>2115</v>
      </c>
      <c r="CD47" s="27">
        <v>0.12151696909877761</v>
      </c>
      <c r="CE47" s="27">
        <v>8.029003112899552E-2</v>
      </c>
      <c r="CF47" s="133">
        <v>916462840</v>
      </c>
      <c r="CG47" s="133">
        <v>769266840</v>
      </c>
      <c r="CH47" s="133">
        <v>286305.16713527025</v>
      </c>
      <c r="CI47" s="133">
        <v>363719.54609929078</v>
      </c>
      <c r="CK47" s="42" t="str">
        <f t="shared" si="37"/>
        <v>鶴見区</v>
      </c>
      <c r="CL47" s="86">
        <f t="shared" si="57"/>
        <v>0.11466254752851711</v>
      </c>
      <c r="CM47" s="97">
        <f t="shared" si="38"/>
        <v>0.115</v>
      </c>
      <c r="CN47" s="97">
        <f t="shared" si="53"/>
        <v>0.11206843874121601</v>
      </c>
      <c r="CO47" s="97">
        <f t="shared" si="40"/>
        <v>0.112</v>
      </c>
      <c r="CP47" s="135">
        <f t="shared" si="54"/>
        <v>0.30000000000000027</v>
      </c>
      <c r="CQ47" s="42" t="str">
        <f t="shared" si="42"/>
        <v>岬町</v>
      </c>
      <c r="CR47" s="86">
        <f t="shared" si="58"/>
        <v>7.4634392334846186E-2</v>
      </c>
      <c r="CS47" s="86">
        <f t="shared" si="43"/>
        <v>7.4999999999999997E-2</v>
      </c>
      <c r="CT47" s="97">
        <f t="shared" si="44"/>
        <v>7.2863027806385164E-2</v>
      </c>
      <c r="CU47" s="97">
        <f t="shared" si="45"/>
        <v>7.2999999999999995E-2</v>
      </c>
      <c r="CV47" s="135">
        <f t="shared" si="46"/>
        <v>0.20000000000000018</v>
      </c>
      <c r="CW47" s="43"/>
      <c r="CX47" s="86">
        <f t="shared" si="47"/>
        <v>0.124</v>
      </c>
      <c r="CY47" s="86">
        <f t="shared" si="48"/>
        <v>0.121</v>
      </c>
      <c r="CZ47" s="136">
        <f t="shared" si="49"/>
        <v>0.30000000000000027</v>
      </c>
      <c r="DA47" s="86">
        <f t="shared" si="50"/>
        <v>8.2000000000000003E-2</v>
      </c>
      <c r="DB47" s="86">
        <f t="shared" si="51"/>
        <v>0.08</v>
      </c>
      <c r="DC47" s="136">
        <f t="shared" si="52"/>
        <v>0.20000000000000018</v>
      </c>
      <c r="DD47" s="149">
        <v>0</v>
      </c>
    </row>
    <row r="48" spans="2:108" s="15" customFormat="1" ht="13.5" customHeight="1">
      <c r="B48" s="52">
        <v>42</v>
      </c>
      <c r="C48" s="169" t="s">
        <v>13</v>
      </c>
      <c r="D48" s="77">
        <v>65</v>
      </c>
      <c r="E48" s="77">
        <v>15</v>
      </c>
      <c r="F48" s="77">
        <v>5</v>
      </c>
      <c r="G48" s="53">
        <f t="shared" si="2"/>
        <v>0.23076923076923078</v>
      </c>
      <c r="H48" s="53">
        <f t="shared" si="3"/>
        <v>7.6923076923076927E-2</v>
      </c>
      <c r="I48" s="77">
        <v>3347450</v>
      </c>
      <c r="J48" s="77">
        <v>1756950</v>
      </c>
      <c r="K48" s="77">
        <f t="shared" si="4"/>
        <v>223163.33333333334</v>
      </c>
      <c r="L48" s="77">
        <f t="shared" si="5"/>
        <v>351390</v>
      </c>
      <c r="M48" s="77">
        <v>240</v>
      </c>
      <c r="N48" s="77">
        <v>37</v>
      </c>
      <c r="O48" s="77">
        <v>18</v>
      </c>
      <c r="P48" s="53">
        <f t="shared" si="6"/>
        <v>0.15416666666666667</v>
      </c>
      <c r="Q48" s="53">
        <f t="shared" si="7"/>
        <v>7.4999999999999997E-2</v>
      </c>
      <c r="R48" s="77">
        <v>11531650</v>
      </c>
      <c r="S48" s="77">
        <v>9607540</v>
      </c>
      <c r="T48" s="77">
        <f t="shared" si="8"/>
        <v>311666.21621621621</v>
      </c>
      <c r="U48" s="77">
        <f t="shared" si="9"/>
        <v>533752.22222222225</v>
      </c>
      <c r="V48" s="77">
        <v>27839</v>
      </c>
      <c r="W48" s="77">
        <v>935</v>
      </c>
      <c r="X48" s="77">
        <v>502</v>
      </c>
      <c r="Y48" s="53">
        <f t="shared" si="10"/>
        <v>3.3585976507776859E-2</v>
      </c>
      <c r="Z48" s="53">
        <f t="shared" si="11"/>
        <v>1.8032256905779663E-2</v>
      </c>
      <c r="AA48" s="77">
        <v>234045330</v>
      </c>
      <c r="AB48" s="77">
        <v>175280560</v>
      </c>
      <c r="AC48" s="77">
        <f t="shared" si="12"/>
        <v>250315.86096256683</v>
      </c>
      <c r="AD48" s="77">
        <f t="shared" si="13"/>
        <v>349164.4621513944</v>
      </c>
      <c r="AE48" s="77">
        <v>22259</v>
      </c>
      <c r="AF48" s="77">
        <v>1734</v>
      </c>
      <c r="AG48" s="77">
        <v>1029</v>
      </c>
      <c r="AH48" s="53">
        <f t="shared" si="14"/>
        <v>7.7901073722988448E-2</v>
      </c>
      <c r="AI48" s="53">
        <f t="shared" si="15"/>
        <v>4.6228491845994882E-2</v>
      </c>
      <c r="AJ48" s="77">
        <v>433627620</v>
      </c>
      <c r="AK48" s="77">
        <v>359095130</v>
      </c>
      <c r="AL48" s="77">
        <f t="shared" si="16"/>
        <v>250073.59861591694</v>
      </c>
      <c r="AM48" s="77">
        <f t="shared" si="17"/>
        <v>348974.85908649175</v>
      </c>
      <c r="AN48" s="77">
        <v>13558</v>
      </c>
      <c r="AO48" s="77">
        <v>2230</v>
      </c>
      <c r="AP48" s="77">
        <v>1570</v>
      </c>
      <c r="AQ48" s="53">
        <f t="shared" si="18"/>
        <v>0.16447853665732409</v>
      </c>
      <c r="AR48" s="53">
        <f t="shared" si="19"/>
        <v>0.11579879038206226</v>
      </c>
      <c r="AS48" s="77">
        <v>570159820</v>
      </c>
      <c r="AT48" s="77">
        <v>507179920</v>
      </c>
      <c r="AU48" s="77">
        <f t="shared" si="20"/>
        <v>255677.04932735427</v>
      </c>
      <c r="AV48" s="77">
        <f t="shared" si="21"/>
        <v>323044.53503184713</v>
      </c>
      <c r="AW48" s="77">
        <v>6673</v>
      </c>
      <c r="AX48" s="77">
        <v>1916</v>
      </c>
      <c r="AY48" s="77">
        <v>1488</v>
      </c>
      <c r="AZ48" s="53">
        <f t="shared" si="22"/>
        <v>0.2871272291323243</v>
      </c>
      <c r="BA48" s="53">
        <f t="shared" si="23"/>
        <v>0.22298816124681553</v>
      </c>
      <c r="BB48" s="77">
        <v>518750400</v>
      </c>
      <c r="BC48" s="77">
        <v>476577590</v>
      </c>
      <c r="BD48" s="77">
        <f t="shared" si="24"/>
        <v>270746.55532359082</v>
      </c>
      <c r="BE48" s="77">
        <f t="shared" si="25"/>
        <v>320280.6384408602</v>
      </c>
      <c r="BF48" s="77">
        <v>2713</v>
      </c>
      <c r="BG48" s="77">
        <v>1044</v>
      </c>
      <c r="BH48" s="77">
        <v>886</v>
      </c>
      <c r="BI48" s="53">
        <f t="shared" si="26"/>
        <v>0.38481385919646149</v>
      </c>
      <c r="BJ48" s="53">
        <f t="shared" si="27"/>
        <v>0.32657574640619241</v>
      </c>
      <c r="BK48" s="77">
        <v>324019030</v>
      </c>
      <c r="BL48" s="77">
        <v>305273160</v>
      </c>
      <c r="BM48" s="77">
        <f t="shared" si="28"/>
        <v>310363.05555555556</v>
      </c>
      <c r="BN48" s="77">
        <f t="shared" si="29"/>
        <v>344552.09932279907</v>
      </c>
      <c r="BO48" s="77">
        <f t="shared" si="55"/>
        <v>73347</v>
      </c>
      <c r="BP48" s="77">
        <f t="shared" si="55"/>
        <v>7911</v>
      </c>
      <c r="BQ48" s="77">
        <f t="shared" si="55"/>
        <v>5498</v>
      </c>
      <c r="BR48" s="53">
        <f t="shared" si="32"/>
        <v>0.1078571720724774</v>
      </c>
      <c r="BS48" s="53">
        <f t="shared" si="33"/>
        <v>7.4958757686067592E-2</v>
      </c>
      <c r="BT48" s="77">
        <f t="shared" si="56"/>
        <v>2095481300</v>
      </c>
      <c r="BU48" s="77">
        <f t="shared" si="56"/>
        <v>1834770850</v>
      </c>
      <c r="BV48" s="77">
        <f t="shared" si="35"/>
        <v>264881.97446593351</v>
      </c>
      <c r="BW48" s="77">
        <f t="shared" si="36"/>
        <v>333716.05129137868</v>
      </c>
      <c r="BY48" s="90">
        <v>42</v>
      </c>
      <c r="BZ48" s="169" t="s">
        <v>13</v>
      </c>
      <c r="CA48" s="133">
        <v>70556</v>
      </c>
      <c r="CB48" s="133">
        <v>7437</v>
      </c>
      <c r="CC48" s="133">
        <v>5098</v>
      </c>
      <c r="CD48" s="27">
        <v>0.10540563524009297</v>
      </c>
      <c r="CE48" s="27">
        <v>7.2254662962752986E-2</v>
      </c>
      <c r="CF48" s="133">
        <v>1991127520</v>
      </c>
      <c r="CG48" s="133">
        <v>1751213620</v>
      </c>
      <c r="CH48" s="133">
        <v>267732.62336963828</v>
      </c>
      <c r="CI48" s="133">
        <v>343509.92938407219</v>
      </c>
      <c r="CK48" s="42" t="str">
        <f t="shared" si="37"/>
        <v>堺市中区</v>
      </c>
      <c r="CL48" s="86">
        <f t="shared" si="57"/>
        <v>0.11443766906606757</v>
      </c>
      <c r="CM48" s="97">
        <f t="shared" si="38"/>
        <v>0.114</v>
      </c>
      <c r="CN48" s="97">
        <f t="shared" si="53"/>
        <v>0.11162414318354913</v>
      </c>
      <c r="CO48" s="97">
        <f t="shared" si="40"/>
        <v>0.112</v>
      </c>
      <c r="CP48" s="135">
        <f t="shared" si="54"/>
        <v>0.20000000000000018</v>
      </c>
      <c r="CQ48" s="42" t="str">
        <f t="shared" si="42"/>
        <v>北区</v>
      </c>
      <c r="CR48" s="86">
        <f t="shared" si="58"/>
        <v>7.4575849853955628E-2</v>
      </c>
      <c r="CS48" s="86">
        <f t="shared" si="43"/>
        <v>7.4999999999999997E-2</v>
      </c>
      <c r="CT48" s="97">
        <f t="shared" si="44"/>
        <v>7.6210826210826213E-2</v>
      </c>
      <c r="CU48" s="97">
        <f t="shared" si="45"/>
        <v>7.5999999999999998E-2</v>
      </c>
      <c r="CV48" s="135">
        <f t="shared" si="46"/>
        <v>-0.10000000000000009</v>
      </c>
      <c r="CW48" s="43"/>
      <c r="CX48" s="86">
        <f t="shared" si="47"/>
        <v>0.124</v>
      </c>
      <c r="CY48" s="86">
        <f t="shared" si="48"/>
        <v>0.121</v>
      </c>
      <c r="CZ48" s="136">
        <f t="shared" si="49"/>
        <v>0.30000000000000027</v>
      </c>
      <c r="DA48" s="86">
        <f t="shared" si="50"/>
        <v>8.2000000000000003E-2</v>
      </c>
      <c r="DB48" s="86">
        <f t="shared" si="51"/>
        <v>0.08</v>
      </c>
      <c r="DC48" s="136">
        <f t="shared" si="52"/>
        <v>0.20000000000000018</v>
      </c>
      <c r="DD48" s="149">
        <v>0</v>
      </c>
    </row>
    <row r="49" spans="2:108" s="15" customFormat="1" ht="13.5" customHeight="1">
      <c r="B49" s="52">
        <v>43</v>
      </c>
      <c r="C49" s="169" t="s">
        <v>9</v>
      </c>
      <c r="D49" s="77">
        <v>40</v>
      </c>
      <c r="E49" s="77">
        <v>4</v>
      </c>
      <c r="F49" s="77">
        <v>1</v>
      </c>
      <c r="G49" s="53">
        <f t="shared" si="2"/>
        <v>0.1</v>
      </c>
      <c r="H49" s="53">
        <f t="shared" si="3"/>
        <v>2.5000000000000001E-2</v>
      </c>
      <c r="I49" s="77">
        <v>307510</v>
      </c>
      <c r="J49" s="77">
        <v>144620</v>
      </c>
      <c r="K49" s="77">
        <f t="shared" si="4"/>
        <v>76877.5</v>
      </c>
      <c r="L49" s="77">
        <f t="shared" si="5"/>
        <v>144620</v>
      </c>
      <c r="M49" s="77">
        <v>145</v>
      </c>
      <c r="N49" s="77">
        <v>27</v>
      </c>
      <c r="O49" s="77">
        <v>11</v>
      </c>
      <c r="P49" s="53">
        <f t="shared" si="6"/>
        <v>0.18620689655172415</v>
      </c>
      <c r="Q49" s="53">
        <f t="shared" si="7"/>
        <v>7.586206896551724E-2</v>
      </c>
      <c r="R49" s="77">
        <v>6978440</v>
      </c>
      <c r="S49" s="77">
        <v>5666340</v>
      </c>
      <c r="T49" s="77">
        <f t="shared" si="8"/>
        <v>258460.74074074073</v>
      </c>
      <c r="U49" s="77">
        <f t="shared" si="9"/>
        <v>515121.81818181818</v>
      </c>
      <c r="V49" s="77">
        <v>17026</v>
      </c>
      <c r="W49" s="77">
        <v>674</v>
      </c>
      <c r="X49" s="77">
        <v>350</v>
      </c>
      <c r="Y49" s="53">
        <f t="shared" si="10"/>
        <v>3.9586514742159053E-2</v>
      </c>
      <c r="Z49" s="53">
        <f t="shared" si="11"/>
        <v>2.0556795489251732E-2</v>
      </c>
      <c r="AA49" s="77">
        <v>180875550</v>
      </c>
      <c r="AB49" s="77">
        <v>139045160</v>
      </c>
      <c r="AC49" s="77">
        <f t="shared" si="12"/>
        <v>268361.35014836793</v>
      </c>
      <c r="AD49" s="77">
        <f t="shared" si="13"/>
        <v>397271.88571428572</v>
      </c>
      <c r="AE49" s="77">
        <v>13378</v>
      </c>
      <c r="AF49" s="77">
        <v>1111</v>
      </c>
      <c r="AG49" s="77">
        <v>647</v>
      </c>
      <c r="AH49" s="53">
        <f t="shared" si="14"/>
        <v>8.3046793242637168E-2</v>
      </c>
      <c r="AI49" s="53">
        <f t="shared" si="15"/>
        <v>4.8362984003587982E-2</v>
      </c>
      <c r="AJ49" s="77">
        <v>305350900</v>
      </c>
      <c r="AK49" s="77">
        <v>244381490</v>
      </c>
      <c r="AL49" s="77">
        <f t="shared" si="16"/>
        <v>274843.29432943295</v>
      </c>
      <c r="AM49" s="77">
        <f t="shared" si="17"/>
        <v>377714.82225656876</v>
      </c>
      <c r="AN49" s="77">
        <v>8537</v>
      </c>
      <c r="AO49" s="77">
        <v>1480</v>
      </c>
      <c r="AP49" s="77">
        <v>974</v>
      </c>
      <c r="AQ49" s="53">
        <f t="shared" si="18"/>
        <v>0.17336300808246458</v>
      </c>
      <c r="AR49" s="53">
        <f t="shared" si="19"/>
        <v>0.11409160126508142</v>
      </c>
      <c r="AS49" s="77">
        <v>398350430</v>
      </c>
      <c r="AT49" s="77">
        <v>347970310</v>
      </c>
      <c r="AU49" s="77">
        <f t="shared" si="20"/>
        <v>269155.69594594592</v>
      </c>
      <c r="AV49" s="77">
        <f t="shared" si="21"/>
        <v>357259.04517453798</v>
      </c>
      <c r="AW49" s="77">
        <v>4267</v>
      </c>
      <c r="AX49" s="77">
        <v>1274</v>
      </c>
      <c r="AY49" s="77">
        <v>953</v>
      </c>
      <c r="AZ49" s="53">
        <f t="shared" si="22"/>
        <v>0.29857042418561047</v>
      </c>
      <c r="BA49" s="53">
        <f t="shared" si="23"/>
        <v>0.22334192641199907</v>
      </c>
      <c r="BB49" s="77">
        <v>355171820</v>
      </c>
      <c r="BC49" s="77">
        <v>323285930</v>
      </c>
      <c r="BD49" s="77">
        <f t="shared" si="24"/>
        <v>278784.78806907381</v>
      </c>
      <c r="BE49" s="77">
        <f t="shared" si="25"/>
        <v>339229.72717733472</v>
      </c>
      <c r="BF49" s="77">
        <v>1811</v>
      </c>
      <c r="BG49" s="77">
        <v>716</v>
      </c>
      <c r="BH49" s="77">
        <v>600</v>
      </c>
      <c r="BI49" s="53">
        <f t="shared" si="26"/>
        <v>0.39536167863059085</v>
      </c>
      <c r="BJ49" s="53">
        <f t="shared" si="27"/>
        <v>0.33130866924351188</v>
      </c>
      <c r="BK49" s="77">
        <v>223908830</v>
      </c>
      <c r="BL49" s="77">
        <v>212129490</v>
      </c>
      <c r="BM49" s="77">
        <f t="shared" si="28"/>
        <v>312721.82960893854</v>
      </c>
      <c r="BN49" s="77">
        <f t="shared" si="29"/>
        <v>353549.15</v>
      </c>
      <c r="BO49" s="77">
        <f t="shared" si="55"/>
        <v>45204</v>
      </c>
      <c r="BP49" s="77">
        <f t="shared" si="55"/>
        <v>5286</v>
      </c>
      <c r="BQ49" s="77">
        <f t="shared" si="55"/>
        <v>3536</v>
      </c>
      <c r="BR49" s="53">
        <f t="shared" si="32"/>
        <v>0.11693655428723122</v>
      </c>
      <c r="BS49" s="53">
        <f t="shared" si="33"/>
        <v>7.8223166091496321E-2</v>
      </c>
      <c r="BT49" s="77">
        <f t="shared" si="56"/>
        <v>1470943480</v>
      </c>
      <c r="BU49" s="77">
        <f t="shared" si="56"/>
        <v>1272623340</v>
      </c>
      <c r="BV49" s="77">
        <f t="shared" si="35"/>
        <v>278271.56261823687</v>
      </c>
      <c r="BW49" s="77">
        <f t="shared" si="36"/>
        <v>359904.79072398192</v>
      </c>
      <c r="BY49" s="90">
        <v>43</v>
      </c>
      <c r="BZ49" s="169" t="s">
        <v>9</v>
      </c>
      <c r="CA49" s="133">
        <v>43423</v>
      </c>
      <c r="CB49" s="133">
        <v>5106</v>
      </c>
      <c r="CC49" s="133">
        <v>3316</v>
      </c>
      <c r="CD49" s="27">
        <v>0.11758745365359372</v>
      </c>
      <c r="CE49" s="27">
        <v>7.6365059991248874E-2</v>
      </c>
      <c r="CF49" s="133">
        <v>1416208730</v>
      </c>
      <c r="CG49" s="133">
        <v>1214135310</v>
      </c>
      <c r="CH49" s="133">
        <v>277361.67841754796</v>
      </c>
      <c r="CI49" s="133">
        <v>366144.54463208688</v>
      </c>
      <c r="CK49" s="42" t="str">
        <f t="shared" si="37"/>
        <v>堺市東区</v>
      </c>
      <c r="CL49" s="86">
        <f t="shared" si="57"/>
        <v>0.11397572842682177</v>
      </c>
      <c r="CM49" s="97">
        <f t="shared" si="38"/>
        <v>0.114</v>
      </c>
      <c r="CN49" s="97">
        <f t="shared" si="53"/>
        <v>0.11200602619075212</v>
      </c>
      <c r="CO49" s="97">
        <f t="shared" si="40"/>
        <v>0.112</v>
      </c>
      <c r="CP49" s="135">
        <f t="shared" si="54"/>
        <v>0.20000000000000018</v>
      </c>
      <c r="CQ49" s="42" t="str">
        <f t="shared" si="42"/>
        <v>鶴見区</v>
      </c>
      <c r="CR49" s="86">
        <f t="shared" si="58"/>
        <v>7.3906844106463879E-2</v>
      </c>
      <c r="CS49" s="86">
        <f t="shared" si="43"/>
        <v>7.3999999999999996E-2</v>
      </c>
      <c r="CT49" s="97">
        <f t="shared" si="44"/>
        <v>7.2716162542010382E-2</v>
      </c>
      <c r="CU49" s="97">
        <f t="shared" si="45"/>
        <v>7.2999999999999995E-2</v>
      </c>
      <c r="CV49" s="135">
        <f t="shared" si="46"/>
        <v>0.10000000000000009</v>
      </c>
      <c r="CW49" s="43"/>
      <c r="CX49" s="86">
        <f t="shared" si="47"/>
        <v>0.124</v>
      </c>
      <c r="CY49" s="86">
        <f t="shared" si="48"/>
        <v>0.121</v>
      </c>
      <c r="CZ49" s="136">
        <f t="shared" si="49"/>
        <v>0.30000000000000027</v>
      </c>
      <c r="DA49" s="86">
        <f t="shared" si="50"/>
        <v>8.2000000000000003E-2</v>
      </c>
      <c r="DB49" s="86">
        <f t="shared" si="51"/>
        <v>0.08</v>
      </c>
      <c r="DC49" s="136">
        <f t="shared" si="52"/>
        <v>0.20000000000000018</v>
      </c>
      <c r="DD49" s="149">
        <v>0</v>
      </c>
    </row>
    <row r="50" spans="2:108" s="15" customFormat="1" ht="13.5" customHeight="1">
      <c r="B50" s="52">
        <v>44</v>
      </c>
      <c r="C50" s="169" t="s">
        <v>19</v>
      </c>
      <c r="D50" s="77">
        <v>15</v>
      </c>
      <c r="E50" s="77">
        <v>3</v>
      </c>
      <c r="F50" s="77">
        <v>2</v>
      </c>
      <c r="G50" s="53">
        <f t="shared" si="2"/>
        <v>0.2</v>
      </c>
      <c r="H50" s="53">
        <f t="shared" si="3"/>
        <v>0.13333333333333333</v>
      </c>
      <c r="I50" s="77">
        <v>438820</v>
      </c>
      <c r="J50" s="77">
        <v>405110</v>
      </c>
      <c r="K50" s="77">
        <f t="shared" si="4"/>
        <v>146273.33333333334</v>
      </c>
      <c r="L50" s="77">
        <f t="shared" si="5"/>
        <v>202555</v>
      </c>
      <c r="M50" s="77">
        <v>61</v>
      </c>
      <c r="N50" s="77">
        <v>13</v>
      </c>
      <c r="O50" s="77">
        <v>6</v>
      </c>
      <c r="P50" s="53">
        <f t="shared" si="6"/>
        <v>0.21311475409836064</v>
      </c>
      <c r="Q50" s="53">
        <f t="shared" si="7"/>
        <v>9.8360655737704916E-2</v>
      </c>
      <c r="R50" s="77">
        <v>1702870</v>
      </c>
      <c r="S50" s="77">
        <v>1334160</v>
      </c>
      <c r="T50" s="77">
        <f t="shared" si="8"/>
        <v>130990</v>
      </c>
      <c r="U50" s="77">
        <f t="shared" si="9"/>
        <v>222360</v>
      </c>
      <c r="V50" s="77">
        <v>17000</v>
      </c>
      <c r="W50" s="77">
        <v>787</v>
      </c>
      <c r="X50" s="77">
        <v>530</v>
      </c>
      <c r="Y50" s="53">
        <f t="shared" si="10"/>
        <v>4.6294117647058826E-2</v>
      </c>
      <c r="Z50" s="53">
        <f t="shared" si="11"/>
        <v>3.1176470588235295E-2</v>
      </c>
      <c r="AA50" s="77">
        <v>272288290</v>
      </c>
      <c r="AB50" s="77">
        <v>216538640</v>
      </c>
      <c r="AC50" s="77">
        <f t="shared" si="12"/>
        <v>345982.57941550191</v>
      </c>
      <c r="AD50" s="77">
        <f t="shared" si="13"/>
        <v>408563.47169811319</v>
      </c>
      <c r="AE50" s="77">
        <v>14863</v>
      </c>
      <c r="AF50" s="77">
        <v>1495</v>
      </c>
      <c r="AG50" s="77">
        <v>1042</v>
      </c>
      <c r="AH50" s="53">
        <f t="shared" si="14"/>
        <v>0.10058534616160937</v>
      </c>
      <c r="AI50" s="53">
        <f t="shared" si="15"/>
        <v>7.0106977057121711E-2</v>
      </c>
      <c r="AJ50" s="77">
        <v>510579740</v>
      </c>
      <c r="AK50" s="77">
        <v>420320570</v>
      </c>
      <c r="AL50" s="77">
        <f t="shared" si="16"/>
        <v>341524.90969899663</v>
      </c>
      <c r="AM50" s="77">
        <f t="shared" si="17"/>
        <v>403378.66602687142</v>
      </c>
      <c r="AN50" s="77">
        <v>9571</v>
      </c>
      <c r="AO50" s="77">
        <v>1827</v>
      </c>
      <c r="AP50" s="77">
        <v>1357</v>
      </c>
      <c r="AQ50" s="53">
        <f t="shared" si="18"/>
        <v>0.19088914429004283</v>
      </c>
      <c r="AR50" s="53">
        <f t="shared" si="19"/>
        <v>0.14178246787169574</v>
      </c>
      <c r="AS50" s="77">
        <v>672301140</v>
      </c>
      <c r="AT50" s="77">
        <v>541017220</v>
      </c>
      <c r="AU50" s="77">
        <f t="shared" si="20"/>
        <v>367980.91954022989</v>
      </c>
      <c r="AV50" s="77">
        <f t="shared" si="21"/>
        <v>398686.2343404569</v>
      </c>
      <c r="AW50" s="77">
        <v>4740</v>
      </c>
      <c r="AX50" s="77">
        <v>1530</v>
      </c>
      <c r="AY50" s="77">
        <v>1241</v>
      </c>
      <c r="AZ50" s="53">
        <f t="shared" si="22"/>
        <v>0.32278481012658228</v>
      </c>
      <c r="BA50" s="53">
        <f t="shared" si="23"/>
        <v>0.26181434599156117</v>
      </c>
      <c r="BB50" s="77">
        <v>575894530</v>
      </c>
      <c r="BC50" s="77">
        <v>500239350</v>
      </c>
      <c r="BD50" s="77">
        <f t="shared" si="24"/>
        <v>376401.65359477123</v>
      </c>
      <c r="BE50" s="77">
        <f t="shared" si="25"/>
        <v>403093.75503626111</v>
      </c>
      <c r="BF50" s="77">
        <v>1736</v>
      </c>
      <c r="BG50" s="77">
        <v>723</v>
      </c>
      <c r="BH50" s="77">
        <v>631</v>
      </c>
      <c r="BI50" s="53">
        <f t="shared" si="26"/>
        <v>0.41647465437788017</v>
      </c>
      <c r="BJ50" s="53">
        <f t="shared" si="27"/>
        <v>0.36347926267281105</v>
      </c>
      <c r="BK50" s="77">
        <v>281756680</v>
      </c>
      <c r="BL50" s="77">
        <v>264780870</v>
      </c>
      <c r="BM50" s="77">
        <f t="shared" si="28"/>
        <v>389704.95159059472</v>
      </c>
      <c r="BN50" s="77">
        <f t="shared" si="29"/>
        <v>419621.03011093504</v>
      </c>
      <c r="BO50" s="77">
        <f t="shared" si="55"/>
        <v>47986</v>
      </c>
      <c r="BP50" s="77">
        <f t="shared" si="55"/>
        <v>6378</v>
      </c>
      <c r="BQ50" s="77">
        <f t="shared" si="55"/>
        <v>4809</v>
      </c>
      <c r="BR50" s="53">
        <f t="shared" si="32"/>
        <v>0.13291376651523362</v>
      </c>
      <c r="BS50" s="53">
        <f t="shared" si="33"/>
        <v>0.1002167298795482</v>
      </c>
      <c r="BT50" s="77">
        <f t="shared" si="56"/>
        <v>2314962070</v>
      </c>
      <c r="BU50" s="77">
        <f t="shared" si="56"/>
        <v>1944635920</v>
      </c>
      <c r="BV50" s="77">
        <f t="shared" si="35"/>
        <v>362960.50015678897</v>
      </c>
      <c r="BW50" s="77">
        <f t="shared" si="36"/>
        <v>404374.28155541694</v>
      </c>
      <c r="BY50" s="90">
        <v>44</v>
      </c>
      <c r="BZ50" s="169" t="s">
        <v>19</v>
      </c>
      <c r="CA50" s="133">
        <v>46653</v>
      </c>
      <c r="CB50" s="133">
        <v>6056</v>
      </c>
      <c r="CC50" s="133">
        <v>4519</v>
      </c>
      <c r="CD50" s="27">
        <v>0.12980944419437121</v>
      </c>
      <c r="CE50" s="27">
        <v>9.6864081623904141E-2</v>
      </c>
      <c r="CF50" s="133">
        <v>2231547230</v>
      </c>
      <c r="CG50" s="133">
        <v>1847415130</v>
      </c>
      <c r="CH50" s="133">
        <v>368485.34180977545</v>
      </c>
      <c r="CI50" s="133">
        <v>408810.60632883379</v>
      </c>
      <c r="CK50" s="42" t="str">
        <f t="shared" si="37"/>
        <v>淀川区</v>
      </c>
      <c r="CL50" s="86">
        <f t="shared" si="57"/>
        <v>0.11308811609865298</v>
      </c>
      <c r="CM50" s="97">
        <f t="shared" si="38"/>
        <v>0.113</v>
      </c>
      <c r="CN50" s="97">
        <f t="shared" si="53"/>
        <v>0.1114032990676548</v>
      </c>
      <c r="CO50" s="97">
        <f t="shared" si="40"/>
        <v>0.111</v>
      </c>
      <c r="CP50" s="135">
        <f t="shared" si="54"/>
        <v>0.20000000000000018</v>
      </c>
      <c r="CQ50" s="42" t="str">
        <f t="shared" si="42"/>
        <v>和泉市</v>
      </c>
      <c r="CR50" s="86">
        <f t="shared" si="58"/>
        <v>7.3647294589178361E-2</v>
      </c>
      <c r="CS50" s="86">
        <f t="shared" si="43"/>
        <v>7.3999999999999996E-2</v>
      </c>
      <c r="CT50" s="97">
        <f t="shared" si="44"/>
        <v>6.9847928683796537E-2</v>
      </c>
      <c r="CU50" s="97">
        <f t="shared" si="45"/>
        <v>7.0000000000000007E-2</v>
      </c>
      <c r="CV50" s="135">
        <f t="shared" si="46"/>
        <v>0.39999999999999897</v>
      </c>
      <c r="CW50" s="43"/>
      <c r="CX50" s="86">
        <f t="shared" si="47"/>
        <v>0.124</v>
      </c>
      <c r="CY50" s="86">
        <f t="shared" si="48"/>
        <v>0.121</v>
      </c>
      <c r="CZ50" s="136">
        <f t="shared" si="49"/>
        <v>0.30000000000000027</v>
      </c>
      <c r="DA50" s="86">
        <f t="shared" si="50"/>
        <v>8.2000000000000003E-2</v>
      </c>
      <c r="DB50" s="86">
        <f t="shared" si="51"/>
        <v>0.08</v>
      </c>
      <c r="DC50" s="136">
        <f t="shared" si="52"/>
        <v>0.20000000000000018</v>
      </c>
      <c r="DD50" s="149">
        <v>0</v>
      </c>
    </row>
    <row r="51" spans="2:108" s="15" customFormat="1" ht="13.5" customHeight="1">
      <c r="B51" s="52">
        <v>45</v>
      </c>
      <c r="C51" s="169" t="s">
        <v>42</v>
      </c>
      <c r="D51" s="77">
        <v>70</v>
      </c>
      <c r="E51" s="77">
        <v>10</v>
      </c>
      <c r="F51" s="77">
        <v>5</v>
      </c>
      <c r="G51" s="53">
        <f t="shared" si="2"/>
        <v>0.14285714285714285</v>
      </c>
      <c r="H51" s="53">
        <f t="shared" si="3"/>
        <v>7.1428571428571425E-2</v>
      </c>
      <c r="I51" s="77">
        <v>4061980</v>
      </c>
      <c r="J51" s="77">
        <v>2753900</v>
      </c>
      <c r="K51" s="77">
        <f t="shared" si="4"/>
        <v>406198</v>
      </c>
      <c r="L51" s="77">
        <f t="shared" si="5"/>
        <v>550780</v>
      </c>
      <c r="M51" s="77">
        <v>114</v>
      </c>
      <c r="N51" s="77">
        <v>17</v>
      </c>
      <c r="O51" s="77">
        <v>10</v>
      </c>
      <c r="P51" s="53">
        <f t="shared" si="6"/>
        <v>0.14912280701754385</v>
      </c>
      <c r="Q51" s="53">
        <f t="shared" si="7"/>
        <v>8.771929824561403E-2</v>
      </c>
      <c r="R51" s="77">
        <v>4970490</v>
      </c>
      <c r="S51" s="77">
        <v>4156180</v>
      </c>
      <c r="T51" s="77">
        <f t="shared" si="8"/>
        <v>292381.76470588235</v>
      </c>
      <c r="U51" s="77">
        <f t="shared" si="9"/>
        <v>415618</v>
      </c>
      <c r="V51" s="77">
        <v>5910</v>
      </c>
      <c r="W51" s="77">
        <v>249</v>
      </c>
      <c r="X51" s="77">
        <v>134</v>
      </c>
      <c r="Y51" s="53">
        <f t="shared" si="10"/>
        <v>4.2131979695431469E-2</v>
      </c>
      <c r="Z51" s="53">
        <f t="shared" si="11"/>
        <v>2.2673434856175973E-2</v>
      </c>
      <c r="AA51" s="77">
        <v>72837880</v>
      </c>
      <c r="AB51" s="77">
        <v>58966430</v>
      </c>
      <c r="AC51" s="77">
        <f t="shared" si="12"/>
        <v>292521.6064257028</v>
      </c>
      <c r="AD51" s="77">
        <f t="shared" si="13"/>
        <v>440047.98507462686</v>
      </c>
      <c r="AE51" s="77">
        <v>4923</v>
      </c>
      <c r="AF51" s="77">
        <v>466</v>
      </c>
      <c r="AG51" s="77">
        <v>255</v>
      </c>
      <c r="AH51" s="53">
        <f t="shared" si="14"/>
        <v>9.4657729027016052E-2</v>
      </c>
      <c r="AI51" s="53">
        <f t="shared" si="15"/>
        <v>5.1797684338817797E-2</v>
      </c>
      <c r="AJ51" s="77">
        <v>117582790</v>
      </c>
      <c r="AK51" s="77">
        <v>87262460</v>
      </c>
      <c r="AL51" s="77">
        <f t="shared" si="16"/>
        <v>252323.58369098711</v>
      </c>
      <c r="AM51" s="77">
        <f t="shared" si="17"/>
        <v>342205.72549019608</v>
      </c>
      <c r="AN51" s="77">
        <v>3381</v>
      </c>
      <c r="AO51" s="77">
        <v>603</v>
      </c>
      <c r="AP51" s="77">
        <v>364</v>
      </c>
      <c r="AQ51" s="53">
        <f t="shared" si="18"/>
        <v>0.17834960070984915</v>
      </c>
      <c r="AR51" s="53">
        <f t="shared" si="19"/>
        <v>0.10766045548654245</v>
      </c>
      <c r="AS51" s="77">
        <v>176077340</v>
      </c>
      <c r="AT51" s="77">
        <v>141099980</v>
      </c>
      <c r="AU51" s="77">
        <f t="shared" si="20"/>
        <v>292002.22222222225</v>
      </c>
      <c r="AV51" s="77">
        <f t="shared" si="21"/>
        <v>387637.30769230769</v>
      </c>
      <c r="AW51" s="77">
        <v>1767</v>
      </c>
      <c r="AX51" s="77">
        <v>515</v>
      </c>
      <c r="AY51" s="77">
        <v>371</v>
      </c>
      <c r="AZ51" s="53">
        <f t="shared" si="22"/>
        <v>0.2914544425580079</v>
      </c>
      <c r="BA51" s="53">
        <f t="shared" si="23"/>
        <v>0.20996038483305038</v>
      </c>
      <c r="BB51" s="77">
        <v>167662240</v>
      </c>
      <c r="BC51" s="77">
        <v>143195950</v>
      </c>
      <c r="BD51" s="77">
        <f t="shared" si="24"/>
        <v>325557.74757281551</v>
      </c>
      <c r="BE51" s="77">
        <f t="shared" si="25"/>
        <v>385972.91105121293</v>
      </c>
      <c r="BF51" s="77">
        <v>661</v>
      </c>
      <c r="BG51" s="77">
        <v>181</v>
      </c>
      <c r="BH51" s="77">
        <v>144</v>
      </c>
      <c r="BI51" s="53">
        <f t="shared" si="26"/>
        <v>0.27382753403933435</v>
      </c>
      <c r="BJ51" s="53">
        <f t="shared" si="27"/>
        <v>0.21785173978819969</v>
      </c>
      <c r="BK51" s="77">
        <v>68978820</v>
      </c>
      <c r="BL51" s="77">
        <v>65567430</v>
      </c>
      <c r="BM51" s="77">
        <f t="shared" si="28"/>
        <v>381098.45303867402</v>
      </c>
      <c r="BN51" s="77">
        <f t="shared" si="29"/>
        <v>455329.375</v>
      </c>
      <c r="BO51" s="77">
        <f t="shared" si="55"/>
        <v>16826</v>
      </c>
      <c r="BP51" s="77">
        <f t="shared" si="55"/>
        <v>2041</v>
      </c>
      <c r="BQ51" s="77">
        <f t="shared" si="55"/>
        <v>1283</v>
      </c>
      <c r="BR51" s="53">
        <f t="shared" si="32"/>
        <v>0.12130036847735647</v>
      </c>
      <c r="BS51" s="53">
        <f t="shared" si="33"/>
        <v>7.6251040057054562E-2</v>
      </c>
      <c r="BT51" s="77">
        <f t="shared" si="56"/>
        <v>612171540</v>
      </c>
      <c r="BU51" s="77">
        <f t="shared" si="56"/>
        <v>503002330</v>
      </c>
      <c r="BV51" s="77">
        <f t="shared" si="35"/>
        <v>299937.06026457617</v>
      </c>
      <c r="BW51" s="77">
        <f t="shared" si="36"/>
        <v>392051.69914263446</v>
      </c>
      <c r="BY51" s="90">
        <v>45</v>
      </c>
      <c r="BZ51" s="169" t="s">
        <v>42</v>
      </c>
      <c r="CA51" s="133">
        <v>16304</v>
      </c>
      <c r="CB51" s="133">
        <v>1905</v>
      </c>
      <c r="CC51" s="133">
        <v>1195</v>
      </c>
      <c r="CD51" s="27">
        <v>0.11684249263984298</v>
      </c>
      <c r="CE51" s="27">
        <v>7.3294896957801767E-2</v>
      </c>
      <c r="CF51" s="133">
        <v>565179090</v>
      </c>
      <c r="CG51" s="133">
        <v>460502210</v>
      </c>
      <c r="CH51" s="133">
        <v>296681.93700787402</v>
      </c>
      <c r="CI51" s="133">
        <v>385357.49790794979</v>
      </c>
      <c r="CK51" s="42" t="str">
        <f t="shared" si="37"/>
        <v>柏原市</v>
      </c>
      <c r="CL51" s="86">
        <f t="shared" si="57"/>
        <v>0.1109940552336519</v>
      </c>
      <c r="CM51" s="97">
        <f t="shared" si="38"/>
        <v>0.111</v>
      </c>
      <c r="CN51" s="97">
        <f t="shared" si="53"/>
        <v>0.10848835391589808</v>
      </c>
      <c r="CO51" s="97">
        <f t="shared" si="40"/>
        <v>0.108</v>
      </c>
      <c r="CP51" s="135">
        <f t="shared" si="54"/>
        <v>0.30000000000000027</v>
      </c>
      <c r="CQ51" s="42" t="str">
        <f t="shared" si="42"/>
        <v>大阪狭山市</v>
      </c>
      <c r="CR51" s="86">
        <f t="shared" si="58"/>
        <v>7.3403674731671822E-2</v>
      </c>
      <c r="CS51" s="86">
        <f t="shared" si="43"/>
        <v>7.2999999999999995E-2</v>
      </c>
      <c r="CT51" s="97">
        <f t="shared" si="44"/>
        <v>6.9897572078907441E-2</v>
      </c>
      <c r="CU51" s="97">
        <f t="shared" si="45"/>
        <v>7.0000000000000007E-2</v>
      </c>
      <c r="CV51" s="135">
        <f t="shared" si="46"/>
        <v>0.29999999999999888</v>
      </c>
      <c r="CW51" s="43"/>
      <c r="CX51" s="86">
        <f t="shared" si="47"/>
        <v>0.124</v>
      </c>
      <c r="CY51" s="86">
        <f t="shared" si="48"/>
        <v>0.121</v>
      </c>
      <c r="CZ51" s="136">
        <f t="shared" si="49"/>
        <v>0.30000000000000027</v>
      </c>
      <c r="DA51" s="86">
        <f t="shared" si="50"/>
        <v>8.2000000000000003E-2</v>
      </c>
      <c r="DB51" s="86">
        <f t="shared" si="51"/>
        <v>0.08</v>
      </c>
      <c r="DC51" s="136">
        <f t="shared" si="52"/>
        <v>0.20000000000000018</v>
      </c>
      <c r="DD51" s="149">
        <v>0</v>
      </c>
    </row>
    <row r="52" spans="2:108" s="15" customFormat="1" ht="13.5" customHeight="1">
      <c r="B52" s="52">
        <v>46</v>
      </c>
      <c r="C52" s="169" t="s">
        <v>22</v>
      </c>
      <c r="D52" s="77">
        <v>18</v>
      </c>
      <c r="E52" s="77">
        <v>6</v>
      </c>
      <c r="F52" s="77">
        <v>1</v>
      </c>
      <c r="G52" s="53">
        <f t="shared" si="2"/>
        <v>0.33333333333333331</v>
      </c>
      <c r="H52" s="53">
        <f t="shared" si="3"/>
        <v>5.5555555555555552E-2</v>
      </c>
      <c r="I52" s="77">
        <v>403660</v>
      </c>
      <c r="J52" s="77">
        <v>295810</v>
      </c>
      <c r="K52" s="77">
        <f t="shared" si="4"/>
        <v>67276.666666666672</v>
      </c>
      <c r="L52" s="77">
        <f t="shared" si="5"/>
        <v>295810</v>
      </c>
      <c r="M52" s="77">
        <v>112</v>
      </c>
      <c r="N52" s="77">
        <v>15</v>
      </c>
      <c r="O52" s="77">
        <v>5</v>
      </c>
      <c r="P52" s="53">
        <f t="shared" si="6"/>
        <v>0.13392857142857142</v>
      </c>
      <c r="Q52" s="53">
        <f t="shared" si="7"/>
        <v>4.4642857142857144E-2</v>
      </c>
      <c r="R52" s="77">
        <v>8312620</v>
      </c>
      <c r="S52" s="77">
        <v>2021790</v>
      </c>
      <c r="T52" s="77">
        <f t="shared" si="8"/>
        <v>554174.66666666663</v>
      </c>
      <c r="U52" s="77">
        <f t="shared" si="9"/>
        <v>404358</v>
      </c>
      <c r="V52" s="77">
        <v>7951</v>
      </c>
      <c r="W52" s="77">
        <v>333</v>
      </c>
      <c r="X52" s="77">
        <v>124</v>
      </c>
      <c r="Y52" s="53">
        <f t="shared" si="10"/>
        <v>4.1881524336561442E-2</v>
      </c>
      <c r="Z52" s="53">
        <f t="shared" si="11"/>
        <v>1.5595522575776632E-2</v>
      </c>
      <c r="AA52" s="77">
        <v>65980240</v>
      </c>
      <c r="AB52" s="77">
        <v>45879510</v>
      </c>
      <c r="AC52" s="77">
        <f t="shared" si="12"/>
        <v>198138.85885885885</v>
      </c>
      <c r="AD52" s="77">
        <f t="shared" si="13"/>
        <v>369996.04838709679</v>
      </c>
      <c r="AE52" s="77">
        <v>6296</v>
      </c>
      <c r="AF52" s="77">
        <v>633</v>
      </c>
      <c r="AG52" s="77">
        <v>270</v>
      </c>
      <c r="AH52" s="53">
        <f t="shared" si="14"/>
        <v>0.10054002541296062</v>
      </c>
      <c r="AI52" s="53">
        <f t="shared" si="15"/>
        <v>4.2884371029224905E-2</v>
      </c>
      <c r="AJ52" s="77">
        <v>131190180</v>
      </c>
      <c r="AK52" s="77">
        <v>95468970</v>
      </c>
      <c r="AL52" s="77">
        <f t="shared" si="16"/>
        <v>207251.46919431278</v>
      </c>
      <c r="AM52" s="77">
        <f t="shared" si="17"/>
        <v>353588.77777777775</v>
      </c>
      <c r="AN52" s="77">
        <v>4273</v>
      </c>
      <c r="AO52" s="77">
        <v>711</v>
      </c>
      <c r="AP52" s="77">
        <v>379</v>
      </c>
      <c r="AQ52" s="53">
        <f t="shared" si="18"/>
        <v>0.16639363444886496</v>
      </c>
      <c r="AR52" s="53">
        <f t="shared" si="19"/>
        <v>8.8696466183009595E-2</v>
      </c>
      <c r="AS52" s="77">
        <v>181467050</v>
      </c>
      <c r="AT52" s="77">
        <v>126120010</v>
      </c>
      <c r="AU52" s="77">
        <f t="shared" si="20"/>
        <v>255227.91842475388</v>
      </c>
      <c r="AV52" s="77">
        <f t="shared" si="21"/>
        <v>332770.47493403696</v>
      </c>
      <c r="AW52" s="77">
        <v>2310</v>
      </c>
      <c r="AX52" s="77">
        <v>599</v>
      </c>
      <c r="AY52" s="77">
        <v>368</v>
      </c>
      <c r="AZ52" s="53">
        <f t="shared" si="22"/>
        <v>0.25930735930735932</v>
      </c>
      <c r="BA52" s="53">
        <f t="shared" si="23"/>
        <v>0.15930735930735931</v>
      </c>
      <c r="BB52" s="77">
        <v>152880590</v>
      </c>
      <c r="BC52" s="77">
        <v>127392870</v>
      </c>
      <c r="BD52" s="77">
        <f t="shared" si="24"/>
        <v>255226.36060100168</v>
      </c>
      <c r="BE52" s="77">
        <f t="shared" si="25"/>
        <v>346176.27717391303</v>
      </c>
      <c r="BF52" s="77">
        <v>972</v>
      </c>
      <c r="BG52" s="77">
        <v>283</v>
      </c>
      <c r="BH52" s="77">
        <v>198</v>
      </c>
      <c r="BI52" s="53">
        <f t="shared" si="26"/>
        <v>0.29115226337448558</v>
      </c>
      <c r="BJ52" s="53">
        <f t="shared" si="27"/>
        <v>0.20370370370370369</v>
      </c>
      <c r="BK52" s="77">
        <v>85320710</v>
      </c>
      <c r="BL52" s="77">
        <v>76245900</v>
      </c>
      <c r="BM52" s="77">
        <f t="shared" si="28"/>
        <v>301486.6077738516</v>
      </c>
      <c r="BN52" s="77">
        <f t="shared" si="29"/>
        <v>385080.30303030304</v>
      </c>
      <c r="BO52" s="77">
        <f t="shared" si="55"/>
        <v>21932</v>
      </c>
      <c r="BP52" s="77">
        <f t="shared" si="55"/>
        <v>2580</v>
      </c>
      <c r="BQ52" s="77">
        <f t="shared" si="55"/>
        <v>1345</v>
      </c>
      <c r="BR52" s="53">
        <f t="shared" si="32"/>
        <v>0.11763633047601678</v>
      </c>
      <c r="BS52" s="53">
        <f t="shared" si="33"/>
        <v>6.1325916469086264E-2</v>
      </c>
      <c r="BT52" s="77">
        <f t="shared" si="56"/>
        <v>625555050</v>
      </c>
      <c r="BU52" s="77">
        <f t="shared" si="56"/>
        <v>473424860</v>
      </c>
      <c r="BV52" s="77">
        <f t="shared" si="35"/>
        <v>242463.1976744186</v>
      </c>
      <c r="BW52" s="77">
        <f t="shared" si="36"/>
        <v>351988.7434944238</v>
      </c>
      <c r="BY52" s="90">
        <v>46</v>
      </c>
      <c r="BZ52" s="169" t="s">
        <v>22</v>
      </c>
      <c r="CA52" s="133">
        <v>21150</v>
      </c>
      <c r="CB52" s="133">
        <v>2490</v>
      </c>
      <c r="CC52" s="133">
        <v>1254</v>
      </c>
      <c r="CD52" s="27">
        <v>0.11773049645390071</v>
      </c>
      <c r="CE52" s="27">
        <v>5.9290780141843968E-2</v>
      </c>
      <c r="CF52" s="133">
        <v>629565760</v>
      </c>
      <c r="CG52" s="133">
        <v>459621580</v>
      </c>
      <c r="CH52" s="133">
        <v>252837.6546184739</v>
      </c>
      <c r="CI52" s="133">
        <v>366524.3859649123</v>
      </c>
      <c r="CK52" s="42" t="str">
        <f t="shared" si="37"/>
        <v>堺市美原区</v>
      </c>
      <c r="CL52" s="86">
        <f t="shared" si="57"/>
        <v>0.11073059360730593</v>
      </c>
      <c r="CM52" s="97">
        <f t="shared" si="38"/>
        <v>0.111</v>
      </c>
      <c r="CN52" s="97">
        <f t="shared" si="53"/>
        <v>0.10589013898080742</v>
      </c>
      <c r="CO52" s="97">
        <f t="shared" si="40"/>
        <v>0.106</v>
      </c>
      <c r="CP52" s="135">
        <f t="shared" si="54"/>
        <v>0.50000000000000044</v>
      </c>
      <c r="CQ52" s="42" t="str">
        <f t="shared" si="42"/>
        <v>柏原市</v>
      </c>
      <c r="CR52" s="86">
        <f t="shared" si="58"/>
        <v>7.3368951764617357E-2</v>
      </c>
      <c r="CS52" s="86">
        <f t="shared" si="43"/>
        <v>7.2999999999999995E-2</v>
      </c>
      <c r="CT52" s="97">
        <f t="shared" si="44"/>
        <v>6.9485696420196974E-2</v>
      </c>
      <c r="CU52" s="97">
        <f t="shared" si="45"/>
        <v>6.9000000000000006E-2</v>
      </c>
      <c r="CV52" s="135">
        <f t="shared" si="46"/>
        <v>0.39999999999999897</v>
      </c>
      <c r="CW52" s="43"/>
      <c r="CX52" s="86">
        <f t="shared" si="47"/>
        <v>0.124</v>
      </c>
      <c r="CY52" s="86">
        <f t="shared" si="48"/>
        <v>0.121</v>
      </c>
      <c r="CZ52" s="136">
        <f t="shared" si="49"/>
        <v>0.30000000000000027</v>
      </c>
      <c r="DA52" s="86">
        <f t="shared" si="50"/>
        <v>8.2000000000000003E-2</v>
      </c>
      <c r="DB52" s="86">
        <f t="shared" si="51"/>
        <v>0.08</v>
      </c>
      <c r="DC52" s="136">
        <f t="shared" si="52"/>
        <v>0.20000000000000018</v>
      </c>
      <c r="DD52" s="149">
        <v>0</v>
      </c>
    </row>
    <row r="53" spans="2:108" s="15" customFormat="1" ht="13.5" customHeight="1">
      <c r="B53" s="52">
        <v>47</v>
      </c>
      <c r="C53" s="169" t="s">
        <v>14</v>
      </c>
      <c r="D53" s="77">
        <v>18</v>
      </c>
      <c r="E53" s="77">
        <v>5</v>
      </c>
      <c r="F53" s="77">
        <v>4</v>
      </c>
      <c r="G53" s="53">
        <f t="shared" si="2"/>
        <v>0.27777777777777779</v>
      </c>
      <c r="H53" s="53">
        <f t="shared" si="3"/>
        <v>0.22222222222222221</v>
      </c>
      <c r="I53" s="77">
        <v>1518950</v>
      </c>
      <c r="J53" s="77">
        <v>1399540</v>
      </c>
      <c r="K53" s="77">
        <f t="shared" si="4"/>
        <v>303790</v>
      </c>
      <c r="L53" s="77">
        <f t="shared" si="5"/>
        <v>349885</v>
      </c>
      <c r="M53" s="77">
        <v>107</v>
      </c>
      <c r="N53" s="77">
        <v>15</v>
      </c>
      <c r="O53" s="77">
        <v>10</v>
      </c>
      <c r="P53" s="53">
        <f t="shared" si="6"/>
        <v>0.14018691588785046</v>
      </c>
      <c r="Q53" s="53">
        <f t="shared" si="7"/>
        <v>9.3457943925233641E-2</v>
      </c>
      <c r="R53" s="77">
        <v>7035080</v>
      </c>
      <c r="S53" s="77">
        <v>5350780</v>
      </c>
      <c r="T53" s="77">
        <f t="shared" si="8"/>
        <v>469005.33333333331</v>
      </c>
      <c r="U53" s="77">
        <f t="shared" si="9"/>
        <v>535078</v>
      </c>
      <c r="V53" s="77">
        <v>16333</v>
      </c>
      <c r="W53" s="77">
        <v>643</v>
      </c>
      <c r="X53" s="77">
        <v>340</v>
      </c>
      <c r="Y53" s="53">
        <f t="shared" si="10"/>
        <v>3.9368150370415723E-2</v>
      </c>
      <c r="Z53" s="53">
        <f t="shared" si="11"/>
        <v>2.0816751362272699E-2</v>
      </c>
      <c r="AA53" s="77">
        <v>168725850</v>
      </c>
      <c r="AB53" s="77">
        <v>122387380</v>
      </c>
      <c r="AC53" s="77">
        <f t="shared" si="12"/>
        <v>262404.12130637636</v>
      </c>
      <c r="AD53" s="77">
        <f t="shared" si="13"/>
        <v>359962.8823529412</v>
      </c>
      <c r="AE53" s="77">
        <v>13985</v>
      </c>
      <c r="AF53" s="77">
        <v>1214</v>
      </c>
      <c r="AG53" s="77">
        <v>661</v>
      </c>
      <c r="AH53" s="53">
        <f t="shared" si="14"/>
        <v>8.6807293528780832E-2</v>
      </c>
      <c r="AI53" s="53">
        <f t="shared" si="15"/>
        <v>4.7264926707186274E-2</v>
      </c>
      <c r="AJ53" s="77">
        <v>306018210</v>
      </c>
      <c r="AK53" s="77">
        <v>238159130</v>
      </c>
      <c r="AL53" s="77">
        <f t="shared" si="16"/>
        <v>252074.30807248765</v>
      </c>
      <c r="AM53" s="77">
        <f t="shared" si="17"/>
        <v>360301.25567322242</v>
      </c>
      <c r="AN53" s="77">
        <v>8555</v>
      </c>
      <c r="AO53" s="77">
        <v>1390</v>
      </c>
      <c r="AP53" s="77">
        <v>876</v>
      </c>
      <c r="AQ53" s="53">
        <f t="shared" si="18"/>
        <v>0.1624780829924021</v>
      </c>
      <c r="AR53" s="53">
        <f t="shared" si="19"/>
        <v>0.10239625949736995</v>
      </c>
      <c r="AS53" s="77">
        <v>347037120</v>
      </c>
      <c r="AT53" s="77">
        <v>297147250</v>
      </c>
      <c r="AU53" s="77">
        <f t="shared" si="20"/>
        <v>249666.99280575541</v>
      </c>
      <c r="AV53" s="77">
        <f t="shared" si="21"/>
        <v>339209.1894977169</v>
      </c>
      <c r="AW53" s="77">
        <v>4008</v>
      </c>
      <c r="AX53" s="77">
        <v>1113</v>
      </c>
      <c r="AY53" s="77">
        <v>817</v>
      </c>
      <c r="AZ53" s="53">
        <f t="shared" si="22"/>
        <v>0.2776946107784431</v>
      </c>
      <c r="BA53" s="53">
        <f t="shared" si="23"/>
        <v>0.20384231536926148</v>
      </c>
      <c r="BB53" s="77">
        <v>328907490</v>
      </c>
      <c r="BC53" s="77">
        <v>296934410</v>
      </c>
      <c r="BD53" s="77">
        <f t="shared" si="24"/>
        <v>295514.36657681939</v>
      </c>
      <c r="BE53" s="77">
        <f t="shared" si="25"/>
        <v>363444.81028151774</v>
      </c>
      <c r="BF53" s="77">
        <v>1404</v>
      </c>
      <c r="BG53" s="77">
        <v>469</v>
      </c>
      <c r="BH53" s="77">
        <v>377</v>
      </c>
      <c r="BI53" s="53">
        <f t="shared" si="26"/>
        <v>0.33404558404558404</v>
      </c>
      <c r="BJ53" s="53">
        <f t="shared" si="27"/>
        <v>0.26851851851851855</v>
      </c>
      <c r="BK53" s="77">
        <v>151069970</v>
      </c>
      <c r="BL53" s="77">
        <v>141526390</v>
      </c>
      <c r="BM53" s="77">
        <f t="shared" si="28"/>
        <v>322110.8102345416</v>
      </c>
      <c r="BN53" s="77">
        <f t="shared" si="29"/>
        <v>375401.56498673739</v>
      </c>
      <c r="BO53" s="77">
        <f t="shared" si="55"/>
        <v>44410</v>
      </c>
      <c r="BP53" s="77">
        <f t="shared" si="55"/>
        <v>4849</v>
      </c>
      <c r="BQ53" s="77">
        <f t="shared" si="55"/>
        <v>3085</v>
      </c>
      <c r="BR53" s="53">
        <f t="shared" si="32"/>
        <v>0.10918712001801396</v>
      </c>
      <c r="BS53" s="53">
        <f t="shared" si="33"/>
        <v>6.946633641071831E-2</v>
      </c>
      <c r="BT53" s="77">
        <f t="shared" si="56"/>
        <v>1310312670</v>
      </c>
      <c r="BU53" s="77">
        <f t="shared" si="56"/>
        <v>1102904880</v>
      </c>
      <c r="BV53" s="77">
        <f t="shared" si="35"/>
        <v>270223.27696432255</v>
      </c>
      <c r="BW53" s="77">
        <f t="shared" si="36"/>
        <v>357505.63371150731</v>
      </c>
      <c r="BY53" s="90">
        <v>47</v>
      </c>
      <c r="BZ53" s="169" t="s">
        <v>14</v>
      </c>
      <c r="CA53" s="133">
        <v>43039</v>
      </c>
      <c r="CB53" s="133">
        <v>4549</v>
      </c>
      <c r="CC53" s="133">
        <v>2848</v>
      </c>
      <c r="CD53" s="27">
        <v>0.10569483491716815</v>
      </c>
      <c r="CE53" s="27">
        <v>6.6172541183577682E-2</v>
      </c>
      <c r="CF53" s="133">
        <v>1247837920</v>
      </c>
      <c r="CG53" s="133">
        <v>1031030330</v>
      </c>
      <c r="CH53" s="133">
        <v>274310.38030336337</v>
      </c>
      <c r="CI53" s="133">
        <v>362019.07654494385</v>
      </c>
      <c r="CK53" s="42" t="str">
        <f t="shared" si="37"/>
        <v>四條畷市</v>
      </c>
      <c r="CL53" s="86">
        <f t="shared" si="57"/>
        <v>0.11013916500994035</v>
      </c>
      <c r="CM53" s="97">
        <f t="shared" si="38"/>
        <v>0.11</v>
      </c>
      <c r="CN53" s="97">
        <f t="shared" si="53"/>
        <v>0.1038721573448064</v>
      </c>
      <c r="CO53" s="97">
        <f t="shared" si="40"/>
        <v>0.104</v>
      </c>
      <c r="CP53" s="135">
        <f t="shared" si="54"/>
        <v>0.60000000000000053</v>
      </c>
      <c r="CQ53" s="42" t="str">
        <f t="shared" si="42"/>
        <v>堺市東区</v>
      </c>
      <c r="CR53" s="86">
        <f t="shared" si="58"/>
        <v>7.309434595380572E-2</v>
      </c>
      <c r="CS53" s="86">
        <f t="shared" si="43"/>
        <v>7.2999999999999995E-2</v>
      </c>
      <c r="CT53" s="97">
        <f t="shared" si="44"/>
        <v>7.3241395294935688E-2</v>
      </c>
      <c r="CU53" s="97">
        <f t="shared" si="45"/>
        <v>7.2999999999999995E-2</v>
      </c>
      <c r="CV53" s="135">
        <f t="shared" si="46"/>
        <v>0</v>
      </c>
      <c r="CW53" s="43"/>
      <c r="CX53" s="86">
        <f t="shared" si="47"/>
        <v>0.124</v>
      </c>
      <c r="CY53" s="86">
        <f t="shared" si="48"/>
        <v>0.121</v>
      </c>
      <c r="CZ53" s="136">
        <f t="shared" si="49"/>
        <v>0.30000000000000027</v>
      </c>
      <c r="DA53" s="86">
        <f t="shared" si="50"/>
        <v>8.2000000000000003E-2</v>
      </c>
      <c r="DB53" s="86">
        <f t="shared" si="51"/>
        <v>0.08</v>
      </c>
      <c r="DC53" s="136">
        <f t="shared" si="52"/>
        <v>0.20000000000000018</v>
      </c>
      <c r="DD53" s="149">
        <v>0</v>
      </c>
    </row>
    <row r="54" spans="2:108" s="15" customFormat="1" ht="13.5" customHeight="1">
      <c r="B54" s="52">
        <v>48</v>
      </c>
      <c r="C54" s="169" t="s">
        <v>23</v>
      </c>
      <c r="D54" s="77">
        <v>15</v>
      </c>
      <c r="E54" s="77">
        <v>1</v>
      </c>
      <c r="F54" s="77">
        <v>1</v>
      </c>
      <c r="G54" s="53">
        <f t="shared" si="2"/>
        <v>6.6666666666666666E-2</v>
      </c>
      <c r="H54" s="53">
        <f t="shared" si="3"/>
        <v>6.6666666666666666E-2</v>
      </c>
      <c r="I54" s="77">
        <v>380570</v>
      </c>
      <c r="J54" s="77">
        <v>380570</v>
      </c>
      <c r="K54" s="77">
        <f t="shared" si="4"/>
        <v>380570</v>
      </c>
      <c r="L54" s="77">
        <f t="shared" si="5"/>
        <v>380570</v>
      </c>
      <c r="M54" s="77">
        <v>43</v>
      </c>
      <c r="N54" s="77">
        <v>7</v>
      </c>
      <c r="O54" s="77">
        <v>3</v>
      </c>
      <c r="P54" s="53">
        <f t="shared" si="6"/>
        <v>0.16279069767441862</v>
      </c>
      <c r="Q54" s="53">
        <f t="shared" si="7"/>
        <v>6.9767441860465115E-2</v>
      </c>
      <c r="R54" s="77">
        <v>942280</v>
      </c>
      <c r="S54" s="77">
        <v>603110</v>
      </c>
      <c r="T54" s="77">
        <f t="shared" si="8"/>
        <v>134611.42857142858</v>
      </c>
      <c r="U54" s="77">
        <f t="shared" si="9"/>
        <v>201036.66666666666</v>
      </c>
      <c r="V54" s="77">
        <v>8764</v>
      </c>
      <c r="W54" s="77">
        <v>306</v>
      </c>
      <c r="X54" s="77">
        <v>129</v>
      </c>
      <c r="Y54" s="53">
        <f t="shared" si="10"/>
        <v>3.4915563669557281E-2</v>
      </c>
      <c r="Z54" s="53">
        <f t="shared" si="11"/>
        <v>1.4719306252852579E-2</v>
      </c>
      <c r="AA54" s="77">
        <v>66853900</v>
      </c>
      <c r="AB54" s="77">
        <v>46107760</v>
      </c>
      <c r="AC54" s="77">
        <f t="shared" si="12"/>
        <v>218476.79738562091</v>
      </c>
      <c r="AD54" s="77">
        <f t="shared" si="13"/>
        <v>357424.49612403102</v>
      </c>
      <c r="AE54" s="77">
        <v>7173</v>
      </c>
      <c r="AF54" s="77">
        <v>542</v>
      </c>
      <c r="AG54" s="77">
        <v>249</v>
      </c>
      <c r="AH54" s="53">
        <f t="shared" si="14"/>
        <v>7.556113202286352E-2</v>
      </c>
      <c r="AI54" s="53">
        <f t="shared" si="15"/>
        <v>3.4713508992053534E-2</v>
      </c>
      <c r="AJ54" s="77">
        <v>118384400</v>
      </c>
      <c r="AK54" s="77">
        <v>75773440</v>
      </c>
      <c r="AL54" s="77">
        <f t="shared" si="16"/>
        <v>218421.40221402215</v>
      </c>
      <c r="AM54" s="77">
        <f t="shared" si="17"/>
        <v>304311.00401606428</v>
      </c>
      <c r="AN54" s="77">
        <v>4540</v>
      </c>
      <c r="AO54" s="77">
        <v>591</v>
      </c>
      <c r="AP54" s="77">
        <v>316</v>
      </c>
      <c r="AQ54" s="53">
        <f t="shared" si="18"/>
        <v>0.1301762114537445</v>
      </c>
      <c r="AR54" s="53">
        <f t="shared" si="19"/>
        <v>6.9603524229074884E-2</v>
      </c>
      <c r="AS54" s="77">
        <v>135590780</v>
      </c>
      <c r="AT54" s="77">
        <v>91170050</v>
      </c>
      <c r="AU54" s="77">
        <f t="shared" si="20"/>
        <v>229426.02368866329</v>
      </c>
      <c r="AV54" s="77">
        <f t="shared" si="21"/>
        <v>288512.81645569619</v>
      </c>
      <c r="AW54" s="77">
        <v>2309</v>
      </c>
      <c r="AX54" s="77">
        <v>515</v>
      </c>
      <c r="AY54" s="77">
        <v>350</v>
      </c>
      <c r="AZ54" s="53">
        <f t="shared" si="22"/>
        <v>0.22304027717626679</v>
      </c>
      <c r="BA54" s="53">
        <f t="shared" si="23"/>
        <v>0.151580770896492</v>
      </c>
      <c r="BB54" s="77">
        <v>126445020</v>
      </c>
      <c r="BC54" s="77">
        <v>107259440</v>
      </c>
      <c r="BD54" s="77">
        <f t="shared" si="24"/>
        <v>245524.31067961166</v>
      </c>
      <c r="BE54" s="77">
        <f t="shared" si="25"/>
        <v>306455.54285714286</v>
      </c>
      <c r="BF54" s="77">
        <v>1042</v>
      </c>
      <c r="BG54" s="77">
        <v>268</v>
      </c>
      <c r="BH54" s="77">
        <v>202</v>
      </c>
      <c r="BI54" s="53">
        <f t="shared" si="26"/>
        <v>0.25719769673704412</v>
      </c>
      <c r="BJ54" s="53">
        <f t="shared" si="27"/>
        <v>0.19385796545105566</v>
      </c>
      <c r="BK54" s="77">
        <v>66999710</v>
      </c>
      <c r="BL54" s="77">
        <v>60382740</v>
      </c>
      <c r="BM54" s="77">
        <f t="shared" si="28"/>
        <v>249998.91791044775</v>
      </c>
      <c r="BN54" s="77">
        <f t="shared" si="29"/>
        <v>298924.45544554456</v>
      </c>
      <c r="BO54" s="77">
        <f t="shared" si="55"/>
        <v>23886</v>
      </c>
      <c r="BP54" s="77">
        <f t="shared" si="55"/>
        <v>2230</v>
      </c>
      <c r="BQ54" s="77">
        <f t="shared" si="55"/>
        <v>1250</v>
      </c>
      <c r="BR54" s="53">
        <f t="shared" si="32"/>
        <v>9.3360127271204893E-2</v>
      </c>
      <c r="BS54" s="53">
        <f t="shared" si="33"/>
        <v>5.233190990538391E-2</v>
      </c>
      <c r="BT54" s="77">
        <f t="shared" si="56"/>
        <v>515596660</v>
      </c>
      <c r="BU54" s="77">
        <f t="shared" si="56"/>
        <v>381677110</v>
      </c>
      <c r="BV54" s="77">
        <f t="shared" si="35"/>
        <v>231209.26457399104</v>
      </c>
      <c r="BW54" s="77">
        <f t="shared" si="36"/>
        <v>305341.68800000002</v>
      </c>
      <c r="BY54" s="90">
        <v>48</v>
      </c>
      <c r="BZ54" s="169" t="s">
        <v>23</v>
      </c>
      <c r="CA54" s="133">
        <v>23103</v>
      </c>
      <c r="CB54" s="133">
        <v>2080</v>
      </c>
      <c r="CC54" s="133">
        <v>1155</v>
      </c>
      <c r="CD54" s="27">
        <v>9.0031597628013674E-2</v>
      </c>
      <c r="CE54" s="27">
        <v>4.9993507336709521E-2</v>
      </c>
      <c r="CF54" s="133">
        <v>464367790</v>
      </c>
      <c r="CG54" s="133">
        <v>348899440</v>
      </c>
      <c r="CH54" s="133">
        <v>223253.74519230769</v>
      </c>
      <c r="CI54" s="133">
        <v>302077.43722943723</v>
      </c>
      <c r="CK54" s="42" t="str">
        <f t="shared" si="37"/>
        <v>泉大津市</v>
      </c>
      <c r="CL54" s="86">
        <f t="shared" si="57"/>
        <v>0.10984239305242843</v>
      </c>
      <c r="CM54" s="97">
        <f t="shared" si="38"/>
        <v>0.11</v>
      </c>
      <c r="CN54" s="97">
        <f t="shared" si="53"/>
        <v>0.10270134649159487</v>
      </c>
      <c r="CO54" s="97">
        <f t="shared" si="40"/>
        <v>0.10299999999999999</v>
      </c>
      <c r="CP54" s="135">
        <f t="shared" si="54"/>
        <v>0.70000000000000062</v>
      </c>
      <c r="CQ54" s="42" t="str">
        <f t="shared" si="42"/>
        <v>淀川区</v>
      </c>
      <c r="CR54" s="86">
        <f t="shared" si="58"/>
        <v>7.298622100428423E-2</v>
      </c>
      <c r="CS54" s="86">
        <f t="shared" si="43"/>
        <v>7.2999999999999995E-2</v>
      </c>
      <c r="CT54" s="97">
        <f t="shared" si="44"/>
        <v>7.4109490796079369E-2</v>
      </c>
      <c r="CU54" s="97">
        <f t="shared" si="45"/>
        <v>7.3999999999999996E-2</v>
      </c>
      <c r="CV54" s="135">
        <f t="shared" si="46"/>
        <v>-0.10000000000000009</v>
      </c>
      <c r="CW54" s="43"/>
      <c r="CX54" s="86">
        <f t="shared" si="47"/>
        <v>0.124</v>
      </c>
      <c r="CY54" s="86">
        <f t="shared" si="48"/>
        <v>0.121</v>
      </c>
      <c r="CZ54" s="136">
        <f t="shared" si="49"/>
        <v>0.30000000000000027</v>
      </c>
      <c r="DA54" s="86">
        <f t="shared" si="50"/>
        <v>8.2000000000000003E-2</v>
      </c>
      <c r="DB54" s="86">
        <f t="shared" si="51"/>
        <v>0.08</v>
      </c>
      <c r="DC54" s="136">
        <f t="shared" si="52"/>
        <v>0.20000000000000018</v>
      </c>
      <c r="DD54" s="149">
        <v>0</v>
      </c>
    </row>
    <row r="55" spans="2:108" s="15" customFormat="1" ht="13.5" customHeight="1">
      <c r="B55" s="52">
        <v>49</v>
      </c>
      <c r="C55" s="169" t="s">
        <v>24</v>
      </c>
      <c r="D55" s="77">
        <v>9</v>
      </c>
      <c r="E55" s="77">
        <v>3</v>
      </c>
      <c r="F55" s="77">
        <v>1</v>
      </c>
      <c r="G55" s="53">
        <f t="shared" si="2"/>
        <v>0.33333333333333331</v>
      </c>
      <c r="H55" s="53">
        <f t="shared" si="3"/>
        <v>0.1111111111111111</v>
      </c>
      <c r="I55" s="77">
        <v>88920</v>
      </c>
      <c r="J55" s="77">
        <v>50360</v>
      </c>
      <c r="K55" s="77">
        <f t="shared" si="4"/>
        <v>29640</v>
      </c>
      <c r="L55" s="77">
        <f t="shared" si="5"/>
        <v>50360</v>
      </c>
      <c r="M55" s="77">
        <v>35</v>
      </c>
      <c r="N55" s="77">
        <v>11</v>
      </c>
      <c r="O55" s="77">
        <v>10</v>
      </c>
      <c r="P55" s="53">
        <f t="shared" si="6"/>
        <v>0.31428571428571428</v>
      </c>
      <c r="Q55" s="53">
        <f t="shared" si="7"/>
        <v>0.2857142857142857</v>
      </c>
      <c r="R55" s="77">
        <v>2477630</v>
      </c>
      <c r="S55" s="77">
        <v>1809990</v>
      </c>
      <c r="T55" s="77">
        <f t="shared" si="8"/>
        <v>225239.09090909091</v>
      </c>
      <c r="U55" s="77">
        <f t="shared" si="9"/>
        <v>180999</v>
      </c>
      <c r="V55" s="77">
        <v>8157</v>
      </c>
      <c r="W55" s="77">
        <v>389</v>
      </c>
      <c r="X55" s="77">
        <v>210</v>
      </c>
      <c r="Y55" s="53">
        <f t="shared" si="10"/>
        <v>4.768910138531323E-2</v>
      </c>
      <c r="Z55" s="53">
        <f t="shared" si="11"/>
        <v>2.5744759102611255E-2</v>
      </c>
      <c r="AA55" s="77">
        <v>99732600</v>
      </c>
      <c r="AB55" s="77">
        <v>72324360</v>
      </c>
      <c r="AC55" s="77">
        <f t="shared" si="12"/>
        <v>256382.00514138819</v>
      </c>
      <c r="AD55" s="77">
        <f t="shared" si="13"/>
        <v>344401.71428571426</v>
      </c>
      <c r="AE55" s="77">
        <v>7493</v>
      </c>
      <c r="AF55" s="77">
        <v>774</v>
      </c>
      <c r="AG55" s="77">
        <v>454</v>
      </c>
      <c r="AH55" s="53">
        <f t="shared" si="14"/>
        <v>0.10329640998265048</v>
      </c>
      <c r="AI55" s="53">
        <f t="shared" si="15"/>
        <v>6.0589883891632189E-2</v>
      </c>
      <c r="AJ55" s="77">
        <v>214869520</v>
      </c>
      <c r="AK55" s="77">
        <v>172607260</v>
      </c>
      <c r="AL55" s="77">
        <f t="shared" si="16"/>
        <v>277609.19896640826</v>
      </c>
      <c r="AM55" s="77">
        <f t="shared" si="17"/>
        <v>380192.20264317183</v>
      </c>
      <c r="AN55" s="77">
        <v>4829</v>
      </c>
      <c r="AO55" s="77">
        <v>899</v>
      </c>
      <c r="AP55" s="77">
        <v>605</v>
      </c>
      <c r="AQ55" s="53">
        <f t="shared" si="18"/>
        <v>0.18616690826258026</v>
      </c>
      <c r="AR55" s="53">
        <f t="shared" si="19"/>
        <v>0.12528473804100229</v>
      </c>
      <c r="AS55" s="77">
        <v>236482710</v>
      </c>
      <c r="AT55" s="77">
        <v>205810200</v>
      </c>
      <c r="AU55" s="77">
        <f t="shared" si="20"/>
        <v>263050.8453837597</v>
      </c>
      <c r="AV55" s="77">
        <f t="shared" si="21"/>
        <v>340182.14876033057</v>
      </c>
      <c r="AW55" s="77">
        <v>2220</v>
      </c>
      <c r="AX55" s="77">
        <v>587</v>
      </c>
      <c r="AY55" s="77">
        <v>463</v>
      </c>
      <c r="AZ55" s="53">
        <f t="shared" si="22"/>
        <v>0.26441441441441443</v>
      </c>
      <c r="BA55" s="53">
        <f t="shared" si="23"/>
        <v>0.20855855855855857</v>
      </c>
      <c r="BB55" s="77">
        <v>168360040</v>
      </c>
      <c r="BC55" s="77">
        <v>151171280</v>
      </c>
      <c r="BD55" s="77">
        <f t="shared" si="24"/>
        <v>286814.37819420785</v>
      </c>
      <c r="BE55" s="77">
        <f t="shared" si="25"/>
        <v>326503.84449244058</v>
      </c>
      <c r="BF55" s="77">
        <v>863</v>
      </c>
      <c r="BG55" s="77">
        <v>290</v>
      </c>
      <c r="BH55" s="77">
        <v>250</v>
      </c>
      <c r="BI55" s="53">
        <f t="shared" si="26"/>
        <v>0.33603707995365006</v>
      </c>
      <c r="BJ55" s="53">
        <f t="shared" si="27"/>
        <v>0.28968713789107764</v>
      </c>
      <c r="BK55" s="77">
        <v>94849770</v>
      </c>
      <c r="BL55" s="77">
        <v>87550640</v>
      </c>
      <c r="BM55" s="77">
        <f t="shared" si="28"/>
        <v>327068.1724137931</v>
      </c>
      <c r="BN55" s="77">
        <f t="shared" si="29"/>
        <v>350202.56</v>
      </c>
      <c r="BO55" s="77">
        <f t="shared" si="55"/>
        <v>23606</v>
      </c>
      <c r="BP55" s="77">
        <f t="shared" si="55"/>
        <v>2953</v>
      </c>
      <c r="BQ55" s="77">
        <f t="shared" si="55"/>
        <v>1993</v>
      </c>
      <c r="BR55" s="53">
        <f t="shared" si="32"/>
        <v>0.12509531475048716</v>
      </c>
      <c r="BS55" s="53">
        <f t="shared" si="33"/>
        <v>8.4427687875963733E-2</v>
      </c>
      <c r="BT55" s="77">
        <f t="shared" si="56"/>
        <v>816861190</v>
      </c>
      <c r="BU55" s="77">
        <f t="shared" si="56"/>
        <v>691324090</v>
      </c>
      <c r="BV55" s="77">
        <f t="shared" si="35"/>
        <v>276620.78902810701</v>
      </c>
      <c r="BW55" s="77">
        <f t="shared" si="36"/>
        <v>346876.11138986453</v>
      </c>
      <c r="BY55" s="90">
        <v>49</v>
      </c>
      <c r="BZ55" s="169" t="s">
        <v>24</v>
      </c>
      <c r="CA55" s="133">
        <v>22902</v>
      </c>
      <c r="CB55" s="133">
        <v>2778</v>
      </c>
      <c r="CC55" s="133">
        <v>1853</v>
      </c>
      <c r="CD55" s="27">
        <v>0.12129944982970919</v>
      </c>
      <c r="CE55" s="27">
        <v>8.090996419526679E-2</v>
      </c>
      <c r="CF55" s="133">
        <v>791276560</v>
      </c>
      <c r="CG55" s="133">
        <v>654919380</v>
      </c>
      <c r="CH55" s="133">
        <v>284836.77465802734</v>
      </c>
      <c r="CI55" s="133">
        <v>353437.33405288722</v>
      </c>
      <c r="CK55" s="42" t="str">
        <f t="shared" si="37"/>
        <v>寝屋川市</v>
      </c>
      <c r="CL55" s="86">
        <f t="shared" si="57"/>
        <v>0.10918712001801396</v>
      </c>
      <c r="CM55" s="97">
        <f t="shared" si="38"/>
        <v>0.109</v>
      </c>
      <c r="CN55" s="97">
        <f t="shared" si="53"/>
        <v>0.10569483491716815</v>
      </c>
      <c r="CO55" s="97">
        <f t="shared" si="40"/>
        <v>0.106</v>
      </c>
      <c r="CP55" s="135">
        <f t="shared" si="54"/>
        <v>0.30000000000000027</v>
      </c>
      <c r="CQ55" s="42" t="str">
        <f t="shared" si="42"/>
        <v>都島区</v>
      </c>
      <c r="CR55" s="86">
        <f t="shared" si="58"/>
        <v>7.2446703024293499E-2</v>
      </c>
      <c r="CS55" s="86">
        <f t="shared" si="43"/>
        <v>7.1999999999999995E-2</v>
      </c>
      <c r="CT55" s="97">
        <f t="shared" si="44"/>
        <v>7.5090392561983466E-2</v>
      </c>
      <c r="CU55" s="97">
        <f t="shared" si="45"/>
        <v>7.4999999999999997E-2</v>
      </c>
      <c r="CV55" s="135">
        <f t="shared" si="46"/>
        <v>-0.30000000000000027</v>
      </c>
      <c r="CW55" s="43"/>
      <c r="CX55" s="86">
        <f t="shared" si="47"/>
        <v>0.124</v>
      </c>
      <c r="CY55" s="86">
        <f t="shared" si="48"/>
        <v>0.121</v>
      </c>
      <c r="CZ55" s="136">
        <f t="shared" si="49"/>
        <v>0.30000000000000027</v>
      </c>
      <c r="DA55" s="86">
        <f t="shared" si="50"/>
        <v>8.2000000000000003E-2</v>
      </c>
      <c r="DB55" s="86">
        <f t="shared" si="51"/>
        <v>0.08</v>
      </c>
      <c r="DC55" s="136">
        <f t="shared" si="52"/>
        <v>0.20000000000000018</v>
      </c>
      <c r="DD55" s="149">
        <v>0</v>
      </c>
    </row>
    <row r="56" spans="2:108" s="15" customFormat="1" ht="13.5" customHeight="1">
      <c r="B56" s="52">
        <v>50</v>
      </c>
      <c r="C56" s="169" t="s">
        <v>15</v>
      </c>
      <c r="D56" s="77">
        <v>7</v>
      </c>
      <c r="E56" s="77">
        <v>1</v>
      </c>
      <c r="F56" s="77">
        <v>1</v>
      </c>
      <c r="G56" s="53">
        <f t="shared" si="2"/>
        <v>0.14285714285714285</v>
      </c>
      <c r="H56" s="53">
        <f t="shared" si="3"/>
        <v>0.14285714285714285</v>
      </c>
      <c r="I56" s="77">
        <v>275330</v>
      </c>
      <c r="J56" s="77">
        <v>275330</v>
      </c>
      <c r="K56" s="77">
        <f t="shared" si="4"/>
        <v>275330</v>
      </c>
      <c r="L56" s="77">
        <f t="shared" si="5"/>
        <v>275330</v>
      </c>
      <c r="M56" s="77">
        <v>58</v>
      </c>
      <c r="N56" s="77">
        <v>13</v>
      </c>
      <c r="O56" s="77">
        <v>5</v>
      </c>
      <c r="P56" s="53">
        <f t="shared" si="6"/>
        <v>0.22413793103448276</v>
      </c>
      <c r="Q56" s="53">
        <f t="shared" si="7"/>
        <v>8.6206896551724144E-2</v>
      </c>
      <c r="R56" s="77">
        <v>1667150</v>
      </c>
      <c r="S56" s="77">
        <v>1399490</v>
      </c>
      <c r="T56" s="77">
        <f t="shared" si="8"/>
        <v>128242.30769230769</v>
      </c>
      <c r="U56" s="77">
        <f t="shared" si="9"/>
        <v>279898</v>
      </c>
      <c r="V56" s="77">
        <v>7934</v>
      </c>
      <c r="W56" s="77">
        <v>375</v>
      </c>
      <c r="X56" s="77">
        <v>217</v>
      </c>
      <c r="Y56" s="53">
        <f t="shared" si="10"/>
        <v>4.7264935719687422E-2</v>
      </c>
      <c r="Z56" s="53">
        <f t="shared" si="11"/>
        <v>2.7350642803125786E-2</v>
      </c>
      <c r="AA56" s="77">
        <v>106211670</v>
      </c>
      <c r="AB56" s="77">
        <v>78581810</v>
      </c>
      <c r="AC56" s="77">
        <f t="shared" si="12"/>
        <v>283231.12</v>
      </c>
      <c r="AD56" s="77">
        <f t="shared" si="13"/>
        <v>362128.15668202768</v>
      </c>
      <c r="AE56" s="77">
        <v>6818</v>
      </c>
      <c r="AF56" s="77">
        <v>624</v>
      </c>
      <c r="AG56" s="77">
        <v>358</v>
      </c>
      <c r="AH56" s="53">
        <f t="shared" si="14"/>
        <v>9.1522440598415952E-2</v>
      </c>
      <c r="AI56" s="53">
        <f t="shared" si="15"/>
        <v>5.2508066881783513E-2</v>
      </c>
      <c r="AJ56" s="77">
        <v>162478530</v>
      </c>
      <c r="AK56" s="77">
        <v>123194710</v>
      </c>
      <c r="AL56" s="77">
        <f t="shared" si="16"/>
        <v>260382.25961538462</v>
      </c>
      <c r="AM56" s="77">
        <f t="shared" si="17"/>
        <v>344119.30167597765</v>
      </c>
      <c r="AN56" s="77">
        <v>4199</v>
      </c>
      <c r="AO56" s="77">
        <v>735</v>
      </c>
      <c r="AP56" s="77">
        <v>487</v>
      </c>
      <c r="AQ56" s="53">
        <f t="shared" si="18"/>
        <v>0.17504167658966421</v>
      </c>
      <c r="AR56" s="53">
        <f t="shared" si="19"/>
        <v>0.11597999523696118</v>
      </c>
      <c r="AS56" s="77">
        <v>205852970</v>
      </c>
      <c r="AT56" s="77">
        <v>173222980</v>
      </c>
      <c r="AU56" s="77">
        <f t="shared" si="20"/>
        <v>280072.06802721089</v>
      </c>
      <c r="AV56" s="77">
        <f t="shared" si="21"/>
        <v>355694.00410677621</v>
      </c>
      <c r="AW56" s="77">
        <v>1869</v>
      </c>
      <c r="AX56" s="77">
        <v>539</v>
      </c>
      <c r="AY56" s="77">
        <v>385</v>
      </c>
      <c r="AZ56" s="53">
        <f t="shared" si="22"/>
        <v>0.28838951310861421</v>
      </c>
      <c r="BA56" s="53">
        <f t="shared" si="23"/>
        <v>0.20599250936329588</v>
      </c>
      <c r="BB56" s="77">
        <v>150722790</v>
      </c>
      <c r="BC56" s="77">
        <v>134287220</v>
      </c>
      <c r="BD56" s="77">
        <f t="shared" si="24"/>
        <v>279634.11873840448</v>
      </c>
      <c r="BE56" s="77">
        <f t="shared" si="25"/>
        <v>348797.97402597405</v>
      </c>
      <c r="BF56" s="77">
        <v>721</v>
      </c>
      <c r="BG56" s="77">
        <v>228</v>
      </c>
      <c r="BH56" s="77">
        <v>189</v>
      </c>
      <c r="BI56" s="53">
        <f t="shared" si="26"/>
        <v>0.31622746185852985</v>
      </c>
      <c r="BJ56" s="53">
        <f t="shared" si="27"/>
        <v>0.26213592233009708</v>
      </c>
      <c r="BK56" s="77">
        <v>70942280</v>
      </c>
      <c r="BL56" s="77">
        <v>67117260</v>
      </c>
      <c r="BM56" s="77">
        <f t="shared" si="28"/>
        <v>311150.35087719298</v>
      </c>
      <c r="BN56" s="77">
        <f t="shared" si="29"/>
        <v>355117.77777777775</v>
      </c>
      <c r="BO56" s="77">
        <f t="shared" si="55"/>
        <v>21606</v>
      </c>
      <c r="BP56" s="77">
        <f t="shared" si="55"/>
        <v>2515</v>
      </c>
      <c r="BQ56" s="77">
        <f t="shared" si="55"/>
        <v>1642</v>
      </c>
      <c r="BR56" s="53">
        <f t="shared" si="32"/>
        <v>0.11640285105989077</v>
      </c>
      <c r="BS56" s="53">
        <f t="shared" si="33"/>
        <v>7.5997408127372032E-2</v>
      </c>
      <c r="BT56" s="77">
        <f t="shared" si="56"/>
        <v>698150720</v>
      </c>
      <c r="BU56" s="77">
        <f t="shared" si="56"/>
        <v>578078800</v>
      </c>
      <c r="BV56" s="77">
        <f t="shared" si="35"/>
        <v>277594.71968190855</v>
      </c>
      <c r="BW56" s="77">
        <f t="shared" si="36"/>
        <v>352057.73447015835</v>
      </c>
      <c r="BY56" s="90">
        <v>50</v>
      </c>
      <c r="BZ56" s="169" t="s">
        <v>15</v>
      </c>
      <c r="CA56" s="133">
        <v>20903</v>
      </c>
      <c r="CB56" s="133">
        <v>2330</v>
      </c>
      <c r="CC56" s="133">
        <v>1478</v>
      </c>
      <c r="CD56" s="27">
        <v>0.11146725350428169</v>
      </c>
      <c r="CE56" s="27">
        <v>7.0707553939625897E-2</v>
      </c>
      <c r="CF56" s="133">
        <v>652387660</v>
      </c>
      <c r="CG56" s="133">
        <v>542585040</v>
      </c>
      <c r="CH56" s="133">
        <v>279994.70386266097</v>
      </c>
      <c r="CI56" s="133">
        <v>367107.6048714479</v>
      </c>
      <c r="CK56" s="42" t="str">
        <f t="shared" si="37"/>
        <v>熊取町</v>
      </c>
      <c r="CL56" s="86">
        <f t="shared" si="57"/>
        <v>0.108026554013277</v>
      </c>
      <c r="CM56" s="97">
        <f t="shared" si="38"/>
        <v>0.108</v>
      </c>
      <c r="CN56" s="97">
        <f t="shared" si="53"/>
        <v>0.10280612244897959</v>
      </c>
      <c r="CO56" s="97">
        <f t="shared" si="40"/>
        <v>0.10299999999999999</v>
      </c>
      <c r="CP56" s="135">
        <f t="shared" si="54"/>
        <v>0.50000000000000044</v>
      </c>
      <c r="CQ56" s="42" t="str">
        <f t="shared" si="42"/>
        <v>熊取町</v>
      </c>
      <c r="CR56" s="86">
        <f t="shared" si="58"/>
        <v>7.2178636089318043E-2</v>
      </c>
      <c r="CS56" s="86">
        <f t="shared" si="43"/>
        <v>7.1999999999999995E-2</v>
      </c>
      <c r="CT56" s="97">
        <f t="shared" si="44"/>
        <v>6.7474489795918371E-2</v>
      </c>
      <c r="CU56" s="97">
        <f t="shared" si="45"/>
        <v>6.7000000000000004E-2</v>
      </c>
      <c r="CV56" s="135">
        <f t="shared" si="46"/>
        <v>0.49999999999999906</v>
      </c>
      <c r="CW56" s="43"/>
      <c r="CX56" s="86">
        <f t="shared" si="47"/>
        <v>0.124</v>
      </c>
      <c r="CY56" s="86">
        <f t="shared" si="48"/>
        <v>0.121</v>
      </c>
      <c r="CZ56" s="136">
        <f t="shared" si="49"/>
        <v>0.30000000000000027</v>
      </c>
      <c r="DA56" s="86">
        <f t="shared" si="50"/>
        <v>8.2000000000000003E-2</v>
      </c>
      <c r="DB56" s="86">
        <f t="shared" si="51"/>
        <v>0.08</v>
      </c>
      <c r="DC56" s="136">
        <f t="shared" si="52"/>
        <v>0.20000000000000018</v>
      </c>
      <c r="DD56" s="149">
        <v>0</v>
      </c>
    </row>
    <row r="57" spans="2:108" s="15" customFormat="1" ht="13.5" customHeight="1">
      <c r="B57" s="52">
        <v>51</v>
      </c>
      <c r="C57" s="169" t="s">
        <v>43</v>
      </c>
      <c r="D57" s="77">
        <v>55</v>
      </c>
      <c r="E57" s="77">
        <v>4</v>
      </c>
      <c r="F57" s="77">
        <v>1</v>
      </c>
      <c r="G57" s="53">
        <f t="shared" si="2"/>
        <v>7.2727272727272724E-2</v>
      </c>
      <c r="H57" s="53">
        <f t="shared" si="3"/>
        <v>1.8181818181818181E-2</v>
      </c>
      <c r="I57" s="77">
        <v>232930</v>
      </c>
      <c r="J57" s="77">
        <v>76490</v>
      </c>
      <c r="K57" s="77">
        <f t="shared" si="4"/>
        <v>58232.5</v>
      </c>
      <c r="L57" s="77">
        <f t="shared" si="5"/>
        <v>76490</v>
      </c>
      <c r="M57" s="77">
        <v>135</v>
      </c>
      <c r="N57" s="77">
        <v>32</v>
      </c>
      <c r="O57" s="77">
        <v>21</v>
      </c>
      <c r="P57" s="53">
        <f t="shared" si="6"/>
        <v>0.23703703703703705</v>
      </c>
      <c r="Q57" s="53">
        <f t="shared" si="7"/>
        <v>0.15555555555555556</v>
      </c>
      <c r="R57" s="77">
        <v>12343670</v>
      </c>
      <c r="S57" s="77">
        <v>11273920</v>
      </c>
      <c r="T57" s="77">
        <f t="shared" si="8"/>
        <v>385739.6875</v>
      </c>
      <c r="U57" s="77">
        <f t="shared" si="9"/>
        <v>536853.33333333337</v>
      </c>
      <c r="V57" s="77">
        <v>11409</v>
      </c>
      <c r="W57" s="77">
        <v>413</v>
      </c>
      <c r="X57" s="77">
        <v>230</v>
      </c>
      <c r="Y57" s="53">
        <f t="shared" si="10"/>
        <v>3.6199491629415374E-2</v>
      </c>
      <c r="Z57" s="53">
        <f t="shared" si="11"/>
        <v>2.0159523183451662E-2</v>
      </c>
      <c r="AA57" s="77">
        <v>132952640</v>
      </c>
      <c r="AB57" s="77">
        <v>96340120</v>
      </c>
      <c r="AC57" s="77">
        <f t="shared" si="12"/>
        <v>321919.22518159804</v>
      </c>
      <c r="AD57" s="77">
        <f t="shared" si="13"/>
        <v>418870.08695652173</v>
      </c>
      <c r="AE57" s="77">
        <v>8825</v>
      </c>
      <c r="AF57" s="77">
        <v>726</v>
      </c>
      <c r="AG57" s="77">
        <v>458</v>
      </c>
      <c r="AH57" s="53">
        <f t="shared" si="14"/>
        <v>8.2266288951841363E-2</v>
      </c>
      <c r="AI57" s="53">
        <f t="shared" si="15"/>
        <v>5.1898016997167139E-2</v>
      </c>
      <c r="AJ57" s="77">
        <v>206367170</v>
      </c>
      <c r="AK57" s="77">
        <v>169399400</v>
      </c>
      <c r="AL57" s="77">
        <f t="shared" si="16"/>
        <v>284252.30027548212</v>
      </c>
      <c r="AM57" s="77">
        <f t="shared" si="17"/>
        <v>369867.68558951968</v>
      </c>
      <c r="AN57" s="77">
        <v>5532</v>
      </c>
      <c r="AO57" s="77">
        <v>862</v>
      </c>
      <c r="AP57" s="77">
        <v>606</v>
      </c>
      <c r="AQ57" s="53">
        <f t="shared" si="18"/>
        <v>0.15582067968185104</v>
      </c>
      <c r="AR57" s="53">
        <f t="shared" si="19"/>
        <v>0.10954446854663774</v>
      </c>
      <c r="AS57" s="77">
        <v>234085060</v>
      </c>
      <c r="AT57" s="77">
        <v>205824480</v>
      </c>
      <c r="AU57" s="77">
        <f t="shared" si="20"/>
        <v>271560.39443155454</v>
      </c>
      <c r="AV57" s="77">
        <f t="shared" si="21"/>
        <v>339644.35643564357</v>
      </c>
      <c r="AW57" s="77">
        <v>2800</v>
      </c>
      <c r="AX57" s="77">
        <v>690</v>
      </c>
      <c r="AY57" s="77">
        <v>558</v>
      </c>
      <c r="AZ57" s="53">
        <f t="shared" si="22"/>
        <v>0.24642857142857144</v>
      </c>
      <c r="BA57" s="53">
        <f t="shared" si="23"/>
        <v>0.19928571428571429</v>
      </c>
      <c r="BB57" s="77">
        <v>200586670</v>
      </c>
      <c r="BC57" s="77">
        <v>187839240</v>
      </c>
      <c r="BD57" s="77">
        <f t="shared" si="24"/>
        <v>290705.31884057971</v>
      </c>
      <c r="BE57" s="77">
        <f t="shared" si="25"/>
        <v>336629.46236559137</v>
      </c>
      <c r="BF57" s="77">
        <v>1184</v>
      </c>
      <c r="BG57" s="77">
        <v>375</v>
      </c>
      <c r="BH57" s="77">
        <v>331</v>
      </c>
      <c r="BI57" s="53">
        <f t="shared" si="26"/>
        <v>0.31672297297297297</v>
      </c>
      <c r="BJ57" s="53">
        <f t="shared" si="27"/>
        <v>0.2795608108108108</v>
      </c>
      <c r="BK57" s="77">
        <v>132966320</v>
      </c>
      <c r="BL57" s="77">
        <v>126767600</v>
      </c>
      <c r="BM57" s="77">
        <f t="shared" si="28"/>
        <v>354576.85333333333</v>
      </c>
      <c r="BN57" s="77">
        <f t="shared" si="29"/>
        <v>382983.68580060423</v>
      </c>
      <c r="BO57" s="77">
        <f t="shared" si="55"/>
        <v>29940</v>
      </c>
      <c r="BP57" s="77">
        <f t="shared" si="55"/>
        <v>3102</v>
      </c>
      <c r="BQ57" s="77">
        <f t="shared" si="55"/>
        <v>2205</v>
      </c>
      <c r="BR57" s="53">
        <f t="shared" si="32"/>
        <v>0.10360721442885772</v>
      </c>
      <c r="BS57" s="53">
        <f t="shared" si="33"/>
        <v>7.3647294589178361E-2</v>
      </c>
      <c r="BT57" s="77">
        <f t="shared" si="56"/>
        <v>919534460</v>
      </c>
      <c r="BU57" s="77">
        <f t="shared" si="56"/>
        <v>797521250</v>
      </c>
      <c r="BV57" s="77">
        <f t="shared" si="35"/>
        <v>296432.77240490005</v>
      </c>
      <c r="BW57" s="77">
        <f t="shared" si="36"/>
        <v>361687.64172335604</v>
      </c>
      <c r="BY57" s="90">
        <v>51</v>
      </c>
      <c r="BZ57" s="169" t="s">
        <v>43</v>
      </c>
      <c r="CA57" s="133">
        <v>28605</v>
      </c>
      <c r="CB57" s="133">
        <v>2841</v>
      </c>
      <c r="CC57" s="133">
        <v>1998</v>
      </c>
      <c r="CD57" s="27">
        <v>9.9318300996329309E-2</v>
      </c>
      <c r="CE57" s="27">
        <v>6.9847928683796537E-2</v>
      </c>
      <c r="CF57" s="133">
        <v>856188260</v>
      </c>
      <c r="CG57" s="133">
        <v>752138090</v>
      </c>
      <c r="CH57" s="133">
        <v>301368.62372404081</v>
      </c>
      <c r="CI57" s="133">
        <v>376445.49049049051</v>
      </c>
      <c r="CK57" s="42" t="str">
        <f t="shared" si="37"/>
        <v>枚方市</v>
      </c>
      <c r="CL57" s="86">
        <f t="shared" si="57"/>
        <v>0.1078571720724774</v>
      </c>
      <c r="CM57" s="97">
        <f t="shared" si="38"/>
        <v>0.108</v>
      </c>
      <c r="CN57" s="97">
        <f t="shared" si="53"/>
        <v>0.10540563524009297</v>
      </c>
      <c r="CO57" s="97">
        <f t="shared" si="40"/>
        <v>0.105</v>
      </c>
      <c r="CP57" s="135">
        <f t="shared" si="54"/>
        <v>0.30000000000000027</v>
      </c>
      <c r="CQ57" s="42" t="str">
        <f t="shared" si="42"/>
        <v>西淀川区</v>
      </c>
      <c r="CR57" s="86">
        <f t="shared" si="58"/>
        <v>7.2007848266841076E-2</v>
      </c>
      <c r="CS57" s="86">
        <f t="shared" si="43"/>
        <v>7.1999999999999995E-2</v>
      </c>
      <c r="CT57" s="97">
        <f t="shared" si="44"/>
        <v>7.3243444677823705E-2</v>
      </c>
      <c r="CU57" s="97">
        <f t="shared" si="45"/>
        <v>7.2999999999999995E-2</v>
      </c>
      <c r="CV57" s="135">
        <f t="shared" si="46"/>
        <v>-0.10000000000000009</v>
      </c>
      <c r="CW57" s="43"/>
      <c r="CX57" s="86">
        <f t="shared" si="47"/>
        <v>0.124</v>
      </c>
      <c r="CY57" s="86">
        <f t="shared" si="48"/>
        <v>0.121</v>
      </c>
      <c r="CZ57" s="136">
        <f t="shared" si="49"/>
        <v>0.30000000000000027</v>
      </c>
      <c r="DA57" s="86">
        <f t="shared" si="50"/>
        <v>8.2000000000000003E-2</v>
      </c>
      <c r="DB57" s="86">
        <f t="shared" si="51"/>
        <v>0.08</v>
      </c>
      <c r="DC57" s="136">
        <f t="shared" si="52"/>
        <v>0.20000000000000018</v>
      </c>
      <c r="DD57" s="149">
        <v>0</v>
      </c>
    </row>
    <row r="58" spans="2:108" s="15" customFormat="1" ht="13.5" customHeight="1">
      <c r="B58" s="52">
        <v>52</v>
      </c>
      <c r="C58" s="169" t="s">
        <v>5</v>
      </c>
      <c r="D58" s="77">
        <v>7</v>
      </c>
      <c r="E58" s="77">
        <v>2</v>
      </c>
      <c r="F58" s="77">
        <v>0</v>
      </c>
      <c r="G58" s="53">
        <f t="shared" si="2"/>
        <v>0.2857142857142857</v>
      </c>
      <c r="H58" s="53">
        <f t="shared" si="3"/>
        <v>0</v>
      </c>
      <c r="I58" s="77">
        <v>18410</v>
      </c>
      <c r="J58" s="77">
        <v>0</v>
      </c>
      <c r="K58" s="77">
        <f t="shared" si="4"/>
        <v>9205</v>
      </c>
      <c r="L58" s="77" t="str">
        <f t="shared" si="5"/>
        <v>-</v>
      </c>
      <c r="M58" s="77">
        <v>13</v>
      </c>
      <c r="N58" s="77">
        <v>4</v>
      </c>
      <c r="O58" s="77">
        <v>3</v>
      </c>
      <c r="P58" s="53">
        <f t="shared" si="6"/>
        <v>0.30769230769230771</v>
      </c>
      <c r="Q58" s="53">
        <f t="shared" si="7"/>
        <v>0.23076923076923078</v>
      </c>
      <c r="R58" s="77">
        <v>1190490</v>
      </c>
      <c r="S58" s="77">
        <v>1144990</v>
      </c>
      <c r="T58" s="77">
        <f t="shared" si="8"/>
        <v>297622.5</v>
      </c>
      <c r="U58" s="77">
        <f t="shared" si="9"/>
        <v>381663.33333333331</v>
      </c>
      <c r="V58" s="77">
        <v>8649</v>
      </c>
      <c r="W58" s="77">
        <v>425</v>
      </c>
      <c r="X58" s="77">
        <v>253</v>
      </c>
      <c r="Y58" s="53">
        <f t="shared" si="10"/>
        <v>4.9138628743207305E-2</v>
      </c>
      <c r="Z58" s="53">
        <f t="shared" si="11"/>
        <v>2.9251936640073996E-2</v>
      </c>
      <c r="AA58" s="77">
        <v>130602910</v>
      </c>
      <c r="AB58" s="77">
        <v>104967980</v>
      </c>
      <c r="AC58" s="77">
        <f t="shared" si="12"/>
        <v>307300.96470588236</v>
      </c>
      <c r="AD58" s="77">
        <f t="shared" si="13"/>
        <v>414893.20158102765</v>
      </c>
      <c r="AE58" s="77">
        <v>7150</v>
      </c>
      <c r="AF58" s="77">
        <v>694</v>
      </c>
      <c r="AG58" s="77">
        <v>378</v>
      </c>
      <c r="AH58" s="53">
        <f t="shared" si="14"/>
        <v>9.706293706293706E-2</v>
      </c>
      <c r="AI58" s="53">
        <f t="shared" si="15"/>
        <v>5.286713286713287E-2</v>
      </c>
      <c r="AJ58" s="77">
        <v>183602040</v>
      </c>
      <c r="AK58" s="77">
        <v>151204190</v>
      </c>
      <c r="AL58" s="77">
        <f t="shared" si="16"/>
        <v>264556.25360230549</v>
      </c>
      <c r="AM58" s="77">
        <f t="shared" si="17"/>
        <v>400011.08465608465</v>
      </c>
      <c r="AN58" s="77">
        <v>4555</v>
      </c>
      <c r="AO58" s="77">
        <v>918</v>
      </c>
      <c r="AP58" s="77">
        <v>596</v>
      </c>
      <c r="AQ58" s="53">
        <f t="shared" si="18"/>
        <v>0.20153677277716794</v>
      </c>
      <c r="AR58" s="53">
        <f t="shared" si="19"/>
        <v>0.13084522502744236</v>
      </c>
      <c r="AS58" s="77">
        <v>273245550</v>
      </c>
      <c r="AT58" s="77">
        <v>225153010</v>
      </c>
      <c r="AU58" s="77">
        <f t="shared" si="20"/>
        <v>297653.10457516339</v>
      </c>
      <c r="AV58" s="77">
        <f t="shared" si="21"/>
        <v>377773.50671140937</v>
      </c>
      <c r="AW58" s="77">
        <v>2396</v>
      </c>
      <c r="AX58" s="77">
        <v>838</v>
      </c>
      <c r="AY58" s="77">
        <v>643</v>
      </c>
      <c r="AZ58" s="53">
        <f t="shared" si="22"/>
        <v>0.34974958263772954</v>
      </c>
      <c r="BA58" s="53">
        <f t="shared" si="23"/>
        <v>0.26836393989983304</v>
      </c>
      <c r="BB58" s="77">
        <v>267963130</v>
      </c>
      <c r="BC58" s="77">
        <v>243602040</v>
      </c>
      <c r="BD58" s="77">
        <f t="shared" si="24"/>
        <v>319765.07159904536</v>
      </c>
      <c r="BE58" s="77">
        <f t="shared" si="25"/>
        <v>378852.3172628305</v>
      </c>
      <c r="BF58" s="77">
        <v>1126</v>
      </c>
      <c r="BG58" s="77">
        <v>466</v>
      </c>
      <c r="BH58" s="77">
        <v>399</v>
      </c>
      <c r="BI58" s="53">
        <f t="shared" si="26"/>
        <v>0.41385435168738899</v>
      </c>
      <c r="BJ58" s="53">
        <f t="shared" si="27"/>
        <v>0.35435168738898759</v>
      </c>
      <c r="BK58" s="77">
        <v>161883280</v>
      </c>
      <c r="BL58" s="77">
        <v>153827550</v>
      </c>
      <c r="BM58" s="77">
        <f t="shared" si="28"/>
        <v>347389.01287553646</v>
      </c>
      <c r="BN58" s="77">
        <f t="shared" si="29"/>
        <v>385532.70676691731</v>
      </c>
      <c r="BO58" s="77">
        <f t="shared" si="55"/>
        <v>23896</v>
      </c>
      <c r="BP58" s="77">
        <f t="shared" si="55"/>
        <v>3347</v>
      </c>
      <c r="BQ58" s="77">
        <f t="shared" si="55"/>
        <v>2272</v>
      </c>
      <c r="BR58" s="53">
        <f t="shared" si="32"/>
        <v>0.14006528289253431</v>
      </c>
      <c r="BS58" s="53">
        <f t="shared" si="33"/>
        <v>9.5078674255105453E-2</v>
      </c>
      <c r="BT58" s="77">
        <f t="shared" si="56"/>
        <v>1018505810</v>
      </c>
      <c r="BU58" s="77">
        <f t="shared" si="56"/>
        <v>879899760</v>
      </c>
      <c r="BV58" s="77">
        <f t="shared" si="35"/>
        <v>304304.09620555723</v>
      </c>
      <c r="BW58" s="77">
        <f t="shared" si="36"/>
        <v>387279.82394366199</v>
      </c>
      <c r="BY58" s="90">
        <v>52</v>
      </c>
      <c r="BZ58" s="169" t="s">
        <v>5</v>
      </c>
      <c r="CA58" s="133">
        <v>22912</v>
      </c>
      <c r="CB58" s="133">
        <v>3186</v>
      </c>
      <c r="CC58" s="133">
        <v>2120</v>
      </c>
      <c r="CD58" s="27">
        <v>0.13905377094972068</v>
      </c>
      <c r="CE58" s="27">
        <v>9.2527932960893858E-2</v>
      </c>
      <c r="CF58" s="133">
        <v>955904520</v>
      </c>
      <c r="CG58" s="133">
        <v>835488790</v>
      </c>
      <c r="CH58" s="133">
        <v>300032.80602636538</v>
      </c>
      <c r="CI58" s="133">
        <v>394098.48584905663</v>
      </c>
      <c r="CK58" s="42" t="str">
        <f t="shared" si="37"/>
        <v>高槻市</v>
      </c>
      <c r="CL58" s="86">
        <f t="shared" si="57"/>
        <v>0.10767142481828532</v>
      </c>
      <c r="CM58" s="97">
        <f t="shared" si="38"/>
        <v>0.108</v>
      </c>
      <c r="CN58" s="97">
        <f t="shared" si="53"/>
        <v>0.10401684970663458</v>
      </c>
      <c r="CO58" s="97">
        <f t="shared" si="40"/>
        <v>0.104</v>
      </c>
      <c r="CP58" s="135">
        <f t="shared" si="54"/>
        <v>0.40000000000000036</v>
      </c>
      <c r="CQ58" s="42" t="str">
        <f t="shared" si="42"/>
        <v>堺市美原区</v>
      </c>
      <c r="CR58" s="86">
        <f t="shared" si="58"/>
        <v>7.1664129883307962E-2</v>
      </c>
      <c r="CS58" s="86">
        <f t="shared" si="43"/>
        <v>7.1999999999999995E-2</v>
      </c>
      <c r="CT58" s="97">
        <f t="shared" si="44"/>
        <v>6.8563864990072804E-2</v>
      </c>
      <c r="CU58" s="97">
        <f t="shared" si="45"/>
        <v>6.9000000000000006E-2</v>
      </c>
      <c r="CV58" s="135">
        <f t="shared" si="46"/>
        <v>0.29999999999999888</v>
      </c>
      <c r="CW58" s="43"/>
      <c r="CX58" s="86">
        <f t="shared" si="47"/>
        <v>0.124</v>
      </c>
      <c r="CY58" s="86">
        <f t="shared" si="48"/>
        <v>0.121</v>
      </c>
      <c r="CZ58" s="136">
        <f t="shared" si="49"/>
        <v>0.30000000000000027</v>
      </c>
      <c r="DA58" s="86">
        <f t="shared" si="50"/>
        <v>8.2000000000000003E-2</v>
      </c>
      <c r="DB58" s="86">
        <f t="shared" si="51"/>
        <v>0.08</v>
      </c>
      <c r="DC58" s="136">
        <f t="shared" si="52"/>
        <v>0.20000000000000018</v>
      </c>
      <c r="DD58" s="149">
        <v>0</v>
      </c>
    </row>
    <row r="59" spans="2:108" s="15" customFormat="1" ht="13.5" customHeight="1">
      <c r="B59" s="52">
        <v>53</v>
      </c>
      <c r="C59" s="169" t="s">
        <v>20</v>
      </c>
      <c r="D59" s="77">
        <v>13</v>
      </c>
      <c r="E59" s="77">
        <v>3</v>
      </c>
      <c r="F59" s="77">
        <v>1</v>
      </c>
      <c r="G59" s="53">
        <f t="shared" si="2"/>
        <v>0.23076923076923078</v>
      </c>
      <c r="H59" s="53">
        <f t="shared" si="3"/>
        <v>7.6923076923076927E-2</v>
      </c>
      <c r="I59" s="77">
        <v>760500</v>
      </c>
      <c r="J59" s="77">
        <v>668160</v>
      </c>
      <c r="K59" s="77">
        <f t="shared" si="4"/>
        <v>253500</v>
      </c>
      <c r="L59" s="77">
        <f t="shared" si="5"/>
        <v>668160</v>
      </c>
      <c r="M59" s="77">
        <v>49</v>
      </c>
      <c r="N59" s="77">
        <v>7</v>
      </c>
      <c r="O59" s="77">
        <v>5</v>
      </c>
      <c r="P59" s="53">
        <f t="shared" si="6"/>
        <v>0.14285714285714285</v>
      </c>
      <c r="Q59" s="53">
        <f t="shared" si="7"/>
        <v>0.10204081632653061</v>
      </c>
      <c r="R59" s="77">
        <v>4671320</v>
      </c>
      <c r="S59" s="77">
        <v>3645260</v>
      </c>
      <c r="T59" s="77">
        <f t="shared" si="8"/>
        <v>667331.42857142852</v>
      </c>
      <c r="U59" s="77">
        <f t="shared" si="9"/>
        <v>729052</v>
      </c>
      <c r="V59" s="77">
        <v>4966</v>
      </c>
      <c r="W59" s="77">
        <v>202</v>
      </c>
      <c r="X59" s="77">
        <v>110</v>
      </c>
      <c r="Y59" s="53">
        <f t="shared" si="10"/>
        <v>4.0676600886024969E-2</v>
      </c>
      <c r="Z59" s="53">
        <f t="shared" si="11"/>
        <v>2.2150624244865084E-2</v>
      </c>
      <c r="AA59" s="77">
        <v>57794010</v>
      </c>
      <c r="AB59" s="77">
        <v>43321760</v>
      </c>
      <c r="AC59" s="77">
        <f t="shared" si="12"/>
        <v>286108.96039603959</v>
      </c>
      <c r="AD59" s="77">
        <f t="shared" si="13"/>
        <v>393834.18181818182</v>
      </c>
      <c r="AE59" s="77">
        <v>3950</v>
      </c>
      <c r="AF59" s="77">
        <v>335</v>
      </c>
      <c r="AG59" s="77">
        <v>190</v>
      </c>
      <c r="AH59" s="53">
        <f t="shared" si="14"/>
        <v>8.4810126582278475E-2</v>
      </c>
      <c r="AI59" s="53">
        <f t="shared" si="15"/>
        <v>4.810126582278481E-2</v>
      </c>
      <c r="AJ59" s="77">
        <v>80814960</v>
      </c>
      <c r="AK59" s="77">
        <v>66261480</v>
      </c>
      <c r="AL59" s="77">
        <f t="shared" si="16"/>
        <v>241238.68656716417</v>
      </c>
      <c r="AM59" s="77">
        <f t="shared" si="17"/>
        <v>348744.63157894736</v>
      </c>
      <c r="AN59" s="77">
        <v>2540</v>
      </c>
      <c r="AO59" s="77">
        <v>431</v>
      </c>
      <c r="AP59" s="77">
        <v>283</v>
      </c>
      <c r="AQ59" s="53">
        <f t="shared" si="18"/>
        <v>0.16968503937007873</v>
      </c>
      <c r="AR59" s="53">
        <f t="shared" si="19"/>
        <v>0.11141732283464567</v>
      </c>
      <c r="AS59" s="77">
        <v>118378690</v>
      </c>
      <c r="AT59" s="77">
        <v>101077180</v>
      </c>
      <c r="AU59" s="77">
        <f t="shared" si="20"/>
        <v>274660.53364269144</v>
      </c>
      <c r="AV59" s="77">
        <f t="shared" si="21"/>
        <v>357163.18021201412</v>
      </c>
      <c r="AW59" s="77">
        <v>1255</v>
      </c>
      <c r="AX59" s="77">
        <v>339</v>
      </c>
      <c r="AY59" s="77">
        <v>256</v>
      </c>
      <c r="AZ59" s="53">
        <f t="shared" si="22"/>
        <v>0.27011952191235061</v>
      </c>
      <c r="BA59" s="53">
        <f t="shared" si="23"/>
        <v>0.20398406374501993</v>
      </c>
      <c r="BB59" s="77">
        <v>98263760</v>
      </c>
      <c r="BC59" s="77">
        <v>88911250</v>
      </c>
      <c r="BD59" s="77">
        <f t="shared" si="24"/>
        <v>289863.59882005898</v>
      </c>
      <c r="BE59" s="77">
        <f t="shared" si="25"/>
        <v>347309.5703125</v>
      </c>
      <c r="BF59" s="77">
        <v>516</v>
      </c>
      <c r="BG59" s="77">
        <v>158</v>
      </c>
      <c r="BH59" s="77">
        <v>130</v>
      </c>
      <c r="BI59" s="53">
        <f t="shared" si="26"/>
        <v>0.30620155038759689</v>
      </c>
      <c r="BJ59" s="53">
        <f t="shared" si="27"/>
        <v>0.25193798449612403</v>
      </c>
      <c r="BK59" s="77">
        <v>53697890</v>
      </c>
      <c r="BL59" s="77">
        <v>51099230</v>
      </c>
      <c r="BM59" s="77">
        <f t="shared" si="28"/>
        <v>339860.06329113926</v>
      </c>
      <c r="BN59" s="77">
        <f t="shared" si="29"/>
        <v>393071</v>
      </c>
      <c r="BO59" s="77">
        <f t="shared" si="55"/>
        <v>13289</v>
      </c>
      <c r="BP59" s="77">
        <f t="shared" si="55"/>
        <v>1475</v>
      </c>
      <c r="BQ59" s="77">
        <f t="shared" si="55"/>
        <v>975</v>
      </c>
      <c r="BR59" s="53">
        <f t="shared" si="32"/>
        <v>0.1109940552336519</v>
      </c>
      <c r="BS59" s="53">
        <f t="shared" si="33"/>
        <v>7.3368951764617357E-2</v>
      </c>
      <c r="BT59" s="77">
        <f t="shared" si="56"/>
        <v>414381130</v>
      </c>
      <c r="BU59" s="77">
        <f t="shared" si="56"/>
        <v>354984320</v>
      </c>
      <c r="BV59" s="77">
        <f t="shared" si="35"/>
        <v>280936.35932203388</v>
      </c>
      <c r="BW59" s="77">
        <f t="shared" si="36"/>
        <v>364086.48205128207</v>
      </c>
      <c r="BY59" s="90">
        <v>53</v>
      </c>
      <c r="BZ59" s="169" t="s">
        <v>20</v>
      </c>
      <c r="CA59" s="133">
        <v>12794</v>
      </c>
      <c r="CB59" s="133">
        <v>1388</v>
      </c>
      <c r="CC59" s="133">
        <v>889</v>
      </c>
      <c r="CD59" s="27">
        <v>0.10848835391589808</v>
      </c>
      <c r="CE59" s="27">
        <v>6.9485696420196974E-2</v>
      </c>
      <c r="CF59" s="133">
        <v>381824350</v>
      </c>
      <c r="CG59" s="133">
        <v>310759340</v>
      </c>
      <c r="CH59" s="133">
        <v>275089.58933717577</v>
      </c>
      <c r="CI59" s="133">
        <v>349560.56242969626</v>
      </c>
      <c r="CK59" s="42" t="str">
        <f t="shared" si="37"/>
        <v>貝塚市</v>
      </c>
      <c r="CL59" s="86">
        <f t="shared" si="57"/>
        <v>0.10761724044456493</v>
      </c>
      <c r="CM59" s="97">
        <f t="shared" si="38"/>
        <v>0.108</v>
      </c>
      <c r="CN59" s="97">
        <f t="shared" si="53"/>
        <v>0.1035973229224763</v>
      </c>
      <c r="CO59" s="97">
        <f t="shared" si="40"/>
        <v>0.104</v>
      </c>
      <c r="CP59" s="135">
        <f t="shared" si="54"/>
        <v>0.40000000000000036</v>
      </c>
      <c r="CQ59" s="42" t="str">
        <f t="shared" si="42"/>
        <v>四條畷市</v>
      </c>
      <c r="CR59" s="86">
        <f t="shared" si="58"/>
        <v>6.9880715705765414E-2</v>
      </c>
      <c r="CS59" s="86">
        <f t="shared" si="43"/>
        <v>7.0000000000000007E-2</v>
      </c>
      <c r="CT59" s="97">
        <f t="shared" si="44"/>
        <v>6.597008809670149E-2</v>
      </c>
      <c r="CU59" s="97">
        <f t="shared" si="45"/>
        <v>6.6000000000000003E-2</v>
      </c>
      <c r="CV59" s="135">
        <f t="shared" si="46"/>
        <v>0.40000000000000036</v>
      </c>
      <c r="CW59" s="43"/>
      <c r="CX59" s="86">
        <f t="shared" si="47"/>
        <v>0.124</v>
      </c>
      <c r="CY59" s="86">
        <f t="shared" si="48"/>
        <v>0.121</v>
      </c>
      <c r="CZ59" s="136">
        <f t="shared" si="49"/>
        <v>0.30000000000000027</v>
      </c>
      <c r="DA59" s="86">
        <f t="shared" si="50"/>
        <v>8.2000000000000003E-2</v>
      </c>
      <c r="DB59" s="86">
        <f t="shared" si="51"/>
        <v>0.08</v>
      </c>
      <c r="DC59" s="136">
        <f t="shared" si="52"/>
        <v>0.20000000000000018</v>
      </c>
      <c r="DD59" s="149">
        <v>0</v>
      </c>
    </row>
    <row r="60" spans="2:108" s="15" customFormat="1" ht="13.5" customHeight="1">
      <c r="B60" s="52">
        <v>54</v>
      </c>
      <c r="C60" s="169" t="s">
        <v>25</v>
      </c>
      <c r="D60" s="77">
        <v>11</v>
      </c>
      <c r="E60" s="77">
        <v>3</v>
      </c>
      <c r="F60" s="77">
        <v>2</v>
      </c>
      <c r="G60" s="53">
        <f t="shared" si="2"/>
        <v>0.27272727272727271</v>
      </c>
      <c r="H60" s="53">
        <f t="shared" si="3"/>
        <v>0.18181818181818182</v>
      </c>
      <c r="I60" s="77">
        <v>909920</v>
      </c>
      <c r="J60" s="77">
        <v>882080</v>
      </c>
      <c r="K60" s="77">
        <f t="shared" si="4"/>
        <v>303306.66666666669</v>
      </c>
      <c r="L60" s="77">
        <f t="shared" si="5"/>
        <v>441040</v>
      </c>
      <c r="M60" s="77">
        <v>82</v>
      </c>
      <c r="N60" s="77">
        <v>19</v>
      </c>
      <c r="O60" s="77">
        <v>14</v>
      </c>
      <c r="P60" s="53">
        <f t="shared" si="6"/>
        <v>0.23170731707317074</v>
      </c>
      <c r="Q60" s="53">
        <f t="shared" si="7"/>
        <v>0.17073170731707318</v>
      </c>
      <c r="R60" s="77">
        <v>4675090</v>
      </c>
      <c r="S60" s="77">
        <v>3782850</v>
      </c>
      <c r="T60" s="77">
        <f t="shared" si="8"/>
        <v>246057.36842105264</v>
      </c>
      <c r="U60" s="77">
        <f t="shared" si="9"/>
        <v>270203.57142857142</v>
      </c>
      <c r="V60" s="77">
        <v>7840</v>
      </c>
      <c r="W60" s="77">
        <v>350</v>
      </c>
      <c r="X60" s="77">
        <v>175</v>
      </c>
      <c r="Y60" s="53">
        <f t="shared" si="10"/>
        <v>4.4642857142857144E-2</v>
      </c>
      <c r="Z60" s="53">
        <f t="shared" si="11"/>
        <v>2.2321428571428572E-2</v>
      </c>
      <c r="AA60" s="77">
        <v>99875960</v>
      </c>
      <c r="AB60" s="77">
        <v>71502950</v>
      </c>
      <c r="AC60" s="77">
        <f t="shared" si="12"/>
        <v>285359.88571428572</v>
      </c>
      <c r="AD60" s="77">
        <f t="shared" si="13"/>
        <v>408588.28571428574</v>
      </c>
      <c r="AE60" s="77">
        <v>6551</v>
      </c>
      <c r="AF60" s="77">
        <v>608</v>
      </c>
      <c r="AG60" s="77">
        <v>368</v>
      </c>
      <c r="AH60" s="53">
        <f t="shared" si="14"/>
        <v>9.2810257975881549E-2</v>
      </c>
      <c r="AI60" s="53">
        <f t="shared" si="15"/>
        <v>5.6174629827507254E-2</v>
      </c>
      <c r="AJ60" s="77">
        <v>177499270</v>
      </c>
      <c r="AK60" s="77">
        <v>144770110</v>
      </c>
      <c r="AL60" s="77">
        <f t="shared" si="16"/>
        <v>291939.5888157895</v>
      </c>
      <c r="AM60" s="77">
        <f t="shared" si="17"/>
        <v>393397.03804347827</v>
      </c>
      <c r="AN60" s="77">
        <v>4253</v>
      </c>
      <c r="AO60" s="77">
        <v>756</v>
      </c>
      <c r="AP60" s="77">
        <v>494</v>
      </c>
      <c r="AQ60" s="53">
        <f t="shared" si="18"/>
        <v>0.17775687749823654</v>
      </c>
      <c r="AR60" s="53">
        <f t="shared" si="19"/>
        <v>0.11615330355043499</v>
      </c>
      <c r="AS60" s="77">
        <v>200352890</v>
      </c>
      <c r="AT60" s="77">
        <v>163522380</v>
      </c>
      <c r="AU60" s="77">
        <f t="shared" si="20"/>
        <v>265017.05026455026</v>
      </c>
      <c r="AV60" s="77">
        <f t="shared" si="21"/>
        <v>331016.96356275305</v>
      </c>
      <c r="AW60" s="77">
        <v>2206</v>
      </c>
      <c r="AX60" s="77">
        <v>644</v>
      </c>
      <c r="AY60" s="77">
        <v>502</v>
      </c>
      <c r="AZ60" s="53">
        <f t="shared" si="22"/>
        <v>0.29193109700815956</v>
      </c>
      <c r="BA60" s="53">
        <f t="shared" si="23"/>
        <v>0.22756119673617406</v>
      </c>
      <c r="BB60" s="77">
        <v>188380190</v>
      </c>
      <c r="BC60" s="77">
        <v>168259850</v>
      </c>
      <c r="BD60" s="77">
        <f t="shared" si="24"/>
        <v>292515.82298136648</v>
      </c>
      <c r="BE60" s="77">
        <f t="shared" si="25"/>
        <v>335178.98406374501</v>
      </c>
      <c r="BF60" s="77">
        <v>950</v>
      </c>
      <c r="BG60" s="77">
        <v>325</v>
      </c>
      <c r="BH60" s="77">
        <v>272</v>
      </c>
      <c r="BI60" s="53">
        <f t="shared" si="26"/>
        <v>0.34210526315789475</v>
      </c>
      <c r="BJ60" s="53">
        <f t="shared" si="27"/>
        <v>0.28631578947368419</v>
      </c>
      <c r="BK60" s="77">
        <v>113010440</v>
      </c>
      <c r="BL60" s="77">
        <v>104792790</v>
      </c>
      <c r="BM60" s="77">
        <f t="shared" si="28"/>
        <v>347724.43076923076</v>
      </c>
      <c r="BN60" s="77">
        <f t="shared" si="29"/>
        <v>385267.61029411765</v>
      </c>
      <c r="BO60" s="77">
        <f t="shared" si="55"/>
        <v>21893</v>
      </c>
      <c r="BP60" s="77">
        <f t="shared" si="55"/>
        <v>2705</v>
      </c>
      <c r="BQ60" s="77">
        <f t="shared" si="55"/>
        <v>1827</v>
      </c>
      <c r="BR60" s="53">
        <f t="shared" si="32"/>
        <v>0.12355547435253278</v>
      </c>
      <c r="BS60" s="53">
        <f t="shared" si="33"/>
        <v>8.3451331475814183E-2</v>
      </c>
      <c r="BT60" s="77">
        <f t="shared" si="56"/>
        <v>784703760</v>
      </c>
      <c r="BU60" s="77">
        <f t="shared" si="56"/>
        <v>657513010</v>
      </c>
      <c r="BV60" s="77">
        <f t="shared" si="35"/>
        <v>290093.81146025879</v>
      </c>
      <c r="BW60" s="77">
        <f t="shared" si="36"/>
        <v>359886.70498084289</v>
      </c>
      <c r="BY60" s="90">
        <v>54</v>
      </c>
      <c r="BZ60" s="169" t="s">
        <v>25</v>
      </c>
      <c r="CA60" s="133">
        <v>21237</v>
      </c>
      <c r="CB60" s="133">
        <v>2514</v>
      </c>
      <c r="CC60" s="133">
        <v>1675</v>
      </c>
      <c r="CD60" s="27">
        <v>0.11837830202005933</v>
      </c>
      <c r="CE60" s="27">
        <v>7.8871780383293302E-2</v>
      </c>
      <c r="CF60" s="133">
        <v>736144300</v>
      </c>
      <c r="CG60" s="133">
        <v>602761130</v>
      </c>
      <c r="CH60" s="133">
        <v>292817.93953858392</v>
      </c>
      <c r="CI60" s="133">
        <v>359857.39104477613</v>
      </c>
      <c r="CK60" s="42" t="str">
        <f t="shared" si="37"/>
        <v>高石市</v>
      </c>
      <c r="CL60" s="86">
        <f t="shared" si="57"/>
        <v>0.10726676946800308</v>
      </c>
      <c r="CM60" s="97">
        <f t="shared" si="38"/>
        <v>0.107</v>
      </c>
      <c r="CN60" s="97">
        <f t="shared" si="53"/>
        <v>0.11023385968418949</v>
      </c>
      <c r="CO60" s="97">
        <f t="shared" si="40"/>
        <v>0.11</v>
      </c>
      <c r="CP60" s="135">
        <f t="shared" si="54"/>
        <v>-0.30000000000000027</v>
      </c>
      <c r="CQ60" s="42" t="str">
        <f t="shared" si="42"/>
        <v>寝屋川市</v>
      </c>
      <c r="CR60" s="86">
        <f t="shared" si="58"/>
        <v>6.946633641071831E-2</v>
      </c>
      <c r="CS60" s="86">
        <f t="shared" si="43"/>
        <v>6.9000000000000006E-2</v>
      </c>
      <c r="CT60" s="97">
        <f t="shared" si="44"/>
        <v>6.6172541183577682E-2</v>
      </c>
      <c r="CU60" s="97">
        <f t="shared" si="45"/>
        <v>6.6000000000000003E-2</v>
      </c>
      <c r="CV60" s="135">
        <f t="shared" si="46"/>
        <v>0.30000000000000027</v>
      </c>
      <c r="CW60" s="43"/>
      <c r="CX60" s="86">
        <f t="shared" si="47"/>
        <v>0.124</v>
      </c>
      <c r="CY60" s="86">
        <f t="shared" si="48"/>
        <v>0.121</v>
      </c>
      <c r="CZ60" s="136">
        <f t="shared" si="49"/>
        <v>0.30000000000000027</v>
      </c>
      <c r="DA60" s="86">
        <f t="shared" si="50"/>
        <v>8.2000000000000003E-2</v>
      </c>
      <c r="DB60" s="86">
        <f t="shared" si="51"/>
        <v>0.08</v>
      </c>
      <c r="DC60" s="136">
        <f t="shared" si="52"/>
        <v>0.20000000000000018</v>
      </c>
      <c r="DD60" s="149">
        <v>0</v>
      </c>
    </row>
    <row r="61" spans="2:108" s="15" customFormat="1" ht="13.5" customHeight="1">
      <c r="B61" s="52">
        <v>55</v>
      </c>
      <c r="C61" s="169" t="s">
        <v>16</v>
      </c>
      <c r="D61" s="77">
        <v>28</v>
      </c>
      <c r="E61" s="77">
        <v>2</v>
      </c>
      <c r="F61" s="77">
        <v>0</v>
      </c>
      <c r="G61" s="53">
        <f t="shared" si="2"/>
        <v>7.1428571428571425E-2</v>
      </c>
      <c r="H61" s="53">
        <f t="shared" si="3"/>
        <v>0</v>
      </c>
      <c r="I61" s="77">
        <v>539960</v>
      </c>
      <c r="J61" s="77">
        <v>0</v>
      </c>
      <c r="K61" s="77">
        <f t="shared" si="4"/>
        <v>269980</v>
      </c>
      <c r="L61" s="77" t="str">
        <f t="shared" si="5"/>
        <v>-</v>
      </c>
      <c r="M61" s="77">
        <v>71</v>
      </c>
      <c r="N61" s="77">
        <v>9</v>
      </c>
      <c r="O61" s="77">
        <v>6</v>
      </c>
      <c r="P61" s="53">
        <f t="shared" si="6"/>
        <v>0.12676056338028169</v>
      </c>
      <c r="Q61" s="53">
        <f t="shared" si="7"/>
        <v>8.4507042253521125E-2</v>
      </c>
      <c r="R61" s="77">
        <v>2221390</v>
      </c>
      <c r="S61" s="77">
        <v>2023260</v>
      </c>
      <c r="T61" s="77">
        <f t="shared" si="8"/>
        <v>246821.11111111112</v>
      </c>
      <c r="U61" s="77">
        <f t="shared" si="9"/>
        <v>337210</v>
      </c>
      <c r="V61" s="77">
        <v>7838</v>
      </c>
      <c r="W61" s="77">
        <v>318</v>
      </c>
      <c r="X61" s="77">
        <v>182</v>
      </c>
      <c r="Y61" s="53">
        <f t="shared" si="10"/>
        <v>4.0571574381219701E-2</v>
      </c>
      <c r="Z61" s="53">
        <f t="shared" si="11"/>
        <v>2.3220209237050267E-2</v>
      </c>
      <c r="AA61" s="77">
        <v>99647790</v>
      </c>
      <c r="AB61" s="77">
        <v>72145540</v>
      </c>
      <c r="AC61" s="77">
        <f t="shared" si="12"/>
        <v>313357.83018867922</v>
      </c>
      <c r="AD61" s="77">
        <f t="shared" si="13"/>
        <v>396404.06593406596</v>
      </c>
      <c r="AE61" s="77">
        <v>7213</v>
      </c>
      <c r="AF61" s="77">
        <v>568</v>
      </c>
      <c r="AG61" s="77">
        <v>341</v>
      </c>
      <c r="AH61" s="53">
        <f t="shared" si="14"/>
        <v>7.8746707333980315E-2</v>
      </c>
      <c r="AI61" s="53">
        <f t="shared" si="15"/>
        <v>4.7275752114238179E-2</v>
      </c>
      <c r="AJ61" s="77">
        <v>146450280</v>
      </c>
      <c r="AK61" s="77">
        <v>121740710</v>
      </c>
      <c r="AL61" s="77">
        <f t="shared" si="16"/>
        <v>257835</v>
      </c>
      <c r="AM61" s="77">
        <f t="shared" si="17"/>
        <v>357010.87976539589</v>
      </c>
      <c r="AN61" s="77">
        <v>4651</v>
      </c>
      <c r="AO61" s="77">
        <v>667</v>
      </c>
      <c r="AP61" s="77">
        <v>444</v>
      </c>
      <c r="AQ61" s="53">
        <f t="shared" si="18"/>
        <v>0.14341001935067726</v>
      </c>
      <c r="AR61" s="53">
        <f t="shared" si="19"/>
        <v>9.5463341216942596E-2</v>
      </c>
      <c r="AS61" s="77">
        <v>176524600</v>
      </c>
      <c r="AT61" s="77">
        <v>147222040</v>
      </c>
      <c r="AU61" s="77">
        <f t="shared" si="20"/>
        <v>264654.5727136432</v>
      </c>
      <c r="AV61" s="77">
        <f t="shared" si="21"/>
        <v>331581.17117117118</v>
      </c>
      <c r="AW61" s="77">
        <v>2123</v>
      </c>
      <c r="AX61" s="77">
        <v>456</v>
      </c>
      <c r="AY61" s="77">
        <v>344</v>
      </c>
      <c r="AZ61" s="53">
        <f t="shared" si="22"/>
        <v>0.21479039095619407</v>
      </c>
      <c r="BA61" s="53">
        <f t="shared" si="23"/>
        <v>0.16203485633537448</v>
      </c>
      <c r="BB61" s="77">
        <v>149445900</v>
      </c>
      <c r="BC61" s="77">
        <v>120155020</v>
      </c>
      <c r="BD61" s="77">
        <f t="shared" si="24"/>
        <v>327732.23684210528</v>
      </c>
      <c r="BE61" s="77">
        <f t="shared" si="25"/>
        <v>349287.84883720928</v>
      </c>
      <c r="BF61" s="77">
        <v>712</v>
      </c>
      <c r="BG61" s="77">
        <v>204</v>
      </c>
      <c r="BH61" s="77">
        <v>171</v>
      </c>
      <c r="BI61" s="53">
        <f t="shared" si="26"/>
        <v>0.28651685393258425</v>
      </c>
      <c r="BJ61" s="53">
        <f t="shared" si="27"/>
        <v>0.2401685393258427</v>
      </c>
      <c r="BK61" s="77">
        <v>66800160</v>
      </c>
      <c r="BL61" s="77">
        <v>61645720</v>
      </c>
      <c r="BM61" s="77">
        <f t="shared" si="28"/>
        <v>327451.76470588235</v>
      </c>
      <c r="BN61" s="77">
        <f t="shared" si="29"/>
        <v>360501.28654970758</v>
      </c>
      <c r="BO61" s="77">
        <f t="shared" si="55"/>
        <v>22636</v>
      </c>
      <c r="BP61" s="77">
        <f t="shared" si="55"/>
        <v>2224</v>
      </c>
      <c r="BQ61" s="77">
        <f t="shared" si="55"/>
        <v>1488</v>
      </c>
      <c r="BR61" s="53">
        <f t="shared" si="32"/>
        <v>9.8250574306414568E-2</v>
      </c>
      <c r="BS61" s="53">
        <f t="shared" si="33"/>
        <v>6.5735995758968019E-2</v>
      </c>
      <c r="BT61" s="77">
        <f t="shared" si="56"/>
        <v>641630080</v>
      </c>
      <c r="BU61" s="77">
        <f t="shared" si="56"/>
        <v>524932290</v>
      </c>
      <c r="BV61" s="77">
        <f t="shared" si="35"/>
        <v>288502.73381294962</v>
      </c>
      <c r="BW61" s="77">
        <f t="shared" si="36"/>
        <v>352777.07661290321</v>
      </c>
      <c r="BY61" s="90">
        <v>55</v>
      </c>
      <c r="BZ61" s="169" t="s">
        <v>16</v>
      </c>
      <c r="CA61" s="133">
        <v>21975</v>
      </c>
      <c r="CB61" s="133">
        <v>2077</v>
      </c>
      <c r="CC61" s="133">
        <v>1337</v>
      </c>
      <c r="CD61" s="27">
        <v>9.45164960182025E-2</v>
      </c>
      <c r="CE61" s="27">
        <v>6.0841865756541526E-2</v>
      </c>
      <c r="CF61" s="133">
        <v>602115270</v>
      </c>
      <c r="CG61" s="133">
        <v>495314400</v>
      </c>
      <c r="CH61" s="133">
        <v>289896.61531054403</v>
      </c>
      <c r="CI61" s="133">
        <v>370467.01570680627</v>
      </c>
      <c r="CK61" s="42" t="str">
        <f t="shared" si="37"/>
        <v>摂津市</v>
      </c>
      <c r="CL61" s="86">
        <f t="shared" si="57"/>
        <v>0.10687694598619196</v>
      </c>
      <c r="CM61" s="97">
        <f t="shared" si="38"/>
        <v>0.107</v>
      </c>
      <c r="CN61" s="97">
        <f t="shared" si="53"/>
        <v>0.10503343892995425</v>
      </c>
      <c r="CO61" s="97">
        <f t="shared" si="40"/>
        <v>0.105</v>
      </c>
      <c r="CP61" s="135">
        <f t="shared" si="54"/>
        <v>0.20000000000000018</v>
      </c>
      <c r="CQ61" s="42" t="str">
        <f t="shared" si="42"/>
        <v>堺市南区</v>
      </c>
      <c r="CR61" s="86">
        <f t="shared" si="58"/>
        <v>6.8702058636267174E-2</v>
      </c>
      <c r="CS61" s="86">
        <f t="shared" si="43"/>
        <v>6.9000000000000006E-2</v>
      </c>
      <c r="CT61" s="97">
        <f t="shared" si="44"/>
        <v>6.6694125847538185E-2</v>
      </c>
      <c r="CU61" s="97">
        <f t="shared" si="45"/>
        <v>6.7000000000000004E-2</v>
      </c>
      <c r="CV61" s="135">
        <f t="shared" si="46"/>
        <v>0.20000000000000018</v>
      </c>
      <c r="CW61" s="43"/>
      <c r="CX61" s="86">
        <f t="shared" si="47"/>
        <v>0.124</v>
      </c>
      <c r="CY61" s="86">
        <f t="shared" si="48"/>
        <v>0.121</v>
      </c>
      <c r="CZ61" s="136">
        <f t="shared" si="49"/>
        <v>0.30000000000000027</v>
      </c>
      <c r="DA61" s="86">
        <f t="shared" si="50"/>
        <v>8.2000000000000003E-2</v>
      </c>
      <c r="DB61" s="86">
        <f t="shared" si="51"/>
        <v>0.08</v>
      </c>
      <c r="DC61" s="136">
        <f t="shared" si="52"/>
        <v>0.20000000000000018</v>
      </c>
      <c r="DD61" s="149">
        <v>0</v>
      </c>
    </row>
    <row r="62" spans="2:108" s="15" customFormat="1" ht="13.5" customHeight="1">
      <c r="B62" s="52">
        <v>56</v>
      </c>
      <c r="C62" s="169" t="s">
        <v>10</v>
      </c>
      <c r="D62" s="77">
        <v>6</v>
      </c>
      <c r="E62" s="77">
        <v>2</v>
      </c>
      <c r="F62" s="77">
        <v>2</v>
      </c>
      <c r="G62" s="53">
        <f t="shared" si="2"/>
        <v>0.33333333333333331</v>
      </c>
      <c r="H62" s="53">
        <f t="shared" si="3"/>
        <v>0.33333333333333331</v>
      </c>
      <c r="I62" s="77">
        <v>1168340</v>
      </c>
      <c r="J62" s="77">
        <v>1168340</v>
      </c>
      <c r="K62" s="77">
        <f t="shared" si="4"/>
        <v>584170</v>
      </c>
      <c r="L62" s="77">
        <f t="shared" si="5"/>
        <v>584170</v>
      </c>
      <c r="M62" s="77">
        <v>33</v>
      </c>
      <c r="N62" s="77">
        <v>6</v>
      </c>
      <c r="O62" s="77">
        <v>3</v>
      </c>
      <c r="P62" s="53">
        <f t="shared" si="6"/>
        <v>0.18181818181818182</v>
      </c>
      <c r="Q62" s="53">
        <f t="shared" si="7"/>
        <v>9.0909090909090912E-2</v>
      </c>
      <c r="R62" s="77">
        <v>1678100</v>
      </c>
      <c r="S62" s="77">
        <v>1471300</v>
      </c>
      <c r="T62" s="77">
        <f t="shared" si="8"/>
        <v>279683.33333333331</v>
      </c>
      <c r="U62" s="77">
        <f t="shared" si="9"/>
        <v>490433.33333333331</v>
      </c>
      <c r="V62" s="77">
        <v>5520</v>
      </c>
      <c r="W62" s="77">
        <v>227</v>
      </c>
      <c r="X62" s="77">
        <v>124</v>
      </c>
      <c r="Y62" s="53">
        <f t="shared" si="10"/>
        <v>4.1123188405797102E-2</v>
      </c>
      <c r="Z62" s="53">
        <f t="shared" si="11"/>
        <v>2.2463768115942029E-2</v>
      </c>
      <c r="AA62" s="77">
        <v>65471120</v>
      </c>
      <c r="AB62" s="77">
        <v>53867110</v>
      </c>
      <c r="AC62" s="77">
        <f t="shared" si="12"/>
        <v>288419.03083700442</v>
      </c>
      <c r="AD62" s="77">
        <f t="shared" si="13"/>
        <v>434412.17741935485</v>
      </c>
      <c r="AE62" s="77">
        <v>4724</v>
      </c>
      <c r="AF62" s="77">
        <v>406</v>
      </c>
      <c r="AG62" s="77">
        <v>212</v>
      </c>
      <c r="AH62" s="53">
        <f t="shared" si="14"/>
        <v>8.5944115156646905E-2</v>
      </c>
      <c r="AI62" s="53">
        <f t="shared" si="15"/>
        <v>4.4877222692633362E-2</v>
      </c>
      <c r="AJ62" s="77">
        <v>98568780</v>
      </c>
      <c r="AK62" s="77">
        <v>74003960</v>
      </c>
      <c r="AL62" s="77">
        <f t="shared" si="16"/>
        <v>242780.24630541872</v>
      </c>
      <c r="AM62" s="77">
        <f t="shared" si="17"/>
        <v>349075.28301886795</v>
      </c>
      <c r="AN62" s="77">
        <v>2751</v>
      </c>
      <c r="AO62" s="77">
        <v>440</v>
      </c>
      <c r="AP62" s="77">
        <v>264</v>
      </c>
      <c r="AQ62" s="53">
        <f t="shared" si="18"/>
        <v>0.1599418393311523</v>
      </c>
      <c r="AR62" s="53">
        <f t="shared" si="19"/>
        <v>9.5965103598691384E-2</v>
      </c>
      <c r="AS62" s="77">
        <v>122310970</v>
      </c>
      <c r="AT62" s="77">
        <v>101797360</v>
      </c>
      <c r="AU62" s="77">
        <f t="shared" si="20"/>
        <v>277979.47727272729</v>
      </c>
      <c r="AV62" s="77">
        <f t="shared" si="21"/>
        <v>385596.06060606061</v>
      </c>
      <c r="AW62" s="77">
        <v>1236</v>
      </c>
      <c r="AX62" s="77">
        <v>330</v>
      </c>
      <c r="AY62" s="77">
        <v>207</v>
      </c>
      <c r="AZ62" s="53">
        <f t="shared" si="22"/>
        <v>0.26699029126213591</v>
      </c>
      <c r="BA62" s="53">
        <f t="shared" si="23"/>
        <v>0.16747572815533981</v>
      </c>
      <c r="BB62" s="77">
        <v>90685680</v>
      </c>
      <c r="BC62" s="77">
        <v>71481970</v>
      </c>
      <c r="BD62" s="77">
        <f t="shared" si="24"/>
        <v>274805.09090909088</v>
      </c>
      <c r="BE62" s="77">
        <f t="shared" si="25"/>
        <v>345323.5265700483</v>
      </c>
      <c r="BF62" s="77">
        <v>504</v>
      </c>
      <c r="BG62" s="77">
        <v>168</v>
      </c>
      <c r="BH62" s="77">
        <v>126</v>
      </c>
      <c r="BI62" s="53">
        <f t="shared" si="26"/>
        <v>0.33333333333333331</v>
      </c>
      <c r="BJ62" s="53">
        <f t="shared" si="27"/>
        <v>0.25</v>
      </c>
      <c r="BK62" s="77">
        <v>50859780</v>
      </c>
      <c r="BL62" s="77">
        <v>47009720</v>
      </c>
      <c r="BM62" s="77">
        <f t="shared" si="28"/>
        <v>302736.78571428574</v>
      </c>
      <c r="BN62" s="77">
        <f t="shared" si="29"/>
        <v>373093.01587301586</v>
      </c>
      <c r="BO62" s="77">
        <f t="shared" si="55"/>
        <v>14774</v>
      </c>
      <c r="BP62" s="77">
        <f t="shared" si="55"/>
        <v>1579</v>
      </c>
      <c r="BQ62" s="77">
        <f t="shared" si="55"/>
        <v>938</v>
      </c>
      <c r="BR62" s="53">
        <f t="shared" si="32"/>
        <v>0.10687694598619196</v>
      </c>
      <c r="BS62" s="53">
        <f t="shared" si="33"/>
        <v>6.3489914715039938E-2</v>
      </c>
      <c r="BT62" s="77">
        <f t="shared" si="56"/>
        <v>430742770</v>
      </c>
      <c r="BU62" s="77">
        <f t="shared" si="56"/>
        <v>350799760</v>
      </c>
      <c r="BV62" s="77">
        <f t="shared" si="35"/>
        <v>272794.66117796075</v>
      </c>
      <c r="BW62" s="77">
        <f t="shared" si="36"/>
        <v>373986.95095948828</v>
      </c>
      <c r="BY62" s="90">
        <v>56</v>
      </c>
      <c r="BZ62" s="169" t="s">
        <v>10</v>
      </c>
      <c r="CA62" s="133">
        <v>14205</v>
      </c>
      <c r="CB62" s="133">
        <v>1492</v>
      </c>
      <c r="CC62" s="133">
        <v>884</v>
      </c>
      <c r="CD62" s="27">
        <v>0.10503343892995425</v>
      </c>
      <c r="CE62" s="27">
        <v>6.2231608588525167E-2</v>
      </c>
      <c r="CF62" s="133">
        <v>408570970</v>
      </c>
      <c r="CG62" s="133">
        <v>340676780</v>
      </c>
      <c r="CH62" s="133">
        <v>273841.13270777481</v>
      </c>
      <c r="CI62" s="133">
        <v>385380.97285067872</v>
      </c>
      <c r="CK62" s="42" t="str">
        <f t="shared" si="37"/>
        <v>西区</v>
      </c>
      <c r="CL62" s="86">
        <f t="shared" si="57"/>
        <v>0.10618625488513965</v>
      </c>
      <c r="CM62" s="97">
        <f t="shared" si="38"/>
        <v>0.106</v>
      </c>
      <c r="CN62" s="97">
        <f t="shared" si="53"/>
        <v>0.10749774164408311</v>
      </c>
      <c r="CO62" s="97">
        <f t="shared" si="40"/>
        <v>0.107</v>
      </c>
      <c r="CP62" s="135">
        <f t="shared" si="54"/>
        <v>-0.10000000000000009</v>
      </c>
      <c r="CQ62" s="42" t="str">
        <f t="shared" si="42"/>
        <v>門真市</v>
      </c>
      <c r="CR62" s="86">
        <f t="shared" si="58"/>
        <v>6.5735995758968019E-2</v>
      </c>
      <c r="CS62" s="86">
        <f t="shared" si="43"/>
        <v>6.6000000000000003E-2</v>
      </c>
      <c r="CT62" s="97">
        <f t="shared" si="44"/>
        <v>6.0841865756541526E-2</v>
      </c>
      <c r="CU62" s="97">
        <f t="shared" si="45"/>
        <v>6.0999999999999999E-2</v>
      </c>
      <c r="CV62" s="135">
        <f t="shared" si="46"/>
        <v>0.50000000000000044</v>
      </c>
      <c r="CW62" s="43"/>
      <c r="CX62" s="86">
        <f t="shared" si="47"/>
        <v>0.124</v>
      </c>
      <c r="CY62" s="86">
        <f t="shared" si="48"/>
        <v>0.121</v>
      </c>
      <c r="CZ62" s="136">
        <f t="shared" si="49"/>
        <v>0.30000000000000027</v>
      </c>
      <c r="DA62" s="86">
        <f t="shared" si="50"/>
        <v>8.2000000000000003E-2</v>
      </c>
      <c r="DB62" s="86">
        <f t="shared" si="51"/>
        <v>0.08</v>
      </c>
      <c r="DC62" s="136">
        <f t="shared" si="52"/>
        <v>0.20000000000000018</v>
      </c>
      <c r="DD62" s="149">
        <v>0</v>
      </c>
    </row>
    <row r="63" spans="2:108" s="15" customFormat="1" ht="13.5" customHeight="1">
      <c r="B63" s="52">
        <v>57</v>
      </c>
      <c r="C63" s="169" t="s">
        <v>44</v>
      </c>
      <c r="D63" s="77">
        <v>13</v>
      </c>
      <c r="E63" s="77">
        <v>1</v>
      </c>
      <c r="F63" s="77">
        <v>1</v>
      </c>
      <c r="G63" s="53">
        <f t="shared" si="2"/>
        <v>7.6923076923076927E-2</v>
      </c>
      <c r="H63" s="53">
        <f t="shared" si="3"/>
        <v>7.6923076923076927E-2</v>
      </c>
      <c r="I63" s="77">
        <v>287970</v>
      </c>
      <c r="J63" s="77">
        <v>253970</v>
      </c>
      <c r="K63" s="77">
        <f t="shared" si="4"/>
        <v>287970</v>
      </c>
      <c r="L63" s="77">
        <f t="shared" si="5"/>
        <v>253970</v>
      </c>
      <c r="M63" s="77">
        <v>40</v>
      </c>
      <c r="N63" s="77">
        <v>5</v>
      </c>
      <c r="O63" s="77">
        <v>4</v>
      </c>
      <c r="P63" s="53">
        <f t="shared" si="6"/>
        <v>0.125</v>
      </c>
      <c r="Q63" s="53">
        <f t="shared" si="7"/>
        <v>0.1</v>
      </c>
      <c r="R63" s="77">
        <v>5712630</v>
      </c>
      <c r="S63" s="77">
        <v>5656370</v>
      </c>
      <c r="T63" s="77">
        <f t="shared" si="8"/>
        <v>1142526</v>
      </c>
      <c r="U63" s="77">
        <f t="shared" si="9"/>
        <v>1414092.5</v>
      </c>
      <c r="V63" s="77">
        <v>3736</v>
      </c>
      <c r="W63" s="77">
        <v>125</v>
      </c>
      <c r="X63" s="77">
        <v>74</v>
      </c>
      <c r="Y63" s="53">
        <f t="shared" si="10"/>
        <v>3.3458244111349039E-2</v>
      </c>
      <c r="Z63" s="53">
        <f t="shared" si="11"/>
        <v>1.980728051391863E-2</v>
      </c>
      <c r="AA63" s="77">
        <v>52016270</v>
      </c>
      <c r="AB63" s="77">
        <v>30217260</v>
      </c>
      <c r="AC63" s="77">
        <f t="shared" si="12"/>
        <v>416130.16</v>
      </c>
      <c r="AD63" s="77">
        <f t="shared" si="13"/>
        <v>408341.35135135136</v>
      </c>
      <c r="AE63" s="77">
        <v>2959</v>
      </c>
      <c r="AF63" s="77">
        <v>226</v>
      </c>
      <c r="AG63" s="77">
        <v>153</v>
      </c>
      <c r="AH63" s="53">
        <f t="shared" si="14"/>
        <v>7.6377154444068937E-2</v>
      </c>
      <c r="AI63" s="53">
        <f t="shared" si="15"/>
        <v>5.1706657654613047E-2</v>
      </c>
      <c r="AJ63" s="77">
        <v>78966290</v>
      </c>
      <c r="AK63" s="77">
        <v>66457780</v>
      </c>
      <c r="AL63" s="77">
        <f t="shared" si="16"/>
        <v>349408.36283185839</v>
      </c>
      <c r="AM63" s="77">
        <f t="shared" si="17"/>
        <v>434364.57516339869</v>
      </c>
      <c r="AN63" s="77">
        <v>2052</v>
      </c>
      <c r="AO63" s="77">
        <v>308</v>
      </c>
      <c r="AP63" s="77">
        <v>219</v>
      </c>
      <c r="AQ63" s="53">
        <f t="shared" si="18"/>
        <v>0.15009746588693956</v>
      </c>
      <c r="AR63" s="53">
        <f t="shared" si="19"/>
        <v>0.1067251461988304</v>
      </c>
      <c r="AS63" s="77">
        <v>98574470</v>
      </c>
      <c r="AT63" s="77">
        <v>79168810</v>
      </c>
      <c r="AU63" s="77">
        <f t="shared" si="20"/>
        <v>320046.98051948054</v>
      </c>
      <c r="AV63" s="77">
        <f t="shared" si="21"/>
        <v>361501.41552511416</v>
      </c>
      <c r="AW63" s="77">
        <v>1114</v>
      </c>
      <c r="AX63" s="77">
        <v>293</v>
      </c>
      <c r="AY63" s="77">
        <v>218</v>
      </c>
      <c r="AZ63" s="53">
        <f t="shared" si="22"/>
        <v>0.26301615798922801</v>
      </c>
      <c r="BA63" s="53">
        <f t="shared" si="23"/>
        <v>0.19569120287253142</v>
      </c>
      <c r="BB63" s="77">
        <v>104736480</v>
      </c>
      <c r="BC63" s="77">
        <v>88836160</v>
      </c>
      <c r="BD63" s="77">
        <f t="shared" si="24"/>
        <v>357462.38907849829</v>
      </c>
      <c r="BE63" s="77">
        <f t="shared" si="25"/>
        <v>407505.32110091741</v>
      </c>
      <c r="BF63" s="77">
        <v>462</v>
      </c>
      <c r="BG63" s="77">
        <v>155</v>
      </c>
      <c r="BH63" s="77">
        <v>136</v>
      </c>
      <c r="BI63" s="53">
        <f t="shared" si="26"/>
        <v>0.33549783549783552</v>
      </c>
      <c r="BJ63" s="53">
        <f t="shared" si="27"/>
        <v>0.2943722943722944</v>
      </c>
      <c r="BK63" s="77">
        <v>56861750</v>
      </c>
      <c r="BL63" s="77">
        <v>54565130</v>
      </c>
      <c r="BM63" s="77">
        <f t="shared" si="28"/>
        <v>366850</v>
      </c>
      <c r="BN63" s="77">
        <f t="shared" si="29"/>
        <v>401214.1911764706</v>
      </c>
      <c r="BO63" s="77">
        <f t="shared" si="55"/>
        <v>10376</v>
      </c>
      <c r="BP63" s="77">
        <f t="shared" si="55"/>
        <v>1113</v>
      </c>
      <c r="BQ63" s="77">
        <f t="shared" si="55"/>
        <v>805</v>
      </c>
      <c r="BR63" s="53">
        <f t="shared" si="32"/>
        <v>0.10726676946800308</v>
      </c>
      <c r="BS63" s="53">
        <f t="shared" si="33"/>
        <v>7.7582883577486508E-2</v>
      </c>
      <c r="BT63" s="77">
        <f t="shared" si="56"/>
        <v>397155860</v>
      </c>
      <c r="BU63" s="77">
        <f t="shared" si="56"/>
        <v>325155480</v>
      </c>
      <c r="BV63" s="77">
        <f t="shared" si="35"/>
        <v>356833.65678346809</v>
      </c>
      <c r="BW63" s="77">
        <f t="shared" si="36"/>
        <v>403919.85093167704</v>
      </c>
      <c r="BY63" s="90">
        <v>57</v>
      </c>
      <c r="BZ63" s="169" t="s">
        <v>44</v>
      </c>
      <c r="CA63" s="133">
        <v>10006</v>
      </c>
      <c r="CB63" s="133">
        <v>1103</v>
      </c>
      <c r="CC63" s="133">
        <v>783</v>
      </c>
      <c r="CD63" s="27">
        <v>0.11023385968418949</v>
      </c>
      <c r="CE63" s="27">
        <v>7.8253048171097336E-2</v>
      </c>
      <c r="CF63" s="133">
        <v>371623780</v>
      </c>
      <c r="CG63" s="133">
        <v>305712610</v>
      </c>
      <c r="CH63" s="133">
        <v>336920.92475067999</v>
      </c>
      <c r="CI63" s="133">
        <v>390437.56066411239</v>
      </c>
      <c r="CK63" s="42" t="str">
        <f t="shared" si="37"/>
        <v>交野市</v>
      </c>
      <c r="CL63" s="86">
        <f t="shared" si="57"/>
        <v>0.10507610809360961</v>
      </c>
      <c r="CM63" s="97">
        <f t="shared" si="38"/>
        <v>0.105</v>
      </c>
      <c r="CN63" s="97">
        <f t="shared" si="53"/>
        <v>0.10329029571012079</v>
      </c>
      <c r="CO63" s="97">
        <f t="shared" si="40"/>
        <v>0.10299999999999999</v>
      </c>
      <c r="CP63" s="135">
        <f t="shared" si="54"/>
        <v>0.20000000000000018</v>
      </c>
      <c r="CQ63" s="42" t="str">
        <f t="shared" si="42"/>
        <v>西区</v>
      </c>
      <c r="CR63" s="86">
        <f t="shared" si="58"/>
        <v>6.5198741778667427E-2</v>
      </c>
      <c r="CS63" s="86">
        <f t="shared" si="43"/>
        <v>6.5000000000000002E-2</v>
      </c>
      <c r="CT63" s="97">
        <f t="shared" si="44"/>
        <v>6.5943992773261059E-2</v>
      </c>
      <c r="CU63" s="97">
        <f t="shared" si="45"/>
        <v>6.6000000000000003E-2</v>
      </c>
      <c r="CV63" s="135">
        <f t="shared" si="46"/>
        <v>-0.10000000000000009</v>
      </c>
      <c r="CW63" s="43"/>
      <c r="CX63" s="86">
        <f t="shared" si="47"/>
        <v>0.124</v>
      </c>
      <c r="CY63" s="86">
        <f t="shared" si="48"/>
        <v>0.121</v>
      </c>
      <c r="CZ63" s="136">
        <f t="shared" si="49"/>
        <v>0.30000000000000027</v>
      </c>
      <c r="DA63" s="86">
        <f t="shared" si="50"/>
        <v>8.2000000000000003E-2</v>
      </c>
      <c r="DB63" s="86">
        <f t="shared" si="51"/>
        <v>0.08</v>
      </c>
      <c r="DC63" s="136">
        <f t="shared" si="52"/>
        <v>0.20000000000000018</v>
      </c>
      <c r="DD63" s="149">
        <v>0</v>
      </c>
    </row>
    <row r="64" spans="2:108" s="15" customFormat="1" ht="13.5" customHeight="1">
      <c r="B64" s="52">
        <v>58</v>
      </c>
      <c r="C64" s="169" t="s">
        <v>26</v>
      </c>
      <c r="D64" s="77">
        <v>2</v>
      </c>
      <c r="E64" s="77">
        <v>1</v>
      </c>
      <c r="F64" s="77">
        <v>1</v>
      </c>
      <c r="G64" s="53">
        <f t="shared" si="2"/>
        <v>0.5</v>
      </c>
      <c r="H64" s="53">
        <f t="shared" si="3"/>
        <v>0.5</v>
      </c>
      <c r="I64" s="77">
        <v>232470</v>
      </c>
      <c r="J64" s="77">
        <v>232470</v>
      </c>
      <c r="K64" s="77">
        <f t="shared" si="4"/>
        <v>232470</v>
      </c>
      <c r="L64" s="77">
        <f t="shared" si="5"/>
        <v>232470</v>
      </c>
      <c r="M64" s="77">
        <v>32</v>
      </c>
      <c r="N64" s="77">
        <v>6</v>
      </c>
      <c r="O64" s="77">
        <v>3</v>
      </c>
      <c r="P64" s="53">
        <f t="shared" si="6"/>
        <v>0.1875</v>
      </c>
      <c r="Q64" s="53">
        <f t="shared" si="7"/>
        <v>9.375E-2</v>
      </c>
      <c r="R64" s="77">
        <v>1414940</v>
      </c>
      <c r="S64" s="77">
        <v>1293980</v>
      </c>
      <c r="T64" s="77">
        <f t="shared" si="8"/>
        <v>235823.33333333334</v>
      </c>
      <c r="U64" s="77">
        <f t="shared" si="9"/>
        <v>431326.66666666669</v>
      </c>
      <c r="V64" s="77">
        <v>4216</v>
      </c>
      <c r="W64" s="77">
        <v>195</v>
      </c>
      <c r="X64" s="77">
        <v>119</v>
      </c>
      <c r="Y64" s="53">
        <f t="shared" si="10"/>
        <v>4.6252371916508536E-2</v>
      </c>
      <c r="Z64" s="53">
        <f t="shared" si="11"/>
        <v>2.8225806451612902E-2</v>
      </c>
      <c r="AA64" s="77">
        <v>60033960</v>
      </c>
      <c r="AB64" s="77">
        <v>52252860</v>
      </c>
      <c r="AC64" s="77">
        <f t="shared" si="12"/>
        <v>307866.46153846156</v>
      </c>
      <c r="AD64" s="77">
        <f t="shared" si="13"/>
        <v>439099.66386554623</v>
      </c>
      <c r="AE64" s="77">
        <v>3548</v>
      </c>
      <c r="AF64" s="77">
        <v>325</v>
      </c>
      <c r="AG64" s="77">
        <v>209</v>
      </c>
      <c r="AH64" s="53">
        <f t="shared" si="14"/>
        <v>9.1600901916572719E-2</v>
      </c>
      <c r="AI64" s="53">
        <f t="shared" si="15"/>
        <v>5.8906426155580609E-2</v>
      </c>
      <c r="AJ64" s="77">
        <v>94164180</v>
      </c>
      <c r="AK64" s="77">
        <v>76661890</v>
      </c>
      <c r="AL64" s="77">
        <f t="shared" si="16"/>
        <v>289735.93846153846</v>
      </c>
      <c r="AM64" s="77">
        <f t="shared" si="17"/>
        <v>366803.30143540673</v>
      </c>
      <c r="AN64" s="77">
        <v>2431</v>
      </c>
      <c r="AO64" s="77">
        <v>444</v>
      </c>
      <c r="AP64" s="77">
        <v>301</v>
      </c>
      <c r="AQ64" s="53">
        <f t="shared" si="18"/>
        <v>0.18264088852324145</v>
      </c>
      <c r="AR64" s="53">
        <f t="shared" si="19"/>
        <v>0.12381735911147676</v>
      </c>
      <c r="AS64" s="77">
        <v>120818190</v>
      </c>
      <c r="AT64" s="77">
        <v>98740080</v>
      </c>
      <c r="AU64" s="77">
        <f t="shared" si="20"/>
        <v>272113.04054054053</v>
      </c>
      <c r="AV64" s="77">
        <f t="shared" si="21"/>
        <v>328040.13289036544</v>
      </c>
      <c r="AW64" s="77">
        <v>1309</v>
      </c>
      <c r="AX64" s="77">
        <v>408</v>
      </c>
      <c r="AY64" s="77">
        <v>303</v>
      </c>
      <c r="AZ64" s="53">
        <f t="shared" si="22"/>
        <v>0.31168831168831168</v>
      </c>
      <c r="BA64" s="53">
        <f t="shared" si="23"/>
        <v>0.23147440794499619</v>
      </c>
      <c r="BB64" s="77">
        <v>106478700</v>
      </c>
      <c r="BC64" s="77">
        <v>95426490</v>
      </c>
      <c r="BD64" s="77">
        <f t="shared" si="24"/>
        <v>260977.20588235295</v>
      </c>
      <c r="BE64" s="77">
        <f t="shared" si="25"/>
        <v>314938.91089108912</v>
      </c>
      <c r="BF64" s="77">
        <v>548</v>
      </c>
      <c r="BG64" s="77">
        <v>187</v>
      </c>
      <c r="BH64" s="77">
        <v>154</v>
      </c>
      <c r="BI64" s="53">
        <f t="shared" si="26"/>
        <v>0.34124087591240876</v>
      </c>
      <c r="BJ64" s="53">
        <f t="shared" si="27"/>
        <v>0.28102189781021897</v>
      </c>
      <c r="BK64" s="77">
        <v>61183200</v>
      </c>
      <c r="BL64" s="77">
        <v>57744600</v>
      </c>
      <c r="BM64" s="77">
        <f t="shared" si="28"/>
        <v>327182.88770053477</v>
      </c>
      <c r="BN64" s="77">
        <f t="shared" si="29"/>
        <v>374964.93506493507</v>
      </c>
      <c r="BO64" s="77">
        <f t="shared" si="55"/>
        <v>12086</v>
      </c>
      <c r="BP64" s="77">
        <f t="shared" si="55"/>
        <v>1566</v>
      </c>
      <c r="BQ64" s="77">
        <f t="shared" si="55"/>
        <v>1090</v>
      </c>
      <c r="BR64" s="53">
        <f t="shared" si="32"/>
        <v>0.12957140493132549</v>
      </c>
      <c r="BS64" s="53">
        <f t="shared" si="33"/>
        <v>9.0186993215290417E-2</v>
      </c>
      <c r="BT64" s="77">
        <f t="shared" si="56"/>
        <v>444325640</v>
      </c>
      <c r="BU64" s="77">
        <f t="shared" si="56"/>
        <v>382352370</v>
      </c>
      <c r="BV64" s="77">
        <f t="shared" si="35"/>
        <v>283732.8480204342</v>
      </c>
      <c r="BW64" s="77">
        <f t="shared" si="36"/>
        <v>350781.99082568806</v>
      </c>
      <c r="BY64" s="90">
        <v>58</v>
      </c>
      <c r="BZ64" s="169" t="s">
        <v>26</v>
      </c>
      <c r="CA64" s="133">
        <v>11734</v>
      </c>
      <c r="CB64" s="133">
        <v>1503</v>
      </c>
      <c r="CC64" s="133">
        <v>1030</v>
      </c>
      <c r="CD64" s="27">
        <v>0.12808931310720981</v>
      </c>
      <c r="CE64" s="27">
        <v>8.7779103460030677E-2</v>
      </c>
      <c r="CF64" s="133">
        <v>466686620</v>
      </c>
      <c r="CG64" s="133">
        <v>388212530</v>
      </c>
      <c r="CH64" s="133">
        <v>310503.40652029274</v>
      </c>
      <c r="CI64" s="133">
        <v>376905.36893203884</v>
      </c>
      <c r="CK64" s="42" t="str">
        <f t="shared" si="37"/>
        <v>豊能町</v>
      </c>
      <c r="CL64" s="86">
        <f t="shared" si="57"/>
        <v>0.10499916401939476</v>
      </c>
      <c r="CM64" s="97">
        <f t="shared" si="38"/>
        <v>0.105</v>
      </c>
      <c r="CN64" s="97">
        <f t="shared" si="53"/>
        <v>0.10141093474426807</v>
      </c>
      <c r="CO64" s="97">
        <f t="shared" si="40"/>
        <v>0.10100000000000001</v>
      </c>
      <c r="CP64" s="135">
        <f t="shared" si="54"/>
        <v>0.39999999999999897</v>
      </c>
      <c r="CQ64" s="42" t="str">
        <f t="shared" si="42"/>
        <v>交野市</v>
      </c>
      <c r="CR64" s="86">
        <f t="shared" si="58"/>
        <v>6.5110976999932943E-2</v>
      </c>
      <c r="CS64" s="86">
        <f t="shared" si="43"/>
        <v>6.5000000000000002E-2</v>
      </c>
      <c r="CT64" s="97">
        <f t="shared" si="44"/>
        <v>5.9419686241843676E-2</v>
      </c>
      <c r="CU64" s="97">
        <f t="shared" si="45"/>
        <v>5.8999999999999997E-2</v>
      </c>
      <c r="CV64" s="135">
        <f t="shared" si="46"/>
        <v>0.60000000000000053</v>
      </c>
      <c r="CW64" s="43"/>
      <c r="CX64" s="86">
        <f t="shared" si="47"/>
        <v>0.124</v>
      </c>
      <c r="CY64" s="86">
        <f t="shared" si="48"/>
        <v>0.121</v>
      </c>
      <c r="CZ64" s="136">
        <f t="shared" si="49"/>
        <v>0.30000000000000027</v>
      </c>
      <c r="DA64" s="86">
        <f t="shared" si="50"/>
        <v>8.2000000000000003E-2</v>
      </c>
      <c r="DB64" s="86">
        <f t="shared" si="51"/>
        <v>0.08</v>
      </c>
      <c r="DC64" s="136">
        <f t="shared" si="52"/>
        <v>0.20000000000000018</v>
      </c>
      <c r="DD64" s="149">
        <v>0</v>
      </c>
    </row>
    <row r="65" spans="2:108" s="15" customFormat="1" ht="13.5" customHeight="1">
      <c r="B65" s="52">
        <v>59</v>
      </c>
      <c r="C65" s="169" t="s">
        <v>21</v>
      </c>
      <c r="D65" s="77">
        <v>42</v>
      </c>
      <c r="E65" s="77">
        <v>8</v>
      </c>
      <c r="F65" s="77">
        <v>4</v>
      </c>
      <c r="G65" s="53">
        <f t="shared" si="2"/>
        <v>0.19047619047619047</v>
      </c>
      <c r="H65" s="53">
        <f t="shared" si="3"/>
        <v>9.5238095238095233E-2</v>
      </c>
      <c r="I65" s="77">
        <v>1146390</v>
      </c>
      <c r="J65" s="77">
        <v>930980</v>
      </c>
      <c r="K65" s="77">
        <f t="shared" si="4"/>
        <v>143298.75</v>
      </c>
      <c r="L65" s="77">
        <f t="shared" si="5"/>
        <v>232745</v>
      </c>
      <c r="M65" s="77">
        <v>107</v>
      </c>
      <c r="N65" s="77">
        <v>10</v>
      </c>
      <c r="O65" s="77">
        <v>5</v>
      </c>
      <c r="P65" s="53">
        <f t="shared" si="6"/>
        <v>9.3457943925233641E-2</v>
      </c>
      <c r="Q65" s="53">
        <f t="shared" si="7"/>
        <v>4.6728971962616821E-2</v>
      </c>
      <c r="R65" s="77">
        <v>2898740</v>
      </c>
      <c r="S65" s="77">
        <v>2602740</v>
      </c>
      <c r="T65" s="77">
        <f t="shared" si="8"/>
        <v>289874</v>
      </c>
      <c r="U65" s="77">
        <f t="shared" si="9"/>
        <v>520548</v>
      </c>
      <c r="V65" s="77">
        <v>30971</v>
      </c>
      <c r="W65" s="77">
        <v>1405</v>
      </c>
      <c r="X65" s="77">
        <v>802</v>
      </c>
      <c r="Y65" s="53">
        <f t="shared" si="10"/>
        <v>4.5365018888637761E-2</v>
      </c>
      <c r="Z65" s="53">
        <f t="shared" si="11"/>
        <v>2.5895192276645895E-2</v>
      </c>
      <c r="AA65" s="77">
        <v>408373280</v>
      </c>
      <c r="AB65" s="77">
        <v>310284000</v>
      </c>
      <c r="AC65" s="77">
        <f t="shared" si="12"/>
        <v>290657.13879003556</v>
      </c>
      <c r="AD65" s="77">
        <f t="shared" si="13"/>
        <v>386887.78054862842</v>
      </c>
      <c r="AE65" s="77">
        <v>26411</v>
      </c>
      <c r="AF65" s="77">
        <v>2619</v>
      </c>
      <c r="AG65" s="77">
        <v>1613</v>
      </c>
      <c r="AH65" s="53">
        <f t="shared" si="14"/>
        <v>9.9163227443110818E-2</v>
      </c>
      <c r="AI65" s="53">
        <f t="shared" si="15"/>
        <v>6.107303774942259E-2</v>
      </c>
      <c r="AJ65" s="77">
        <v>753345480</v>
      </c>
      <c r="AK65" s="77">
        <v>602096630</v>
      </c>
      <c r="AL65" s="77">
        <f t="shared" si="16"/>
        <v>287646.2313860252</v>
      </c>
      <c r="AM65" s="77">
        <f t="shared" si="17"/>
        <v>373277.51394916303</v>
      </c>
      <c r="AN65" s="77">
        <v>17183</v>
      </c>
      <c r="AO65" s="77">
        <v>3116</v>
      </c>
      <c r="AP65" s="77">
        <v>2121</v>
      </c>
      <c r="AQ65" s="53">
        <f t="shared" si="18"/>
        <v>0.18134202409358086</v>
      </c>
      <c r="AR65" s="53">
        <f t="shared" si="19"/>
        <v>0.12343595414072048</v>
      </c>
      <c r="AS65" s="77">
        <v>988855160</v>
      </c>
      <c r="AT65" s="77">
        <v>833853790</v>
      </c>
      <c r="AU65" s="77">
        <f t="shared" si="20"/>
        <v>317347.61232349166</v>
      </c>
      <c r="AV65" s="77">
        <f t="shared" si="21"/>
        <v>393141.81518151815</v>
      </c>
      <c r="AW65" s="77">
        <v>8247</v>
      </c>
      <c r="AX65" s="77">
        <v>2441</v>
      </c>
      <c r="AY65" s="77">
        <v>1800</v>
      </c>
      <c r="AZ65" s="53">
        <f t="shared" si="22"/>
        <v>0.29598641930398933</v>
      </c>
      <c r="BA65" s="53">
        <f t="shared" si="23"/>
        <v>0.21826118588577664</v>
      </c>
      <c r="BB65" s="77">
        <v>763825790</v>
      </c>
      <c r="BC65" s="77">
        <v>666734570</v>
      </c>
      <c r="BD65" s="77">
        <f t="shared" si="24"/>
        <v>312915.11265874642</v>
      </c>
      <c r="BE65" s="77">
        <f t="shared" si="25"/>
        <v>370408.09444444446</v>
      </c>
      <c r="BF65" s="77">
        <v>3037</v>
      </c>
      <c r="BG65" s="77">
        <v>1086</v>
      </c>
      <c r="BH65" s="77">
        <v>919</v>
      </c>
      <c r="BI65" s="53">
        <f t="shared" si="26"/>
        <v>0.3575897267039842</v>
      </c>
      <c r="BJ65" s="53">
        <f t="shared" si="27"/>
        <v>0.30260125123477116</v>
      </c>
      <c r="BK65" s="77">
        <v>393541200</v>
      </c>
      <c r="BL65" s="77">
        <v>363412330</v>
      </c>
      <c r="BM65" s="77">
        <f t="shared" si="28"/>
        <v>362376.79558011051</v>
      </c>
      <c r="BN65" s="77">
        <f t="shared" si="29"/>
        <v>395443.23177366704</v>
      </c>
      <c r="BO65" s="77">
        <f t="shared" si="55"/>
        <v>85998</v>
      </c>
      <c r="BP65" s="77">
        <f t="shared" si="55"/>
        <v>10685</v>
      </c>
      <c r="BQ65" s="77">
        <f t="shared" si="55"/>
        <v>7264</v>
      </c>
      <c r="BR65" s="53">
        <f t="shared" si="32"/>
        <v>0.12424707551338403</v>
      </c>
      <c r="BS65" s="53">
        <f t="shared" si="33"/>
        <v>8.4467080629782088E-2</v>
      </c>
      <c r="BT65" s="77">
        <f t="shared" si="56"/>
        <v>3311986040</v>
      </c>
      <c r="BU65" s="77">
        <f t="shared" si="56"/>
        <v>2779915040</v>
      </c>
      <c r="BV65" s="77">
        <f t="shared" si="35"/>
        <v>309965.93729527376</v>
      </c>
      <c r="BW65" s="77">
        <f t="shared" si="36"/>
        <v>382697.55506607931</v>
      </c>
      <c r="BY65" s="90">
        <v>59</v>
      </c>
      <c r="BZ65" s="169" t="s">
        <v>21</v>
      </c>
      <c r="CA65" s="133">
        <v>83614</v>
      </c>
      <c r="CB65" s="133">
        <v>10016</v>
      </c>
      <c r="CC65" s="133">
        <v>6805</v>
      </c>
      <c r="CD65" s="27">
        <v>0.11978855215633745</v>
      </c>
      <c r="CE65" s="27">
        <v>8.1385892314684141E-2</v>
      </c>
      <c r="CF65" s="133">
        <v>3161683490</v>
      </c>
      <c r="CG65" s="133">
        <v>2674094880</v>
      </c>
      <c r="CH65" s="133">
        <v>315663.28773961659</v>
      </c>
      <c r="CI65" s="133">
        <v>392960.30565760471</v>
      </c>
      <c r="CK65" s="42" t="str">
        <f t="shared" si="37"/>
        <v>堺市南区</v>
      </c>
      <c r="CL65" s="86">
        <f t="shared" si="57"/>
        <v>0.10496316284146379</v>
      </c>
      <c r="CM65" s="97">
        <f t="shared" si="38"/>
        <v>0.105</v>
      </c>
      <c r="CN65" s="97">
        <f t="shared" si="53"/>
        <v>0.104239275077625</v>
      </c>
      <c r="CO65" s="97">
        <f t="shared" si="40"/>
        <v>0.104</v>
      </c>
      <c r="CP65" s="135">
        <f t="shared" si="54"/>
        <v>0.10000000000000009</v>
      </c>
      <c r="CQ65" s="42" t="str">
        <f t="shared" si="42"/>
        <v>摂津市</v>
      </c>
      <c r="CR65" s="86">
        <f t="shared" si="58"/>
        <v>6.3489914715039938E-2</v>
      </c>
      <c r="CS65" s="86">
        <f t="shared" si="43"/>
        <v>6.3E-2</v>
      </c>
      <c r="CT65" s="97">
        <f t="shared" si="44"/>
        <v>6.2231608588525167E-2</v>
      </c>
      <c r="CU65" s="97">
        <f t="shared" si="45"/>
        <v>6.2E-2</v>
      </c>
      <c r="CV65" s="135">
        <f t="shared" si="46"/>
        <v>0.10000000000000009</v>
      </c>
      <c r="CW65" s="43"/>
      <c r="CX65" s="86">
        <f t="shared" si="47"/>
        <v>0.124</v>
      </c>
      <c r="CY65" s="86">
        <f t="shared" si="48"/>
        <v>0.121</v>
      </c>
      <c r="CZ65" s="136">
        <f t="shared" si="49"/>
        <v>0.30000000000000027</v>
      </c>
      <c r="DA65" s="86">
        <f t="shared" si="50"/>
        <v>8.2000000000000003E-2</v>
      </c>
      <c r="DB65" s="86">
        <f t="shared" si="51"/>
        <v>0.08</v>
      </c>
      <c r="DC65" s="136">
        <f t="shared" si="52"/>
        <v>0.20000000000000018</v>
      </c>
      <c r="DD65" s="149">
        <v>0</v>
      </c>
    </row>
    <row r="66" spans="2:108" s="15" customFormat="1" ht="13.5" customHeight="1">
      <c r="B66" s="52">
        <v>60</v>
      </c>
      <c r="C66" s="169" t="s">
        <v>45</v>
      </c>
      <c r="D66" s="77">
        <v>40</v>
      </c>
      <c r="E66" s="77">
        <v>10</v>
      </c>
      <c r="F66" s="77">
        <v>5</v>
      </c>
      <c r="G66" s="53">
        <f t="shared" si="2"/>
        <v>0.25</v>
      </c>
      <c r="H66" s="53">
        <f t="shared" si="3"/>
        <v>0.125</v>
      </c>
      <c r="I66" s="77">
        <v>3664630</v>
      </c>
      <c r="J66" s="77">
        <v>3458110</v>
      </c>
      <c r="K66" s="77">
        <f t="shared" si="4"/>
        <v>366463</v>
      </c>
      <c r="L66" s="77">
        <f t="shared" si="5"/>
        <v>691622</v>
      </c>
      <c r="M66" s="77">
        <v>33</v>
      </c>
      <c r="N66" s="77">
        <v>5</v>
      </c>
      <c r="O66" s="77">
        <v>1</v>
      </c>
      <c r="P66" s="53">
        <f t="shared" si="6"/>
        <v>0.15151515151515152</v>
      </c>
      <c r="Q66" s="53">
        <f t="shared" si="7"/>
        <v>3.0303030303030304E-2</v>
      </c>
      <c r="R66" s="77">
        <v>442000</v>
      </c>
      <c r="S66" s="77">
        <v>270870</v>
      </c>
      <c r="T66" s="77">
        <f t="shared" si="8"/>
        <v>88400</v>
      </c>
      <c r="U66" s="77">
        <f t="shared" si="9"/>
        <v>270870</v>
      </c>
      <c r="V66" s="77">
        <v>4222</v>
      </c>
      <c r="W66" s="77">
        <v>137</v>
      </c>
      <c r="X66" s="77">
        <v>64</v>
      </c>
      <c r="Y66" s="53">
        <f t="shared" si="10"/>
        <v>3.2449076267171958E-2</v>
      </c>
      <c r="Z66" s="53">
        <f t="shared" si="11"/>
        <v>1.5158692562766462E-2</v>
      </c>
      <c r="AA66" s="77">
        <v>32910400</v>
      </c>
      <c r="AB66" s="77">
        <v>20115640</v>
      </c>
      <c r="AC66" s="77">
        <f t="shared" si="12"/>
        <v>240221.89781021897</v>
      </c>
      <c r="AD66" s="77">
        <f t="shared" si="13"/>
        <v>314306.875</v>
      </c>
      <c r="AE66" s="77">
        <v>3538</v>
      </c>
      <c r="AF66" s="77">
        <v>241</v>
      </c>
      <c r="AG66" s="77">
        <v>127</v>
      </c>
      <c r="AH66" s="53">
        <f t="shared" si="14"/>
        <v>6.8117580553985299E-2</v>
      </c>
      <c r="AI66" s="53">
        <f t="shared" si="15"/>
        <v>3.5895986433012998E-2</v>
      </c>
      <c r="AJ66" s="77">
        <v>61361190</v>
      </c>
      <c r="AK66" s="77">
        <v>46110510</v>
      </c>
      <c r="AL66" s="77">
        <f t="shared" si="16"/>
        <v>254610.74688796682</v>
      </c>
      <c r="AM66" s="77">
        <f t="shared" si="17"/>
        <v>363074.88188976375</v>
      </c>
      <c r="AN66" s="77">
        <v>2193</v>
      </c>
      <c r="AO66" s="77">
        <v>320</v>
      </c>
      <c r="AP66" s="77">
        <v>185</v>
      </c>
      <c r="AQ66" s="53">
        <f t="shared" si="18"/>
        <v>0.1459188326493388</v>
      </c>
      <c r="AR66" s="53">
        <f t="shared" si="19"/>
        <v>8.4359325125398996E-2</v>
      </c>
      <c r="AS66" s="77">
        <v>71248580</v>
      </c>
      <c r="AT66" s="77">
        <v>55367680</v>
      </c>
      <c r="AU66" s="77">
        <f t="shared" si="20"/>
        <v>222651.8125</v>
      </c>
      <c r="AV66" s="77">
        <f t="shared" si="21"/>
        <v>299284.75675675675</v>
      </c>
      <c r="AW66" s="77">
        <v>1090</v>
      </c>
      <c r="AX66" s="77">
        <v>233</v>
      </c>
      <c r="AY66" s="77">
        <v>172</v>
      </c>
      <c r="AZ66" s="53">
        <f t="shared" si="22"/>
        <v>0.21376146788990827</v>
      </c>
      <c r="BA66" s="53">
        <f t="shared" si="23"/>
        <v>0.15779816513761469</v>
      </c>
      <c r="BB66" s="77">
        <v>70451480</v>
      </c>
      <c r="BC66" s="77">
        <v>63880940</v>
      </c>
      <c r="BD66" s="77">
        <f t="shared" si="24"/>
        <v>302366.86695278971</v>
      </c>
      <c r="BE66" s="77">
        <f t="shared" si="25"/>
        <v>371400.81395348837</v>
      </c>
      <c r="BF66" s="77">
        <v>447</v>
      </c>
      <c r="BG66" s="77">
        <v>115</v>
      </c>
      <c r="BH66" s="77">
        <v>90</v>
      </c>
      <c r="BI66" s="53">
        <f t="shared" si="26"/>
        <v>0.25727069351230425</v>
      </c>
      <c r="BJ66" s="53">
        <f t="shared" si="27"/>
        <v>0.20134228187919462</v>
      </c>
      <c r="BK66" s="77">
        <v>31066190</v>
      </c>
      <c r="BL66" s="77">
        <v>29238890</v>
      </c>
      <c r="BM66" s="77">
        <f t="shared" si="28"/>
        <v>270140.78260869568</v>
      </c>
      <c r="BN66" s="77">
        <f t="shared" si="29"/>
        <v>324876.55555555556</v>
      </c>
      <c r="BO66" s="77">
        <f t="shared" si="55"/>
        <v>11563</v>
      </c>
      <c r="BP66" s="77">
        <f t="shared" si="55"/>
        <v>1061</v>
      </c>
      <c r="BQ66" s="77">
        <f t="shared" si="55"/>
        <v>644</v>
      </c>
      <c r="BR66" s="53">
        <f t="shared" si="32"/>
        <v>9.1758194240249072E-2</v>
      </c>
      <c r="BS66" s="53">
        <f t="shared" si="33"/>
        <v>5.56948888696705E-2</v>
      </c>
      <c r="BT66" s="77">
        <f t="shared" si="56"/>
        <v>271144470</v>
      </c>
      <c r="BU66" s="77">
        <f t="shared" si="56"/>
        <v>218442640</v>
      </c>
      <c r="BV66" s="77">
        <f t="shared" si="35"/>
        <v>255555.57964184732</v>
      </c>
      <c r="BW66" s="77">
        <f t="shared" si="36"/>
        <v>339196.6459627329</v>
      </c>
      <c r="BY66" s="90">
        <v>60</v>
      </c>
      <c r="BZ66" s="169" t="s">
        <v>45</v>
      </c>
      <c r="CA66" s="133">
        <v>11177</v>
      </c>
      <c r="CB66" s="133">
        <v>959</v>
      </c>
      <c r="CC66" s="133">
        <v>536</v>
      </c>
      <c r="CD66" s="27">
        <v>8.580119889057887E-2</v>
      </c>
      <c r="CE66" s="27">
        <v>4.7955623154692671E-2</v>
      </c>
      <c r="CF66" s="133">
        <v>243248930</v>
      </c>
      <c r="CG66" s="133">
        <v>194654460</v>
      </c>
      <c r="CH66" s="133">
        <v>253648.51929092806</v>
      </c>
      <c r="CI66" s="133">
        <v>363161.30597014923</v>
      </c>
      <c r="CK66" s="42" t="str">
        <f t="shared" si="37"/>
        <v>和泉市</v>
      </c>
      <c r="CL66" s="86">
        <f t="shared" si="57"/>
        <v>0.10360721442885772</v>
      </c>
      <c r="CM66" s="97">
        <f t="shared" si="38"/>
        <v>0.104</v>
      </c>
      <c r="CN66" s="97">
        <f t="shared" si="53"/>
        <v>9.9318300996329309E-2</v>
      </c>
      <c r="CO66" s="97">
        <f t="shared" si="40"/>
        <v>9.9000000000000005E-2</v>
      </c>
      <c r="CP66" s="135">
        <f t="shared" si="54"/>
        <v>0.49999999999999906</v>
      </c>
      <c r="CQ66" s="42" t="str">
        <f t="shared" si="42"/>
        <v>貝塚市</v>
      </c>
      <c r="CR66" s="86">
        <f t="shared" si="58"/>
        <v>6.3228517213336943E-2</v>
      </c>
      <c r="CS66" s="86">
        <f t="shared" si="43"/>
        <v>6.3E-2</v>
      </c>
      <c r="CT66" s="97">
        <f t="shared" si="44"/>
        <v>6.1140546569994424E-2</v>
      </c>
      <c r="CU66" s="97">
        <f t="shared" si="45"/>
        <v>6.0999999999999999E-2</v>
      </c>
      <c r="CV66" s="135">
        <f t="shared" si="46"/>
        <v>0.20000000000000018</v>
      </c>
      <c r="CW66" s="43"/>
      <c r="CX66" s="86">
        <f t="shared" si="47"/>
        <v>0.124</v>
      </c>
      <c r="CY66" s="86">
        <f t="shared" si="48"/>
        <v>0.121</v>
      </c>
      <c r="CZ66" s="136">
        <f t="shared" si="49"/>
        <v>0.30000000000000027</v>
      </c>
      <c r="DA66" s="86">
        <f t="shared" si="50"/>
        <v>8.2000000000000003E-2</v>
      </c>
      <c r="DB66" s="86">
        <f t="shared" si="51"/>
        <v>0.08</v>
      </c>
      <c r="DC66" s="136">
        <f t="shared" si="52"/>
        <v>0.20000000000000018</v>
      </c>
      <c r="DD66" s="149">
        <v>0</v>
      </c>
    </row>
    <row r="67" spans="2:108" s="15" customFormat="1" ht="13.5" customHeight="1">
      <c r="B67" s="52">
        <v>61</v>
      </c>
      <c r="C67" s="169" t="s">
        <v>17</v>
      </c>
      <c r="D67" s="77">
        <v>2</v>
      </c>
      <c r="E67" s="77">
        <v>0</v>
      </c>
      <c r="F67" s="77">
        <v>0</v>
      </c>
      <c r="G67" s="53">
        <f t="shared" si="2"/>
        <v>0</v>
      </c>
      <c r="H67" s="53">
        <f t="shared" si="3"/>
        <v>0</v>
      </c>
      <c r="I67" s="77">
        <v>0</v>
      </c>
      <c r="J67" s="77">
        <v>0</v>
      </c>
      <c r="K67" s="77" t="str">
        <f t="shared" si="4"/>
        <v>-</v>
      </c>
      <c r="L67" s="77" t="str">
        <f t="shared" si="5"/>
        <v>-</v>
      </c>
      <c r="M67" s="77">
        <v>4</v>
      </c>
      <c r="N67" s="77">
        <v>0</v>
      </c>
      <c r="O67" s="77">
        <v>0</v>
      </c>
      <c r="P67" s="53">
        <f t="shared" si="6"/>
        <v>0</v>
      </c>
      <c r="Q67" s="53">
        <f t="shared" si="7"/>
        <v>0</v>
      </c>
      <c r="R67" s="77">
        <v>0</v>
      </c>
      <c r="S67" s="77">
        <v>0</v>
      </c>
      <c r="T67" s="77" t="str">
        <f t="shared" si="8"/>
        <v>-</v>
      </c>
      <c r="U67" s="77" t="str">
        <f t="shared" si="9"/>
        <v>-</v>
      </c>
      <c r="V67" s="77">
        <v>3710</v>
      </c>
      <c r="W67" s="77">
        <v>162</v>
      </c>
      <c r="X67" s="77">
        <v>85</v>
      </c>
      <c r="Y67" s="53">
        <f t="shared" si="10"/>
        <v>4.366576819407008E-2</v>
      </c>
      <c r="Z67" s="53">
        <f t="shared" si="11"/>
        <v>2.2911051212938006E-2</v>
      </c>
      <c r="AA67" s="77">
        <v>39219860</v>
      </c>
      <c r="AB67" s="77">
        <v>25780560</v>
      </c>
      <c r="AC67" s="77">
        <f t="shared" si="12"/>
        <v>242097.90123456789</v>
      </c>
      <c r="AD67" s="77">
        <f t="shared" si="13"/>
        <v>303300.70588235295</v>
      </c>
      <c r="AE67" s="77">
        <v>3222</v>
      </c>
      <c r="AF67" s="77">
        <v>275</v>
      </c>
      <c r="AG67" s="77">
        <v>136</v>
      </c>
      <c r="AH67" s="53">
        <f t="shared" si="14"/>
        <v>8.5350713842333947E-2</v>
      </c>
      <c r="AI67" s="53">
        <f t="shared" si="15"/>
        <v>4.2209807572936062E-2</v>
      </c>
      <c r="AJ67" s="77">
        <v>68175220</v>
      </c>
      <c r="AK67" s="77">
        <v>53819220</v>
      </c>
      <c r="AL67" s="77">
        <f t="shared" si="16"/>
        <v>247909.8909090909</v>
      </c>
      <c r="AM67" s="77">
        <f t="shared" si="17"/>
        <v>395729.5588235294</v>
      </c>
      <c r="AN67" s="77">
        <v>1937</v>
      </c>
      <c r="AO67" s="77">
        <v>335</v>
      </c>
      <c r="AP67" s="77">
        <v>220</v>
      </c>
      <c r="AQ67" s="53">
        <f t="shared" si="18"/>
        <v>0.1729478575116159</v>
      </c>
      <c r="AR67" s="53">
        <f t="shared" si="19"/>
        <v>0.11357769747031492</v>
      </c>
      <c r="AS67" s="77">
        <v>86015420</v>
      </c>
      <c r="AT67" s="77">
        <v>70589340</v>
      </c>
      <c r="AU67" s="77">
        <f t="shared" si="20"/>
        <v>256762.44776119402</v>
      </c>
      <c r="AV67" s="77">
        <f t="shared" si="21"/>
        <v>320860.63636363635</v>
      </c>
      <c r="AW67" s="77">
        <v>834</v>
      </c>
      <c r="AX67" s="77">
        <v>224</v>
      </c>
      <c r="AY67" s="77">
        <v>173</v>
      </c>
      <c r="AZ67" s="53">
        <f t="shared" si="22"/>
        <v>0.26858513189448441</v>
      </c>
      <c r="BA67" s="53">
        <f t="shared" si="23"/>
        <v>0.20743405275779375</v>
      </c>
      <c r="BB67" s="77">
        <v>73087740</v>
      </c>
      <c r="BC67" s="77">
        <v>62419440</v>
      </c>
      <c r="BD67" s="77">
        <f t="shared" si="24"/>
        <v>326284.55357142858</v>
      </c>
      <c r="BE67" s="77">
        <f t="shared" si="25"/>
        <v>360806.01156069362</v>
      </c>
      <c r="BF67" s="77">
        <v>351</v>
      </c>
      <c r="BG67" s="77">
        <v>112</v>
      </c>
      <c r="BH67" s="77">
        <v>89</v>
      </c>
      <c r="BI67" s="53">
        <f t="shared" si="26"/>
        <v>0.31908831908831908</v>
      </c>
      <c r="BJ67" s="53">
        <f t="shared" si="27"/>
        <v>0.25356125356125359</v>
      </c>
      <c r="BK67" s="77">
        <v>30624510</v>
      </c>
      <c r="BL67" s="77">
        <v>28771480</v>
      </c>
      <c r="BM67" s="77">
        <f t="shared" si="28"/>
        <v>273433.125</v>
      </c>
      <c r="BN67" s="77">
        <f t="shared" si="29"/>
        <v>323275.05617977527</v>
      </c>
      <c r="BO67" s="77">
        <f t="shared" si="55"/>
        <v>10060</v>
      </c>
      <c r="BP67" s="77">
        <f t="shared" si="55"/>
        <v>1108</v>
      </c>
      <c r="BQ67" s="77">
        <f t="shared" si="55"/>
        <v>703</v>
      </c>
      <c r="BR67" s="53">
        <f t="shared" si="32"/>
        <v>0.11013916500994035</v>
      </c>
      <c r="BS67" s="53">
        <f t="shared" si="33"/>
        <v>6.9880715705765414E-2</v>
      </c>
      <c r="BT67" s="77">
        <f t="shared" si="56"/>
        <v>297122750</v>
      </c>
      <c r="BU67" s="77">
        <f t="shared" si="56"/>
        <v>241380040</v>
      </c>
      <c r="BV67" s="77">
        <f t="shared" si="35"/>
        <v>268161.32671480143</v>
      </c>
      <c r="BW67" s="77">
        <f t="shared" si="36"/>
        <v>343357.09815078235</v>
      </c>
      <c r="BY67" s="90">
        <v>61</v>
      </c>
      <c r="BZ67" s="169" t="s">
        <v>17</v>
      </c>
      <c r="CA67" s="133">
        <v>9762</v>
      </c>
      <c r="CB67" s="133">
        <v>1014</v>
      </c>
      <c r="CC67" s="133">
        <v>644</v>
      </c>
      <c r="CD67" s="27">
        <v>0.1038721573448064</v>
      </c>
      <c r="CE67" s="27">
        <v>6.597008809670149E-2</v>
      </c>
      <c r="CF67" s="133">
        <v>270303300</v>
      </c>
      <c r="CG67" s="133">
        <v>217776770</v>
      </c>
      <c r="CH67" s="133">
        <v>266571.30177514791</v>
      </c>
      <c r="CI67" s="133">
        <v>338162.68633540371</v>
      </c>
      <c r="CK67" s="42" t="str">
        <f t="shared" si="37"/>
        <v>岬町</v>
      </c>
      <c r="CL67" s="86">
        <f t="shared" si="57"/>
        <v>0.10312657589510842</v>
      </c>
      <c r="CM67" s="97">
        <f t="shared" si="38"/>
        <v>0.10299999999999999</v>
      </c>
      <c r="CN67" s="97">
        <f t="shared" si="53"/>
        <v>0.10324407826982493</v>
      </c>
      <c r="CO67" s="97">
        <f t="shared" si="40"/>
        <v>0.10299999999999999</v>
      </c>
      <c r="CP67" s="135">
        <f t="shared" si="54"/>
        <v>0</v>
      </c>
      <c r="CQ67" s="42" t="str">
        <f t="shared" si="42"/>
        <v>住之江区</v>
      </c>
      <c r="CR67" s="86">
        <f t="shared" si="58"/>
        <v>6.2497241470627178E-2</v>
      </c>
      <c r="CS67" s="86">
        <f t="shared" si="43"/>
        <v>6.2E-2</v>
      </c>
      <c r="CT67" s="97">
        <f t="shared" si="44"/>
        <v>6.3036591524723379E-2</v>
      </c>
      <c r="CU67" s="97">
        <f t="shared" si="45"/>
        <v>6.3E-2</v>
      </c>
      <c r="CV67" s="135">
        <f t="shared" si="46"/>
        <v>-0.10000000000000009</v>
      </c>
      <c r="CW67" s="43"/>
      <c r="CX67" s="86">
        <f t="shared" si="47"/>
        <v>0.124</v>
      </c>
      <c r="CY67" s="86">
        <f t="shared" si="48"/>
        <v>0.121</v>
      </c>
      <c r="CZ67" s="136">
        <f t="shared" si="49"/>
        <v>0.30000000000000027</v>
      </c>
      <c r="DA67" s="86">
        <f t="shared" si="50"/>
        <v>8.2000000000000003E-2</v>
      </c>
      <c r="DB67" s="86">
        <f t="shared" si="51"/>
        <v>0.08</v>
      </c>
      <c r="DC67" s="136">
        <f t="shared" si="52"/>
        <v>0.20000000000000018</v>
      </c>
      <c r="DD67" s="149">
        <v>0</v>
      </c>
    </row>
    <row r="68" spans="2:108" s="15" customFormat="1" ht="13.5" customHeight="1">
      <c r="B68" s="52">
        <v>62</v>
      </c>
      <c r="C68" s="169" t="s">
        <v>18</v>
      </c>
      <c r="D68" s="77">
        <v>8</v>
      </c>
      <c r="E68" s="77">
        <v>0</v>
      </c>
      <c r="F68" s="77">
        <v>0</v>
      </c>
      <c r="G68" s="53">
        <f t="shared" si="2"/>
        <v>0</v>
      </c>
      <c r="H68" s="53">
        <f t="shared" si="3"/>
        <v>0</v>
      </c>
      <c r="I68" s="77">
        <v>0</v>
      </c>
      <c r="J68" s="77">
        <v>0</v>
      </c>
      <c r="K68" s="77" t="str">
        <f t="shared" si="4"/>
        <v>-</v>
      </c>
      <c r="L68" s="77" t="str">
        <f t="shared" si="5"/>
        <v>-</v>
      </c>
      <c r="M68" s="77">
        <v>36</v>
      </c>
      <c r="N68" s="77">
        <v>7</v>
      </c>
      <c r="O68" s="77">
        <v>2</v>
      </c>
      <c r="P68" s="53">
        <f t="shared" si="6"/>
        <v>0.19444444444444445</v>
      </c>
      <c r="Q68" s="53">
        <f t="shared" si="7"/>
        <v>5.5555555555555552E-2</v>
      </c>
      <c r="R68" s="77">
        <v>2225200</v>
      </c>
      <c r="S68" s="77">
        <v>976190</v>
      </c>
      <c r="T68" s="77">
        <f t="shared" si="8"/>
        <v>317885.71428571426</v>
      </c>
      <c r="U68" s="77">
        <f t="shared" si="9"/>
        <v>488095</v>
      </c>
      <c r="V68" s="77">
        <v>5397</v>
      </c>
      <c r="W68" s="77">
        <v>185</v>
      </c>
      <c r="X68" s="77">
        <v>94</v>
      </c>
      <c r="Y68" s="53">
        <f t="shared" si="10"/>
        <v>3.4278302760793036E-2</v>
      </c>
      <c r="Z68" s="53">
        <f t="shared" si="11"/>
        <v>1.7417083564943488E-2</v>
      </c>
      <c r="AA68" s="77">
        <v>39394270</v>
      </c>
      <c r="AB68" s="77">
        <v>29869140</v>
      </c>
      <c r="AC68" s="77">
        <f t="shared" si="12"/>
        <v>212942</v>
      </c>
      <c r="AD68" s="77">
        <f t="shared" si="13"/>
        <v>317756.80851063831</v>
      </c>
      <c r="AE68" s="77">
        <v>4724</v>
      </c>
      <c r="AF68" s="77">
        <v>372</v>
      </c>
      <c r="AG68" s="77">
        <v>206</v>
      </c>
      <c r="AH68" s="53">
        <f t="shared" si="14"/>
        <v>7.8746824724809483E-2</v>
      </c>
      <c r="AI68" s="53">
        <f t="shared" si="15"/>
        <v>4.360711261642676E-2</v>
      </c>
      <c r="AJ68" s="77">
        <v>87128940</v>
      </c>
      <c r="AK68" s="77">
        <v>66845960</v>
      </c>
      <c r="AL68" s="77">
        <f t="shared" si="16"/>
        <v>234217.5806451613</v>
      </c>
      <c r="AM68" s="77">
        <f t="shared" si="17"/>
        <v>324494.95145631069</v>
      </c>
      <c r="AN68" s="77">
        <v>2927</v>
      </c>
      <c r="AO68" s="77">
        <v>453</v>
      </c>
      <c r="AP68" s="77">
        <v>275</v>
      </c>
      <c r="AQ68" s="53">
        <f t="shared" si="18"/>
        <v>0.15476597198496755</v>
      </c>
      <c r="AR68" s="53">
        <f t="shared" si="19"/>
        <v>9.3952852750256236E-2</v>
      </c>
      <c r="AS68" s="77">
        <v>111478880</v>
      </c>
      <c r="AT68" s="77">
        <v>85910180</v>
      </c>
      <c r="AU68" s="77">
        <f t="shared" si="20"/>
        <v>246090.24282560707</v>
      </c>
      <c r="AV68" s="77">
        <f t="shared" si="21"/>
        <v>312400.65454545454</v>
      </c>
      <c r="AW68" s="77">
        <v>1314</v>
      </c>
      <c r="AX68" s="77">
        <v>390</v>
      </c>
      <c r="AY68" s="77">
        <v>275</v>
      </c>
      <c r="AZ68" s="53">
        <f t="shared" si="22"/>
        <v>0.29680365296803651</v>
      </c>
      <c r="BA68" s="53">
        <f t="shared" si="23"/>
        <v>0.20928462709284626</v>
      </c>
      <c r="BB68" s="77">
        <v>92762270</v>
      </c>
      <c r="BC68" s="77">
        <v>83995190</v>
      </c>
      <c r="BD68" s="77">
        <f t="shared" si="24"/>
        <v>237851.97435897434</v>
      </c>
      <c r="BE68" s="77">
        <f t="shared" si="25"/>
        <v>305437.05454545456</v>
      </c>
      <c r="BF68" s="77">
        <v>507</v>
      </c>
      <c r="BG68" s="77">
        <v>160</v>
      </c>
      <c r="BH68" s="77">
        <v>119</v>
      </c>
      <c r="BI68" s="53">
        <f t="shared" si="26"/>
        <v>0.31558185404339251</v>
      </c>
      <c r="BJ68" s="53">
        <f t="shared" si="27"/>
        <v>0.23471400394477318</v>
      </c>
      <c r="BK68" s="77">
        <v>55440470</v>
      </c>
      <c r="BL68" s="77">
        <v>50464700</v>
      </c>
      <c r="BM68" s="77">
        <f t="shared" si="28"/>
        <v>346502.9375</v>
      </c>
      <c r="BN68" s="77">
        <f t="shared" si="29"/>
        <v>424073.10924369749</v>
      </c>
      <c r="BO68" s="77">
        <f t="shared" si="55"/>
        <v>14913</v>
      </c>
      <c r="BP68" s="77">
        <f t="shared" si="55"/>
        <v>1567</v>
      </c>
      <c r="BQ68" s="77">
        <f t="shared" si="55"/>
        <v>971</v>
      </c>
      <c r="BR68" s="53">
        <f t="shared" si="32"/>
        <v>0.10507610809360961</v>
      </c>
      <c r="BS68" s="53">
        <f t="shared" si="33"/>
        <v>6.5110976999932943E-2</v>
      </c>
      <c r="BT68" s="77">
        <f t="shared" si="56"/>
        <v>388430030</v>
      </c>
      <c r="BU68" s="77">
        <f t="shared" si="56"/>
        <v>318061360</v>
      </c>
      <c r="BV68" s="77">
        <f t="shared" si="35"/>
        <v>247881.32099553288</v>
      </c>
      <c r="BW68" s="77">
        <f t="shared" si="36"/>
        <v>327560.61791967042</v>
      </c>
      <c r="BY68" s="90">
        <v>62</v>
      </c>
      <c r="BZ68" s="169" t="s">
        <v>18</v>
      </c>
      <c r="CA68" s="133">
        <v>14406</v>
      </c>
      <c r="CB68" s="133">
        <v>1488</v>
      </c>
      <c r="CC68" s="133">
        <v>856</v>
      </c>
      <c r="CD68" s="27">
        <v>0.10329029571012079</v>
      </c>
      <c r="CE68" s="27">
        <v>5.9419686241843676E-2</v>
      </c>
      <c r="CF68" s="133">
        <v>350398130</v>
      </c>
      <c r="CG68" s="133">
        <v>282058270</v>
      </c>
      <c r="CH68" s="133">
        <v>235482.61424731184</v>
      </c>
      <c r="CI68" s="133">
        <v>329507.32476635516</v>
      </c>
      <c r="CK68" s="42" t="str">
        <f t="shared" si="37"/>
        <v>此花区</v>
      </c>
      <c r="CL68" s="86">
        <f t="shared" si="57"/>
        <v>0.10033952823445318</v>
      </c>
      <c r="CM68" s="97">
        <f t="shared" si="38"/>
        <v>0.1</v>
      </c>
      <c r="CN68" s="97">
        <f t="shared" si="53"/>
        <v>0.10538490007401924</v>
      </c>
      <c r="CO68" s="97">
        <f t="shared" si="40"/>
        <v>0.105</v>
      </c>
      <c r="CP68" s="135">
        <f t="shared" si="54"/>
        <v>-0.49999999999999906</v>
      </c>
      <c r="CQ68" s="42" t="str">
        <f t="shared" si="42"/>
        <v>富田林市</v>
      </c>
      <c r="CR68" s="86">
        <f t="shared" si="58"/>
        <v>6.1325916469086264E-2</v>
      </c>
      <c r="CS68" s="86">
        <f t="shared" si="43"/>
        <v>6.0999999999999999E-2</v>
      </c>
      <c r="CT68" s="97">
        <f t="shared" si="44"/>
        <v>5.9290780141843968E-2</v>
      </c>
      <c r="CU68" s="97">
        <f t="shared" si="45"/>
        <v>5.8999999999999997E-2</v>
      </c>
      <c r="CV68" s="135">
        <f t="shared" si="46"/>
        <v>0.20000000000000018</v>
      </c>
      <c r="CW68" s="43"/>
      <c r="CX68" s="86">
        <f t="shared" si="47"/>
        <v>0.124</v>
      </c>
      <c r="CY68" s="86">
        <f t="shared" si="48"/>
        <v>0.121</v>
      </c>
      <c r="CZ68" s="136">
        <f t="shared" si="49"/>
        <v>0.30000000000000027</v>
      </c>
      <c r="DA68" s="86">
        <f t="shared" si="50"/>
        <v>8.2000000000000003E-2</v>
      </c>
      <c r="DB68" s="86">
        <f t="shared" si="51"/>
        <v>0.08</v>
      </c>
      <c r="DC68" s="136">
        <f t="shared" si="52"/>
        <v>0.20000000000000018</v>
      </c>
      <c r="DD68" s="149">
        <v>0</v>
      </c>
    </row>
    <row r="69" spans="2:108" s="15" customFormat="1" ht="13.5" customHeight="1">
      <c r="B69" s="52">
        <v>63</v>
      </c>
      <c r="C69" s="169" t="s">
        <v>27</v>
      </c>
      <c r="D69" s="77">
        <v>9</v>
      </c>
      <c r="E69" s="77">
        <v>3</v>
      </c>
      <c r="F69" s="77">
        <v>1</v>
      </c>
      <c r="G69" s="53">
        <f t="shared" si="2"/>
        <v>0.33333333333333331</v>
      </c>
      <c r="H69" s="53">
        <f t="shared" si="3"/>
        <v>0.1111111111111111</v>
      </c>
      <c r="I69" s="77">
        <v>3936260</v>
      </c>
      <c r="J69" s="77">
        <v>3571990</v>
      </c>
      <c r="K69" s="77">
        <f t="shared" si="4"/>
        <v>1312086.6666666667</v>
      </c>
      <c r="L69" s="77">
        <f t="shared" si="5"/>
        <v>3571990</v>
      </c>
      <c r="M69" s="77">
        <v>9</v>
      </c>
      <c r="N69" s="77">
        <v>0</v>
      </c>
      <c r="O69" s="77">
        <v>0</v>
      </c>
      <c r="P69" s="53">
        <f t="shared" si="6"/>
        <v>0</v>
      </c>
      <c r="Q69" s="53">
        <f t="shared" si="7"/>
        <v>0</v>
      </c>
      <c r="R69" s="77">
        <v>0</v>
      </c>
      <c r="S69" s="77">
        <v>0</v>
      </c>
      <c r="T69" s="77" t="str">
        <f t="shared" si="8"/>
        <v>-</v>
      </c>
      <c r="U69" s="77" t="str">
        <f t="shared" si="9"/>
        <v>-</v>
      </c>
      <c r="V69" s="77">
        <v>3948</v>
      </c>
      <c r="W69" s="77">
        <v>152</v>
      </c>
      <c r="X69" s="77">
        <v>78</v>
      </c>
      <c r="Y69" s="53">
        <f t="shared" si="10"/>
        <v>3.8500506585612972E-2</v>
      </c>
      <c r="Z69" s="53">
        <f t="shared" si="11"/>
        <v>1.9756838905775075E-2</v>
      </c>
      <c r="AA69" s="77">
        <v>44582110</v>
      </c>
      <c r="AB69" s="77">
        <v>35195810</v>
      </c>
      <c r="AC69" s="77">
        <f t="shared" si="12"/>
        <v>293303.35526315792</v>
      </c>
      <c r="AD69" s="77">
        <f t="shared" si="13"/>
        <v>451228.33333333331</v>
      </c>
      <c r="AE69" s="77">
        <v>3275</v>
      </c>
      <c r="AF69" s="77">
        <v>283</v>
      </c>
      <c r="AG69" s="77">
        <v>127</v>
      </c>
      <c r="AH69" s="53">
        <f t="shared" si="14"/>
        <v>8.6412213740458016E-2</v>
      </c>
      <c r="AI69" s="53">
        <f t="shared" si="15"/>
        <v>3.8778625954198474E-2</v>
      </c>
      <c r="AJ69" s="77">
        <v>77752900</v>
      </c>
      <c r="AK69" s="77">
        <v>54706740</v>
      </c>
      <c r="AL69" s="77">
        <f t="shared" si="16"/>
        <v>274745.22968197882</v>
      </c>
      <c r="AM69" s="77">
        <f t="shared" si="17"/>
        <v>430761.73228346457</v>
      </c>
      <c r="AN69" s="77">
        <v>2089</v>
      </c>
      <c r="AO69" s="77">
        <v>407</v>
      </c>
      <c r="AP69" s="77">
        <v>226</v>
      </c>
      <c r="AQ69" s="53">
        <f t="shared" si="18"/>
        <v>0.1948300622307324</v>
      </c>
      <c r="AR69" s="53">
        <f t="shared" si="19"/>
        <v>0.10818573480134036</v>
      </c>
      <c r="AS69" s="77">
        <v>109103560</v>
      </c>
      <c r="AT69" s="77">
        <v>86386760</v>
      </c>
      <c r="AU69" s="77">
        <f t="shared" si="20"/>
        <v>268067.71498771501</v>
      </c>
      <c r="AV69" s="77">
        <f t="shared" si="21"/>
        <v>382242.30088495574</v>
      </c>
      <c r="AW69" s="77">
        <v>1179</v>
      </c>
      <c r="AX69" s="77">
        <v>372</v>
      </c>
      <c r="AY69" s="77">
        <v>248</v>
      </c>
      <c r="AZ69" s="53">
        <f t="shared" si="22"/>
        <v>0.31552162849872772</v>
      </c>
      <c r="BA69" s="53">
        <f t="shared" si="23"/>
        <v>0.21034775233248515</v>
      </c>
      <c r="BB69" s="77">
        <v>110390760</v>
      </c>
      <c r="BC69" s="77">
        <v>92292200</v>
      </c>
      <c r="BD69" s="77">
        <f t="shared" si="24"/>
        <v>296749.3548387097</v>
      </c>
      <c r="BE69" s="77">
        <f t="shared" si="25"/>
        <v>372145.96774193546</v>
      </c>
      <c r="BF69" s="77">
        <v>485</v>
      </c>
      <c r="BG69" s="77">
        <v>161</v>
      </c>
      <c r="BH69" s="77">
        <v>127</v>
      </c>
      <c r="BI69" s="53">
        <f t="shared" si="26"/>
        <v>0.33195876288659792</v>
      </c>
      <c r="BJ69" s="53">
        <f t="shared" si="27"/>
        <v>0.2618556701030928</v>
      </c>
      <c r="BK69" s="77">
        <v>57955860</v>
      </c>
      <c r="BL69" s="77">
        <v>48332820</v>
      </c>
      <c r="BM69" s="77">
        <f t="shared" si="28"/>
        <v>359974.28571428574</v>
      </c>
      <c r="BN69" s="77">
        <f t="shared" si="29"/>
        <v>380573.38582677167</v>
      </c>
      <c r="BO69" s="77">
        <f t="shared" si="55"/>
        <v>10994</v>
      </c>
      <c r="BP69" s="77">
        <f t="shared" si="55"/>
        <v>1378</v>
      </c>
      <c r="BQ69" s="77">
        <f t="shared" si="55"/>
        <v>807</v>
      </c>
      <c r="BR69" s="53">
        <f t="shared" si="32"/>
        <v>0.12534109514280517</v>
      </c>
      <c r="BS69" s="53">
        <f t="shared" si="33"/>
        <v>7.3403674731671822E-2</v>
      </c>
      <c r="BT69" s="77">
        <f t="shared" si="56"/>
        <v>403721450</v>
      </c>
      <c r="BU69" s="77">
        <f t="shared" si="56"/>
        <v>320486320</v>
      </c>
      <c r="BV69" s="77">
        <f t="shared" si="35"/>
        <v>292976.37880986935</v>
      </c>
      <c r="BW69" s="77">
        <f t="shared" si="36"/>
        <v>397132.98636926891</v>
      </c>
      <c r="BY69" s="90">
        <v>63</v>
      </c>
      <c r="BZ69" s="169" t="s">
        <v>27</v>
      </c>
      <c r="CA69" s="133">
        <v>10544</v>
      </c>
      <c r="CB69" s="133">
        <v>1284</v>
      </c>
      <c r="CC69" s="133">
        <v>737</v>
      </c>
      <c r="CD69" s="27">
        <v>0.12177541729893779</v>
      </c>
      <c r="CE69" s="27">
        <v>6.9897572078907441E-2</v>
      </c>
      <c r="CF69" s="133">
        <v>368887620</v>
      </c>
      <c r="CG69" s="133">
        <v>293834040</v>
      </c>
      <c r="CH69" s="133">
        <v>287295.65420560748</v>
      </c>
      <c r="CI69" s="133">
        <v>398689.3351424695</v>
      </c>
      <c r="CK69" s="42" t="str">
        <f t="shared" si="37"/>
        <v>門真市</v>
      </c>
      <c r="CL69" s="86">
        <f t="shared" si="57"/>
        <v>9.8250574306414568E-2</v>
      </c>
      <c r="CM69" s="97">
        <f t="shared" si="38"/>
        <v>9.8000000000000004E-2</v>
      </c>
      <c r="CN69" s="97">
        <f t="shared" si="53"/>
        <v>9.45164960182025E-2</v>
      </c>
      <c r="CO69" s="97">
        <f t="shared" si="40"/>
        <v>9.5000000000000001E-2</v>
      </c>
      <c r="CP69" s="135">
        <f t="shared" si="54"/>
        <v>0.30000000000000027</v>
      </c>
      <c r="CQ69" s="42" t="str">
        <f t="shared" si="42"/>
        <v>豊能町</v>
      </c>
      <c r="CR69" s="86">
        <f t="shared" si="58"/>
        <v>6.1193780304296938E-2</v>
      </c>
      <c r="CS69" s="86">
        <f t="shared" si="43"/>
        <v>6.0999999999999999E-2</v>
      </c>
      <c r="CT69" s="97">
        <f t="shared" si="44"/>
        <v>5.9611992945326278E-2</v>
      </c>
      <c r="CU69" s="97">
        <f t="shared" si="45"/>
        <v>0.06</v>
      </c>
      <c r="CV69" s="135">
        <f t="shared" si="46"/>
        <v>0.10000000000000009</v>
      </c>
      <c r="CW69" s="43"/>
      <c r="CX69" s="86">
        <f t="shared" si="47"/>
        <v>0.124</v>
      </c>
      <c r="CY69" s="86">
        <f t="shared" si="48"/>
        <v>0.121</v>
      </c>
      <c r="CZ69" s="136">
        <f t="shared" si="49"/>
        <v>0.30000000000000027</v>
      </c>
      <c r="DA69" s="86">
        <f t="shared" si="50"/>
        <v>8.2000000000000003E-2</v>
      </c>
      <c r="DB69" s="86">
        <f t="shared" si="51"/>
        <v>0.08</v>
      </c>
      <c r="DC69" s="136">
        <f t="shared" si="52"/>
        <v>0.20000000000000018</v>
      </c>
      <c r="DD69" s="149">
        <v>0</v>
      </c>
    </row>
    <row r="70" spans="2:108" s="15" customFormat="1" ht="13.5" customHeight="1">
      <c r="B70" s="52">
        <v>64</v>
      </c>
      <c r="C70" s="169" t="s">
        <v>46</v>
      </c>
      <c r="D70" s="77">
        <v>50</v>
      </c>
      <c r="E70" s="77">
        <v>7</v>
      </c>
      <c r="F70" s="77">
        <v>1</v>
      </c>
      <c r="G70" s="53">
        <f t="shared" si="2"/>
        <v>0.14000000000000001</v>
      </c>
      <c r="H70" s="53">
        <f t="shared" si="3"/>
        <v>0.02</v>
      </c>
      <c r="I70" s="77">
        <v>2104200</v>
      </c>
      <c r="J70" s="77">
        <v>1445400</v>
      </c>
      <c r="K70" s="77">
        <f t="shared" si="4"/>
        <v>300600</v>
      </c>
      <c r="L70" s="77">
        <f t="shared" si="5"/>
        <v>1445400</v>
      </c>
      <c r="M70" s="77">
        <v>91</v>
      </c>
      <c r="N70" s="77">
        <v>7</v>
      </c>
      <c r="O70" s="77">
        <v>1</v>
      </c>
      <c r="P70" s="53">
        <f t="shared" si="6"/>
        <v>7.6923076923076927E-2</v>
      </c>
      <c r="Q70" s="53">
        <f t="shared" si="7"/>
        <v>1.098901098901099E-2</v>
      </c>
      <c r="R70" s="77">
        <v>282840</v>
      </c>
      <c r="S70" s="77">
        <v>176080</v>
      </c>
      <c r="T70" s="77">
        <f t="shared" si="8"/>
        <v>40405.714285714283</v>
      </c>
      <c r="U70" s="77">
        <f t="shared" si="9"/>
        <v>176080</v>
      </c>
      <c r="V70" s="77">
        <v>4272</v>
      </c>
      <c r="W70" s="77">
        <v>135</v>
      </c>
      <c r="X70" s="77">
        <v>77</v>
      </c>
      <c r="Y70" s="53">
        <f t="shared" si="10"/>
        <v>3.1601123595505619E-2</v>
      </c>
      <c r="Z70" s="53">
        <f t="shared" si="11"/>
        <v>1.8024344569288388E-2</v>
      </c>
      <c r="AA70" s="77">
        <v>44560380</v>
      </c>
      <c r="AB70" s="77">
        <v>30559540</v>
      </c>
      <c r="AC70" s="77">
        <f t="shared" si="12"/>
        <v>330076.88888888888</v>
      </c>
      <c r="AD70" s="77">
        <f t="shared" si="13"/>
        <v>396877.14285714284</v>
      </c>
      <c r="AE70" s="77">
        <v>3571</v>
      </c>
      <c r="AF70" s="77">
        <v>248</v>
      </c>
      <c r="AG70" s="77">
        <v>135</v>
      </c>
      <c r="AH70" s="53">
        <f t="shared" si="14"/>
        <v>6.9448333800056009E-2</v>
      </c>
      <c r="AI70" s="53">
        <f t="shared" si="15"/>
        <v>3.7804536544385328E-2</v>
      </c>
      <c r="AJ70" s="77">
        <v>63091900</v>
      </c>
      <c r="AK70" s="77">
        <v>47563230</v>
      </c>
      <c r="AL70" s="77">
        <f t="shared" si="16"/>
        <v>254402.82258064515</v>
      </c>
      <c r="AM70" s="77">
        <f t="shared" si="17"/>
        <v>352320.22222222225</v>
      </c>
      <c r="AN70" s="77">
        <v>1999</v>
      </c>
      <c r="AO70" s="77">
        <v>302</v>
      </c>
      <c r="AP70" s="77">
        <v>173</v>
      </c>
      <c r="AQ70" s="53">
        <f t="shared" si="18"/>
        <v>0.15107553776888444</v>
      </c>
      <c r="AR70" s="53">
        <f t="shared" si="19"/>
        <v>8.6543271635817903E-2</v>
      </c>
      <c r="AS70" s="77">
        <v>90476150</v>
      </c>
      <c r="AT70" s="77">
        <v>68249590</v>
      </c>
      <c r="AU70" s="77">
        <f t="shared" si="20"/>
        <v>299589.90066225163</v>
      </c>
      <c r="AV70" s="77">
        <f t="shared" si="21"/>
        <v>394506.30057803466</v>
      </c>
      <c r="AW70" s="77">
        <v>997</v>
      </c>
      <c r="AX70" s="77">
        <v>256</v>
      </c>
      <c r="AY70" s="77">
        <v>162</v>
      </c>
      <c r="AZ70" s="53">
        <f t="shared" si="22"/>
        <v>0.2567703109327984</v>
      </c>
      <c r="BA70" s="53">
        <f t="shared" si="23"/>
        <v>0.1624874623871615</v>
      </c>
      <c r="BB70" s="77">
        <v>83467110</v>
      </c>
      <c r="BC70" s="77">
        <v>60227240</v>
      </c>
      <c r="BD70" s="77">
        <f t="shared" si="24"/>
        <v>326043.3984375</v>
      </c>
      <c r="BE70" s="77">
        <f t="shared" si="25"/>
        <v>371773.08641975309</v>
      </c>
      <c r="BF70" s="77">
        <v>453</v>
      </c>
      <c r="BG70" s="77">
        <v>134</v>
      </c>
      <c r="BH70" s="77">
        <v>111</v>
      </c>
      <c r="BI70" s="53">
        <f t="shared" si="26"/>
        <v>0.2958057395143488</v>
      </c>
      <c r="BJ70" s="53">
        <f t="shared" si="27"/>
        <v>0.24503311258278146</v>
      </c>
      <c r="BK70" s="77">
        <v>43694380</v>
      </c>
      <c r="BL70" s="77">
        <v>35359740</v>
      </c>
      <c r="BM70" s="77">
        <f t="shared" si="28"/>
        <v>326077.46268656716</v>
      </c>
      <c r="BN70" s="77">
        <f t="shared" si="29"/>
        <v>318556.21621621621</v>
      </c>
      <c r="BO70" s="77">
        <f t="shared" si="55"/>
        <v>11433</v>
      </c>
      <c r="BP70" s="77">
        <f t="shared" si="55"/>
        <v>1089</v>
      </c>
      <c r="BQ70" s="77">
        <f t="shared" si="55"/>
        <v>660</v>
      </c>
      <c r="BR70" s="53">
        <f t="shared" si="32"/>
        <v>9.5250590396221468E-2</v>
      </c>
      <c r="BS70" s="53">
        <f t="shared" si="33"/>
        <v>5.7727630543164522E-2</v>
      </c>
      <c r="BT70" s="77">
        <f t="shared" si="56"/>
        <v>327676960</v>
      </c>
      <c r="BU70" s="77">
        <f t="shared" si="56"/>
        <v>243580820</v>
      </c>
      <c r="BV70" s="77">
        <f t="shared" si="35"/>
        <v>300897.11662075296</v>
      </c>
      <c r="BW70" s="77">
        <f t="shared" si="36"/>
        <v>369061.84848484851</v>
      </c>
      <c r="BY70" s="90">
        <v>64</v>
      </c>
      <c r="BZ70" s="169" t="s">
        <v>46</v>
      </c>
      <c r="CA70" s="133">
        <v>10960</v>
      </c>
      <c r="CB70" s="133">
        <v>1057</v>
      </c>
      <c r="CC70" s="133">
        <v>620</v>
      </c>
      <c r="CD70" s="27">
        <v>9.6441605839416064E-2</v>
      </c>
      <c r="CE70" s="27">
        <v>5.6569343065693431E-2</v>
      </c>
      <c r="CF70" s="133">
        <v>315901360</v>
      </c>
      <c r="CG70" s="133">
        <v>218064200</v>
      </c>
      <c r="CH70" s="133">
        <v>298865.99810785241</v>
      </c>
      <c r="CI70" s="133">
        <v>351716.45161290321</v>
      </c>
      <c r="CK70" s="42" t="str">
        <f t="shared" si="37"/>
        <v>住之江区</v>
      </c>
      <c r="CL70" s="86">
        <f t="shared" si="57"/>
        <v>9.7585735092907272E-2</v>
      </c>
      <c r="CM70" s="97">
        <f t="shared" si="38"/>
        <v>9.8000000000000004E-2</v>
      </c>
      <c r="CN70" s="97">
        <f t="shared" si="53"/>
        <v>9.8480326890409073E-2</v>
      </c>
      <c r="CO70" s="97">
        <f t="shared" si="40"/>
        <v>9.8000000000000004E-2</v>
      </c>
      <c r="CP70" s="135">
        <f t="shared" si="54"/>
        <v>0</v>
      </c>
      <c r="CQ70" s="42" t="str">
        <f t="shared" si="42"/>
        <v>港区</v>
      </c>
      <c r="CR70" s="86">
        <f t="shared" si="58"/>
        <v>6.105973873477176E-2</v>
      </c>
      <c r="CS70" s="86">
        <f t="shared" si="43"/>
        <v>6.0999999999999999E-2</v>
      </c>
      <c r="CT70" s="97">
        <f t="shared" si="44"/>
        <v>5.9323947903335089E-2</v>
      </c>
      <c r="CU70" s="97">
        <f t="shared" si="45"/>
        <v>5.8999999999999997E-2</v>
      </c>
      <c r="CV70" s="135">
        <f t="shared" si="46"/>
        <v>0.20000000000000018</v>
      </c>
      <c r="CW70" s="43"/>
      <c r="CX70" s="86">
        <f t="shared" si="47"/>
        <v>0.124</v>
      </c>
      <c r="CY70" s="86">
        <f t="shared" si="48"/>
        <v>0.121</v>
      </c>
      <c r="CZ70" s="136">
        <f t="shared" si="49"/>
        <v>0.30000000000000027</v>
      </c>
      <c r="DA70" s="86">
        <f t="shared" si="50"/>
        <v>8.2000000000000003E-2</v>
      </c>
      <c r="DB70" s="86">
        <f t="shared" si="51"/>
        <v>0.08</v>
      </c>
      <c r="DC70" s="136">
        <f t="shared" si="52"/>
        <v>0.20000000000000018</v>
      </c>
      <c r="DD70" s="149">
        <v>0</v>
      </c>
    </row>
    <row r="71" spans="2:108" s="15" customFormat="1" ht="13.5" customHeight="1">
      <c r="B71" s="52">
        <v>65</v>
      </c>
      <c r="C71" s="169" t="s">
        <v>11</v>
      </c>
      <c r="D71" s="77">
        <v>7</v>
      </c>
      <c r="E71" s="77">
        <v>2</v>
      </c>
      <c r="F71" s="77">
        <v>1</v>
      </c>
      <c r="G71" s="53">
        <f t="shared" si="2"/>
        <v>0.2857142857142857</v>
      </c>
      <c r="H71" s="53">
        <f t="shared" si="3"/>
        <v>0.14285714285714285</v>
      </c>
      <c r="I71" s="77">
        <v>94390</v>
      </c>
      <c r="J71" s="77">
        <v>45620</v>
      </c>
      <c r="K71" s="77">
        <f t="shared" si="4"/>
        <v>47195</v>
      </c>
      <c r="L71" s="77">
        <f t="shared" si="5"/>
        <v>45620</v>
      </c>
      <c r="M71" s="77">
        <v>17</v>
      </c>
      <c r="N71" s="77">
        <v>3</v>
      </c>
      <c r="O71" s="77">
        <v>1</v>
      </c>
      <c r="P71" s="53">
        <f t="shared" si="6"/>
        <v>0.17647058823529413</v>
      </c>
      <c r="Q71" s="53">
        <f t="shared" si="7"/>
        <v>5.8823529411764705E-2</v>
      </c>
      <c r="R71" s="77">
        <v>298760</v>
      </c>
      <c r="S71" s="77">
        <v>242780</v>
      </c>
      <c r="T71" s="77">
        <f t="shared" si="8"/>
        <v>99586.666666666672</v>
      </c>
      <c r="U71" s="77">
        <f t="shared" si="9"/>
        <v>242780</v>
      </c>
      <c r="V71" s="77">
        <v>2238</v>
      </c>
      <c r="W71" s="77">
        <v>69</v>
      </c>
      <c r="X71" s="77">
        <v>37</v>
      </c>
      <c r="Y71" s="53">
        <f t="shared" si="10"/>
        <v>3.0831099195710455E-2</v>
      </c>
      <c r="Z71" s="53">
        <f t="shared" si="11"/>
        <v>1.6532618409294011E-2</v>
      </c>
      <c r="AA71" s="77">
        <v>14965820</v>
      </c>
      <c r="AB71" s="77">
        <v>11885950</v>
      </c>
      <c r="AC71" s="77">
        <f t="shared" si="12"/>
        <v>216895.9420289855</v>
      </c>
      <c r="AD71" s="77">
        <f t="shared" si="13"/>
        <v>321241.89189189189</v>
      </c>
      <c r="AE71" s="77">
        <v>1693</v>
      </c>
      <c r="AF71" s="77">
        <v>119</v>
      </c>
      <c r="AG71" s="77">
        <v>62</v>
      </c>
      <c r="AH71" s="53">
        <f t="shared" si="14"/>
        <v>7.0289427052569409E-2</v>
      </c>
      <c r="AI71" s="53">
        <f t="shared" si="15"/>
        <v>3.662138216184288E-2</v>
      </c>
      <c r="AJ71" s="77">
        <v>34292810</v>
      </c>
      <c r="AK71" s="77">
        <v>27310380</v>
      </c>
      <c r="AL71" s="77">
        <f t="shared" si="16"/>
        <v>288174.87394957984</v>
      </c>
      <c r="AM71" s="77">
        <f t="shared" si="17"/>
        <v>440490</v>
      </c>
      <c r="AN71" s="77">
        <v>1043</v>
      </c>
      <c r="AO71" s="77">
        <v>132</v>
      </c>
      <c r="AP71" s="77">
        <v>80</v>
      </c>
      <c r="AQ71" s="53">
        <f t="shared" si="18"/>
        <v>0.12655800575263662</v>
      </c>
      <c r="AR71" s="53">
        <f t="shared" si="19"/>
        <v>7.6701821668264628E-2</v>
      </c>
      <c r="AS71" s="77">
        <v>30185370</v>
      </c>
      <c r="AT71" s="77">
        <v>24402000</v>
      </c>
      <c r="AU71" s="77">
        <f t="shared" si="20"/>
        <v>228677.04545454544</v>
      </c>
      <c r="AV71" s="77">
        <f t="shared" si="21"/>
        <v>305025</v>
      </c>
      <c r="AW71" s="77">
        <v>535</v>
      </c>
      <c r="AX71" s="77">
        <v>136</v>
      </c>
      <c r="AY71" s="77">
        <v>100</v>
      </c>
      <c r="AZ71" s="53">
        <f t="shared" si="22"/>
        <v>0.25420560747663551</v>
      </c>
      <c r="BA71" s="53">
        <f t="shared" si="23"/>
        <v>0.18691588785046728</v>
      </c>
      <c r="BB71" s="77">
        <v>36247590</v>
      </c>
      <c r="BC71" s="77">
        <v>32746500</v>
      </c>
      <c r="BD71" s="77">
        <f t="shared" si="24"/>
        <v>266526.39705882355</v>
      </c>
      <c r="BE71" s="77">
        <f t="shared" si="25"/>
        <v>327465</v>
      </c>
      <c r="BF71" s="77">
        <v>269</v>
      </c>
      <c r="BG71" s="77">
        <v>77</v>
      </c>
      <c r="BH71" s="77">
        <v>59</v>
      </c>
      <c r="BI71" s="53">
        <f t="shared" si="26"/>
        <v>0.28624535315985128</v>
      </c>
      <c r="BJ71" s="53">
        <f t="shared" si="27"/>
        <v>0.21933085501858737</v>
      </c>
      <c r="BK71" s="77">
        <v>26381390</v>
      </c>
      <c r="BL71" s="77">
        <v>23757970</v>
      </c>
      <c r="BM71" s="77">
        <f t="shared" si="28"/>
        <v>342615.45454545453</v>
      </c>
      <c r="BN71" s="77">
        <f t="shared" si="29"/>
        <v>402677.45762711862</v>
      </c>
      <c r="BO71" s="77">
        <f t="shared" si="55"/>
        <v>5802</v>
      </c>
      <c r="BP71" s="77">
        <f t="shared" si="55"/>
        <v>538</v>
      </c>
      <c r="BQ71" s="77">
        <f t="shared" si="55"/>
        <v>340</v>
      </c>
      <c r="BR71" s="53">
        <f t="shared" si="32"/>
        <v>9.2726645984143402E-2</v>
      </c>
      <c r="BS71" s="53">
        <f t="shared" si="33"/>
        <v>5.8600482592209582E-2</v>
      </c>
      <c r="BT71" s="77">
        <f t="shared" si="56"/>
        <v>142466130</v>
      </c>
      <c r="BU71" s="77">
        <f t="shared" si="56"/>
        <v>120391200</v>
      </c>
      <c r="BV71" s="77">
        <f t="shared" si="35"/>
        <v>264806.93308550183</v>
      </c>
      <c r="BW71" s="77">
        <f t="shared" si="36"/>
        <v>354091.76470588235</v>
      </c>
      <c r="BY71" s="90">
        <v>65</v>
      </c>
      <c r="BZ71" s="169" t="s">
        <v>11</v>
      </c>
      <c r="CA71" s="133">
        <v>5508</v>
      </c>
      <c r="CB71" s="133">
        <v>495</v>
      </c>
      <c r="CC71" s="133">
        <v>304</v>
      </c>
      <c r="CD71" s="27">
        <v>8.9869281045751634E-2</v>
      </c>
      <c r="CE71" s="27">
        <v>5.5192447349310093E-2</v>
      </c>
      <c r="CF71" s="133">
        <v>123822150</v>
      </c>
      <c r="CG71" s="133">
        <v>103687480</v>
      </c>
      <c r="CH71" s="133">
        <v>250145.75757575757</v>
      </c>
      <c r="CI71" s="133">
        <v>341077.23684210528</v>
      </c>
      <c r="CK71" s="42" t="str">
        <f t="shared" si="37"/>
        <v>阪南市</v>
      </c>
      <c r="CL71" s="86">
        <f t="shared" ref="CL71:CL80" si="59">LARGE(BR$7:BR$80,ROW(A65))</f>
        <v>9.5250590396221468E-2</v>
      </c>
      <c r="CM71" s="97">
        <f t="shared" si="38"/>
        <v>9.5000000000000001E-2</v>
      </c>
      <c r="CN71" s="97">
        <f t="shared" si="53"/>
        <v>9.6441605839416064E-2</v>
      </c>
      <c r="CO71" s="97">
        <f t="shared" si="40"/>
        <v>9.6000000000000002E-2</v>
      </c>
      <c r="CP71" s="135">
        <f t="shared" si="54"/>
        <v>-0.10000000000000009</v>
      </c>
      <c r="CQ71" s="42" t="str">
        <f t="shared" si="42"/>
        <v>大正区</v>
      </c>
      <c r="CR71" s="86">
        <f t="shared" ref="CR71:CR80" si="60">LARGE(BS$7:BS$80,ROW(A65))</f>
        <v>5.8646494224825117E-2</v>
      </c>
      <c r="CS71" s="86">
        <f t="shared" si="43"/>
        <v>5.8999999999999997E-2</v>
      </c>
      <c r="CT71" s="97">
        <f t="shared" si="44"/>
        <v>5.7945639486409871E-2</v>
      </c>
      <c r="CU71" s="97">
        <f t="shared" si="45"/>
        <v>5.8000000000000003E-2</v>
      </c>
      <c r="CV71" s="135">
        <f t="shared" si="46"/>
        <v>9.9999999999999395E-2</v>
      </c>
      <c r="CW71" s="43"/>
      <c r="CX71" s="86">
        <f t="shared" si="47"/>
        <v>0.124</v>
      </c>
      <c r="CY71" s="86">
        <f t="shared" si="48"/>
        <v>0.121</v>
      </c>
      <c r="CZ71" s="136">
        <f t="shared" si="49"/>
        <v>0.30000000000000027</v>
      </c>
      <c r="DA71" s="86">
        <f t="shared" si="50"/>
        <v>8.2000000000000003E-2</v>
      </c>
      <c r="DB71" s="86">
        <f t="shared" si="51"/>
        <v>0.08</v>
      </c>
      <c r="DC71" s="136">
        <f t="shared" si="52"/>
        <v>0.20000000000000018</v>
      </c>
      <c r="DD71" s="149">
        <v>0</v>
      </c>
    </row>
    <row r="72" spans="2:108" s="15" customFormat="1" ht="13.5" customHeight="1">
      <c r="B72" s="52">
        <v>66</v>
      </c>
      <c r="C72" s="169" t="s">
        <v>6</v>
      </c>
      <c r="D72" s="77">
        <v>4</v>
      </c>
      <c r="E72" s="77">
        <v>1</v>
      </c>
      <c r="F72" s="77">
        <v>0</v>
      </c>
      <c r="G72" s="53">
        <f t="shared" ref="G72:G80" si="61">IFERROR(E72/D72,"-")</f>
        <v>0.25</v>
      </c>
      <c r="H72" s="53">
        <f t="shared" ref="H72:H80" si="62">IFERROR(F72/D72,"-")</f>
        <v>0</v>
      </c>
      <c r="I72" s="77">
        <v>25350</v>
      </c>
      <c r="J72" s="77">
        <v>0</v>
      </c>
      <c r="K72" s="77">
        <f t="shared" ref="K72:K80" si="63">IFERROR(I72/E72,"-")</f>
        <v>25350</v>
      </c>
      <c r="L72" s="77" t="str">
        <f t="shared" ref="L72:L80" si="64">IFERROR(J72/F72,"-")</f>
        <v>-</v>
      </c>
      <c r="M72" s="77">
        <v>9</v>
      </c>
      <c r="N72" s="77">
        <v>2</v>
      </c>
      <c r="O72" s="77">
        <v>0</v>
      </c>
      <c r="P72" s="53">
        <f t="shared" ref="P72:P80" si="65">IFERROR(N72/M72,"-")</f>
        <v>0.22222222222222221</v>
      </c>
      <c r="Q72" s="53">
        <f t="shared" ref="Q72:Q80" si="66">IFERROR(O72/M72,"-")</f>
        <v>0</v>
      </c>
      <c r="R72" s="77">
        <v>198910</v>
      </c>
      <c r="S72" s="77">
        <v>0</v>
      </c>
      <c r="T72" s="77">
        <f t="shared" ref="T72:T80" si="67">IFERROR(R72/N72,"-")</f>
        <v>99455</v>
      </c>
      <c r="U72" s="77" t="str">
        <f t="shared" ref="U72:U80" si="68">IFERROR(S72/O72,"-")</f>
        <v>-</v>
      </c>
      <c r="V72" s="77">
        <v>2345</v>
      </c>
      <c r="W72" s="77">
        <v>86</v>
      </c>
      <c r="X72" s="77">
        <v>38</v>
      </c>
      <c r="Y72" s="53">
        <f t="shared" ref="Y72:Y80" si="69">IFERROR(W72/V72,"-")</f>
        <v>3.6673773987206823E-2</v>
      </c>
      <c r="Z72" s="53">
        <f t="shared" ref="Z72:Z80" si="70">IFERROR(X72/V72,"-")</f>
        <v>1.6204690831556502E-2</v>
      </c>
      <c r="AA72" s="77">
        <v>14712460</v>
      </c>
      <c r="AB72" s="77">
        <v>10512010</v>
      </c>
      <c r="AC72" s="77">
        <f t="shared" ref="AC72:AC80" si="71">IFERROR(AA72/W72,"-")</f>
        <v>171075.11627906977</v>
      </c>
      <c r="AD72" s="77">
        <f t="shared" ref="AD72:AD80" si="72">IFERROR(AB72/X72,"-")</f>
        <v>276631.84210526315</v>
      </c>
      <c r="AE72" s="77">
        <v>1805</v>
      </c>
      <c r="AF72" s="77">
        <v>149</v>
      </c>
      <c r="AG72" s="77">
        <v>78</v>
      </c>
      <c r="AH72" s="53">
        <f t="shared" ref="AH72:AH80" si="73">IFERROR(AF72/AE72,"-")</f>
        <v>8.2548476454293626E-2</v>
      </c>
      <c r="AI72" s="53">
        <f t="shared" ref="AI72:AI80" si="74">IFERROR(AG72/AE72,"-")</f>
        <v>4.3213296398891966E-2</v>
      </c>
      <c r="AJ72" s="77">
        <v>37711830</v>
      </c>
      <c r="AK72" s="77">
        <v>31415250</v>
      </c>
      <c r="AL72" s="77">
        <f t="shared" ref="AL72:AL80" si="75">IFERROR(AJ72/AF72,"-")</f>
        <v>253099.53020134228</v>
      </c>
      <c r="AM72" s="77">
        <f t="shared" ref="AM72:AM80" si="76">IFERROR(AK72/AG72,"-")</f>
        <v>402759.61538461538</v>
      </c>
      <c r="AN72" s="77">
        <v>1053</v>
      </c>
      <c r="AO72" s="77">
        <v>167</v>
      </c>
      <c r="AP72" s="77">
        <v>101</v>
      </c>
      <c r="AQ72" s="53">
        <f t="shared" ref="AQ72:AQ80" si="77">IFERROR(AO72/AN72,"-")</f>
        <v>0.15859449192782527</v>
      </c>
      <c r="AR72" s="53">
        <f t="shared" ref="AR72:AR80" si="78">IFERROR(AP72/AN72,"-")</f>
        <v>9.5916429249762583E-2</v>
      </c>
      <c r="AS72" s="77">
        <v>42293730</v>
      </c>
      <c r="AT72" s="77">
        <v>34083070</v>
      </c>
      <c r="AU72" s="77">
        <f t="shared" ref="AU72:AU80" si="79">IFERROR(AS72/AO72,"-")</f>
        <v>253255.86826347306</v>
      </c>
      <c r="AV72" s="77">
        <f t="shared" ref="AV72:AV80" si="80">IFERROR(AT72/AP72,"-")</f>
        <v>337456.1386138614</v>
      </c>
      <c r="AW72" s="77">
        <v>519</v>
      </c>
      <c r="AX72" s="77">
        <v>142</v>
      </c>
      <c r="AY72" s="77">
        <v>97</v>
      </c>
      <c r="AZ72" s="53">
        <f t="shared" ref="AZ72:AZ80" si="81">IFERROR(AX72/AW72,"-")</f>
        <v>0.27360308285163776</v>
      </c>
      <c r="BA72" s="53">
        <f t="shared" ref="BA72:BA80" si="82">IFERROR(AY72/AW72,"-")</f>
        <v>0.18689788053949905</v>
      </c>
      <c r="BB72" s="77">
        <v>37327640</v>
      </c>
      <c r="BC72" s="77">
        <v>31476590</v>
      </c>
      <c r="BD72" s="77">
        <f t="shared" ref="BD72:BD80" si="83">IFERROR(BB72/AX72,"-")</f>
        <v>262870.70422535209</v>
      </c>
      <c r="BE72" s="77">
        <f t="shared" ref="BE72:BE80" si="84">IFERROR(BC72/AY72,"-")</f>
        <v>324500.92783505155</v>
      </c>
      <c r="BF72" s="77">
        <v>246</v>
      </c>
      <c r="BG72" s="77">
        <v>81</v>
      </c>
      <c r="BH72" s="77">
        <v>52</v>
      </c>
      <c r="BI72" s="53">
        <f t="shared" ref="BI72:BI80" si="85">IFERROR(BG72/BF72,"-")</f>
        <v>0.32926829268292684</v>
      </c>
      <c r="BJ72" s="53">
        <f t="shared" ref="BJ72:BJ80" si="86">IFERROR(BH72/BF72,"-")</f>
        <v>0.21138211382113822</v>
      </c>
      <c r="BK72" s="77">
        <v>21185400</v>
      </c>
      <c r="BL72" s="77">
        <v>18529520</v>
      </c>
      <c r="BM72" s="77">
        <f t="shared" ref="BM72:BM80" si="87">IFERROR(BK72/BG72,"-")</f>
        <v>261548.14814814815</v>
      </c>
      <c r="BN72" s="77">
        <f t="shared" ref="BN72:BN80" si="88">IFERROR(BL72/BH72,"-")</f>
        <v>356336.92307692306</v>
      </c>
      <c r="BO72" s="77">
        <f t="shared" ref="BO72:BQ80" si="89">SUM(D72,M72,V72,AE72,AN72,AW72,BF72)</f>
        <v>5981</v>
      </c>
      <c r="BP72" s="77">
        <f t="shared" si="89"/>
        <v>628</v>
      </c>
      <c r="BQ72" s="77">
        <f t="shared" si="89"/>
        <v>366</v>
      </c>
      <c r="BR72" s="53">
        <f t="shared" ref="BR72:BR80" si="90">IFERROR(BP72/BO72,"-")</f>
        <v>0.10499916401939476</v>
      </c>
      <c r="BS72" s="53">
        <f t="shared" ref="BS72:BS80" si="91">IFERROR(BQ72/BO72,"-")</f>
        <v>6.1193780304296938E-2</v>
      </c>
      <c r="BT72" s="77">
        <f t="shared" si="56"/>
        <v>153455320</v>
      </c>
      <c r="BU72" s="77">
        <f t="shared" si="56"/>
        <v>126016440</v>
      </c>
      <c r="BV72" s="77">
        <f t="shared" ref="BV72:BV80" si="92">IFERROR(BT72/BP72,"-")</f>
        <v>244355.6050955414</v>
      </c>
      <c r="BW72" s="77">
        <f t="shared" ref="BW72:BW80" si="93">IFERROR(BU72/BQ72,"-")</f>
        <v>344307.21311475412</v>
      </c>
      <c r="BY72" s="90">
        <v>66</v>
      </c>
      <c r="BZ72" s="169" t="s">
        <v>6</v>
      </c>
      <c r="CA72" s="133">
        <v>5670</v>
      </c>
      <c r="CB72" s="133">
        <v>575</v>
      </c>
      <c r="CC72" s="133">
        <v>338</v>
      </c>
      <c r="CD72" s="27">
        <v>0.10141093474426807</v>
      </c>
      <c r="CE72" s="27">
        <v>5.9611992945326278E-2</v>
      </c>
      <c r="CF72" s="133">
        <v>137811630</v>
      </c>
      <c r="CG72" s="133">
        <v>111192370</v>
      </c>
      <c r="CH72" s="133">
        <v>239672.4</v>
      </c>
      <c r="CI72" s="133">
        <v>328971.50887573964</v>
      </c>
      <c r="CK72" s="42" t="str">
        <f t="shared" ref="CK72:CK80" si="94">INDEX($C$7:$C$80,MATCH(CL72,BR$7:BR$80,0))</f>
        <v>千早赤阪村</v>
      </c>
      <c r="CL72" s="86">
        <f t="shared" si="59"/>
        <v>9.3399750933997508E-2</v>
      </c>
      <c r="CM72" s="97">
        <f t="shared" ref="CM72:CM80" si="95">ROUND(CL72,3)</f>
        <v>9.2999999999999999E-2</v>
      </c>
      <c r="CN72" s="97">
        <f t="shared" si="53"/>
        <v>8.9494163424124515E-2</v>
      </c>
      <c r="CO72" s="97">
        <f t="shared" ref="CO72:CO80" si="96">ROUND(CN72,3)</f>
        <v>8.8999999999999996E-2</v>
      </c>
      <c r="CP72" s="135">
        <f t="shared" si="54"/>
        <v>0.40000000000000036</v>
      </c>
      <c r="CQ72" s="42" t="str">
        <f t="shared" ref="CQ72:CQ80" si="97">INDEX($C$7:$C$80,MATCH(CR72,BS$7:BS$80,0))</f>
        <v>島本町</v>
      </c>
      <c r="CR72" s="86">
        <f t="shared" si="60"/>
        <v>5.8600482592209582E-2</v>
      </c>
      <c r="CS72" s="86">
        <f t="shared" ref="CS72:CS80" si="98">ROUND(CR72,3)</f>
        <v>5.8999999999999997E-2</v>
      </c>
      <c r="CT72" s="97">
        <f t="shared" ref="CT72:CT80" si="99">VLOOKUP(CQ72,$BZ$7:$CI$80,6,FALSE)</f>
        <v>5.5192447349310093E-2</v>
      </c>
      <c r="CU72" s="97">
        <f t="shared" ref="CU72:CU80" si="100">ROUND(CT72,3)</f>
        <v>5.5E-2</v>
      </c>
      <c r="CV72" s="135">
        <f t="shared" ref="CV72:CV80" si="101">(CS72-CU72)*100</f>
        <v>0.39999999999999969</v>
      </c>
      <c r="CW72" s="43"/>
      <c r="CX72" s="86">
        <f t="shared" ref="CX72:CX80" si="102">ROUND($BR$81,3)</f>
        <v>0.124</v>
      </c>
      <c r="CY72" s="86">
        <f t="shared" ref="CY72:CY80" si="103">ROUND($CD$81,3)</f>
        <v>0.121</v>
      </c>
      <c r="CZ72" s="136">
        <f t="shared" ref="CZ72:CZ80" si="104">(CX72-CY72)*100</f>
        <v>0.30000000000000027</v>
      </c>
      <c r="DA72" s="86">
        <f t="shared" ref="DA72:DA79" si="105">ROUND($BS$81,3)</f>
        <v>8.2000000000000003E-2</v>
      </c>
      <c r="DB72" s="86">
        <f t="shared" ref="DB72:DB80" si="106">ROUND($CE$81,3)</f>
        <v>0.08</v>
      </c>
      <c r="DC72" s="136">
        <f t="shared" ref="DC72:DC80" si="107">(DA72-DB72)*100</f>
        <v>0.20000000000000018</v>
      </c>
      <c r="DD72" s="149">
        <v>0</v>
      </c>
    </row>
    <row r="73" spans="2:108" s="15" customFormat="1" ht="13.5" customHeight="1">
      <c r="B73" s="52">
        <v>67</v>
      </c>
      <c r="C73" s="169" t="s">
        <v>7</v>
      </c>
      <c r="D73" s="77">
        <v>6</v>
      </c>
      <c r="E73" s="77">
        <v>0</v>
      </c>
      <c r="F73" s="77">
        <v>0</v>
      </c>
      <c r="G73" s="53">
        <f t="shared" si="61"/>
        <v>0</v>
      </c>
      <c r="H73" s="53">
        <f t="shared" si="62"/>
        <v>0</v>
      </c>
      <c r="I73" s="77">
        <v>0</v>
      </c>
      <c r="J73" s="77">
        <v>0</v>
      </c>
      <c r="K73" s="77" t="str">
        <f t="shared" si="63"/>
        <v>-</v>
      </c>
      <c r="L73" s="77" t="str">
        <f t="shared" si="64"/>
        <v>-</v>
      </c>
      <c r="M73" s="77">
        <v>25</v>
      </c>
      <c r="N73" s="77">
        <v>0</v>
      </c>
      <c r="O73" s="77">
        <v>0</v>
      </c>
      <c r="P73" s="53">
        <f t="shared" si="65"/>
        <v>0</v>
      </c>
      <c r="Q73" s="53">
        <f t="shared" si="66"/>
        <v>0</v>
      </c>
      <c r="R73" s="77">
        <v>0</v>
      </c>
      <c r="S73" s="77">
        <v>0</v>
      </c>
      <c r="T73" s="77" t="str">
        <f t="shared" si="67"/>
        <v>-</v>
      </c>
      <c r="U73" s="77" t="str">
        <f t="shared" si="68"/>
        <v>-</v>
      </c>
      <c r="V73" s="77">
        <v>1011</v>
      </c>
      <c r="W73" s="77">
        <v>33</v>
      </c>
      <c r="X73" s="77">
        <v>10</v>
      </c>
      <c r="Y73" s="53">
        <f t="shared" si="69"/>
        <v>3.2640949554896145E-2</v>
      </c>
      <c r="Z73" s="53">
        <f t="shared" si="70"/>
        <v>9.8911968348170121E-3</v>
      </c>
      <c r="AA73" s="77">
        <v>6665270</v>
      </c>
      <c r="AB73" s="77">
        <v>2255050</v>
      </c>
      <c r="AC73" s="77">
        <f t="shared" si="71"/>
        <v>201977.87878787878</v>
      </c>
      <c r="AD73" s="77">
        <f t="shared" si="72"/>
        <v>225505</v>
      </c>
      <c r="AE73" s="77">
        <v>657</v>
      </c>
      <c r="AF73" s="77">
        <v>33</v>
      </c>
      <c r="AG73" s="77">
        <v>10</v>
      </c>
      <c r="AH73" s="53">
        <f t="shared" si="73"/>
        <v>5.0228310502283102E-2</v>
      </c>
      <c r="AI73" s="53">
        <f t="shared" si="74"/>
        <v>1.5220700152207001E-2</v>
      </c>
      <c r="AJ73" s="77">
        <v>5333520</v>
      </c>
      <c r="AK73" s="77">
        <v>2533090</v>
      </c>
      <c r="AL73" s="77">
        <f t="shared" si="75"/>
        <v>161621.81818181818</v>
      </c>
      <c r="AM73" s="77">
        <f t="shared" si="76"/>
        <v>253309</v>
      </c>
      <c r="AN73" s="77">
        <v>429</v>
      </c>
      <c r="AO73" s="77">
        <v>47</v>
      </c>
      <c r="AP73" s="77">
        <v>20</v>
      </c>
      <c r="AQ73" s="53">
        <f t="shared" si="77"/>
        <v>0.10955710955710955</v>
      </c>
      <c r="AR73" s="53">
        <f t="shared" si="78"/>
        <v>4.6620046620046623E-2</v>
      </c>
      <c r="AS73" s="77">
        <v>9745760</v>
      </c>
      <c r="AT73" s="77">
        <v>7605450</v>
      </c>
      <c r="AU73" s="77">
        <f t="shared" si="79"/>
        <v>207356.59574468085</v>
      </c>
      <c r="AV73" s="77">
        <f t="shared" si="80"/>
        <v>380272.5</v>
      </c>
      <c r="AW73" s="77">
        <v>272</v>
      </c>
      <c r="AX73" s="77">
        <v>49</v>
      </c>
      <c r="AY73" s="77">
        <v>27</v>
      </c>
      <c r="AZ73" s="53">
        <f t="shared" si="81"/>
        <v>0.18014705882352941</v>
      </c>
      <c r="BA73" s="53">
        <f t="shared" si="82"/>
        <v>9.9264705882352935E-2</v>
      </c>
      <c r="BB73" s="77">
        <v>8405000</v>
      </c>
      <c r="BC73" s="77">
        <v>6639830</v>
      </c>
      <c r="BD73" s="77">
        <f t="shared" si="83"/>
        <v>171530.61224489796</v>
      </c>
      <c r="BE73" s="77">
        <f t="shared" si="84"/>
        <v>245919.62962962964</v>
      </c>
      <c r="BF73" s="77">
        <v>138</v>
      </c>
      <c r="BG73" s="77">
        <v>37</v>
      </c>
      <c r="BH73" s="77">
        <v>26</v>
      </c>
      <c r="BI73" s="53">
        <f t="shared" si="85"/>
        <v>0.26811594202898553</v>
      </c>
      <c r="BJ73" s="53">
        <f t="shared" si="86"/>
        <v>0.18840579710144928</v>
      </c>
      <c r="BK73" s="77">
        <v>10951370</v>
      </c>
      <c r="BL73" s="77">
        <v>9421550</v>
      </c>
      <c r="BM73" s="77">
        <f t="shared" si="87"/>
        <v>295982.97297297296</v>
      </c>
      <c r="BN73" s="77">
        <f t="shared" si="88"/>
        <v>362367.30769230769</v>
      </c>
      <c r="BO73" s="77">
        <f t="shared" si="89"/>
        <v>2538</v>
      </c>
      <c r="BP73" s="77">
        <f t="shared" si="89"/>
        <v>199</v>
      </c>
      <c r="BQ73" s="77">
        <f t="shared" si="89"/>
        <v>93</v>
      </c>
      <c r="BR73" s="53">
        <f t="shared" si="90"/>
        <v>7.8408195429472027E-2</v>
      </c>
      <c r="BS73" s="53">
        <f t="shared" si="91"/>
        <v>3.664302600472813E-2</v>
      </c>
      <c r="BT73" s="77">
        <f t="shared" si="56"/>
        <v>41100920</v>
      </c>
      <c r="BU73" s="77">
        <f t="shared" si="56"/>
        <v>28454970</v>
      </c>
      <c r="BV73" s="77">
        <f t="shared" si="92"/>
        <v>206537.28643216079</v>
      </c>
      <c r="BW73" s="77">
        <f t="shared" si="93"/>
        <v>305967.41935483873</v>
      </c>
      <c r="BY73" s="90">
        <v>67</v>
      </c>
      <c r="BZ73" s="169" t="s">
        <v>7</v>
      </c>
      <c r="CA73" s="133">
        <v>2435</v>
      </c>
      <c r="CB73" s="133">
        <v>183</v>
      </c>
      <c r="CC73" s="133">
        <v>92</v>
      </c>
      <c r="CD73" s="27">
        <v>7.5154004106776182E-2</v>
      </c>
      <c r="CE73" s="27">
        <v>3.7782340862422999E-2</v>
      </c>
      <c r="CF73" s="133">
        <v>43172840</v>
      </c>
      <c r="CG73" s="133">
        <v>32089260</v>
      </c>
      <c r="CH73" s="133">
        <v>235917.15846994537</v>
      </c>
      <c r="CI73" s="133">
        <v>348796.30434782611</v>
      </c>
      <c r="CK73" s="42" t="str">
        <f t="shared" si="94"/>
        <v>河内長野市</v>
      </c>
      <c r="CL73" s="86">
        <f t="shared" si="59"/>
        <v>9.3360127271204893E-2</v>
      </c>
      <c r="CM73" s="97">
        <f t="shared" si="95"/>
        <v>9.2999999999999999E-2</v>
      </c>
      <c r="CN73" s="97">
        <f t="shared" si="53"/>
        <v>9.0031597628013674E-2</v>
      </c>
      <c r="CO73" s="97">
        <f t="shared" si="96"/>
        <v>0.09</v>
      </c>
      <c r="CP73" s="135">
        <f t="shared" si="54"/>
        <v>0.30000000000000027</v>
      </c>
      <c r="CQ73" s="42" t="str">
        <f t="shared" si="97"/>
        <v>阪南市</v>
      </c>
      <c r="CR73" s="86">
        <f t="shared" si="60"/>
        <v>5.7727630543164522E-2</v>
      </c>
      <c r="CS73" s="86">
        <f t="shared" si="98"/>
        <v>5.8000000000000003E-2</v>
      </c>
      <c r="CT73" s="97">
        <f t="shared" si="99"/>
        <v>5.6569343065693431E-2</v>
      </c>
      <c r="CU73" s="97">
        <f t="shared" si="100"/>
        <v>5.7000000000000002E-2</v>
      </c>
      <c r="CV73" s="135">
        <f t="shared" si="101"/>
        <v>0.10000000000000009</v>
      </c>
      <c r="CW73" s="43"/>
      <c r="CX73" s="86">
        <f t="shared" si="102"/>
        <v>0.124</v>
      </c>
      <c r="CY73" s="86">
        <f t="shared" si="103"/>
        <v>0.121</v>
      </c>
      <c r="CZ73" s="136">
        <f t="shared" si="104"/>
        <v>0.30000000000000027</v>
      </c>
      <c r="DA73" s="86">
        <f t="shared" si="105"/>
        <v>8.2000000000000003E-2</v>
      </c>
      <c r="DB73" s="86">
        <f t="shared" si="106"/>
        <v>0.08</v>
      </c>
      <c r="DC73" s="136">
        <f t="shared" si="107"/>
        <v>0.20000000000000018</v>
      </c>
      <c r="DD73" s="149">
        <v>0</v>
      </c>
    </row>
    <row r="74" spans="2:108" s="15" customFormat="1" ht="13.5" customHeight="1">
      <c r="B74" s="52">
        <v>68</v>
      </c>
      <c r="C74" s="169" t="s">
        <v>47</v>
      </c>
      <c r="D74" s="77">
        <v>9</v>
      </c>
      <c r="E74" s="77">
        <v>1</v>
      </c>
      <c r="F74" s="77">
        <v>0</v>
      </c>
      <c r="G74" s="53">
        <f t="shared" si="61"/>
        <v>0.1111111111111111</v>
      </c>
      <c r="H74" s="53">
        <f t="shared" si="62"/>
        <v>0</v>
      </c>
      <c r="I74" s="77">
        <v>213760</v>
      </c>
      <c r="J74" s="77">
        <v>0</v>
      </c>
      <c r="K74" s="77">
        <f t="shared" si="63"/>
        <v>213760</v>
      </c>
      <c r="L74" s="77" t="str">
        <f t="shared" si="64"/>
        <v>-</v>
      </c>
      <c r="M74" s="77">
        <v>17</v>
      </c>
      <c r="N74" s="77">
        <v>2</v>
      </c>
      <c r="O74" s="77">
        <v>2</v>
      </c>
      <c r="P74" s="53">
        <f t="shared" si="65"/>
        <v>0.11764705882352941</v>
      </c>
      <c r="Q74" s="53">
        <f t="shared" si="66"/>
        <v>0.11764705882352941</v>
      </c>
      <c r="R74" s="77">
        <v>166190</v>
      </c>
      <c r="S74" s="77">
        <v>166190</v>
      </c>
      <c r="T74" s="77">
        <f t="shared" si="67"/>
        <v>83095</v>
      </c>
      <c r="U74" s="77">
        <f t="shared" si="68"/>
        <v>83095</v>
      </c>
      <c r="V74" s="77">
        <v>1114</v>
      </c>
      <c r="W74" s="77">
        <v>56</v>
      </c>
      <c r="X74" s="77">
        <v>33</v>
      </c>
      <c r="Y74" s="53">
        <f t="shared" si="69"/>
        <v>5.0269299820466788E-2</v>
      </c>
      <c r="Z74" s="53">
        <f t="shared" si="70"/>
        <v>2.9622980251346499E-2</v>
      </c>
      <c r="AA74" s="77">
        <v>17741930</v>
      </c>
      <c r="AB74" s="77">
        <v>13188750</v>
      </c>
      <c r="AC74" s="77">
        <f t="shared" si="71"/>
        <v>316820.17857142858</v>
      </c>
      <c r="AD74" s="77">
        <f t="shared" si="72"/>
        <v>399659.09090909088</v>
      </c>
      <c r="AE74" s="77">
        <v>919</v>
      </c>
      <c r="AF74" s="77">
        <v>85</v>
      </c>
      <c r="AG74" s="77">
        <v>47</v>
      </c>
      <c r="AH74" s="53">
        <f t="shared" si="73"/>
        <v>9.2491838955386291E-2</v>
      </c>
      <c r="AI74" s="53">
        <f t="shared" si="74"/>
        <v>5.1142546245919476E-2</v>
      </c>
      <c r="AJ74" s="77">
        <v>17864810</v>
      </c>
      <c r="AK74" s="77">
        <v>14484610</v>
      </c>
      <c r="AL74" s="77">
        <f t="shared" si="75"/>
        <v>210174.23529411765</v>
      </c>
      <c r="AM74" s="77">
        <f t="shared" si="76"/>
        <v>308183.19148936169</v>
      </c>
      <c r="AN74" s="77">
        <v>675</v>
      </c>
      <c r="AO74" s="77">
        <v>110</v>
      </c>
      <c r="AP74" s="77">
        <v>80</v>
      </c>
      <c r="AQ74" s="53">
        <f t="shared" si="77"/>
        <v>0.16296296296296298</v>
      </c>
      <c r="AR74" s="53">
        <f t="shared" si="78"/>
        <v>0.11851851851851852</v>
      </c>
      <c r="AS74" s="77">
        <v>31246640</v>
      </c>
      <c r="AT74" s="77">
        <v>27039670</v>
      </c>
      <c r="AU74" s="77">
        <f t="shared" si="79"/>
        <v>284060.36363636365</v>
      </c>
      <c r="AV74" s="77">
        <f t="shared" si="80"/>
        <v>337995.875</v>
      </c>
      <c r="AW74" s="77">
        <v>335</v>
      </c>
      <c r="AX74" s="77">
        <v>89</v>
      </c>
      <c r="AY74" s="77">
        <v>71</v>
      </c>
      <c r="AZ74" s="53">
        <f t="shared" si="81"/>
        <v>0.2656716417910448</v>
      </c>
      <c r="BA74" s="53">
        <f t="shared" si="82"/>
        <v>0.21194029850746268</v>
      </c>
      <c r="BB74" s="77">
        <v>25747620</v>
      </c>
      <c r="BC74" s="77">
        <v>24165390</v>
      </c>
      <c r="BD74" s="77">
        <f t="shared" si="83"/>
        <v>289299.10112359549</v>
      </c>
      <c r="BE74" s="77">
        <f t="shared" si="84"/>
        <v>340357.60563380283</v>
      </c>
      <c r="BF74" s="77">
        <v>198</v>
      </c>
      <c r="BG74" s="77">
        <v>45</v>
      </c>
      <c r="BH74" s="77">
        <v>39</v>
      </c>
      <c r="BI74" s="53">
        <f t="shared" si="85"/>
        <v>0.22727272727272727</v>
      </c>
      <c r="BJ74" s="53">
        <f t="shared" si="86"/>
        <v>0.19696969696969696</v>
      </c>
      <c r="BK74" s="77">
        <v>16912000</v>
      </c>
      <c r="BL74" s="77">
        <v>15330550</v>
      </c>
      <c r="BM74" s="77">
        <f t="shared" si="87"/>
        <v>375822.22222222225</v>
      </c>
      <c r="BN74" s="77">
        <f t="shared" si="88"/>
        <v>393091.02564102563</v>
      </c>
      <c r="BO74" s="77">
        <f t="shared" si="89"/>
        <v>3267</v>
      </c>
      <c r="BP74" s="77">
        <f t="shared" si="89"/>
        <v>388</v>
      </c>
      <c r="BQ74" s="77">
        <f t="shared" si="89"/>
        <v>272</v>
      </c>
      <c r="BR74" s="53">
        <f t="shared" si="90"/>
        <v>0.11876339149066421</v>
      </c>
      <c r="BS74" s="53">
        <f t="shared" si="91"/>
        <v>8.3256810529537803E-2</v>
      </c>
      <c r="BT74" s="77">
        <f t="shared" si="56"/>
        <v>109892950</v>
      </c>
      <c r="BU74" s="77">
        <f t="shared" si="56"/>
        <v>94375160</v>
      </c>
      <c r="BV74" s="77">
        <f t="shared" si="92"/>
        <v>283229.25257731957</v>
      </c>
      <c r="BW74" s="77">
        <f t="shared" si="93"/>
        <v>346967.5</v>
      </c>
      <c r="BY74" s="90">
        <v>68</v>
      </c>
      <c r="BZ74" s="169" t="s">
        <v>47</v>
      </c>
      <c r="CA74" s="133">
        <v>3170</v>
      </c>
      <c r="CB74" s="133">
        <v>354</v>
      </c>
      <c r="CC74" s="133">
        <v>236</v>
      </c>
      <c r="CD74" s="27">
        <v>0.11167192429022083</v>
      </c>
      <c r="CE74" s="27">
        <v>7.4447949526813884E-2</v>
      </c>
      <c r="CF74" s="133">
        <v>101398810</v>
      </c>
      <c r="CG74" s="133">
        <v>82968410</v>
      </c>
      <c r="CH74" s="133">
        <v>286437.3163841808</v>
      </c>
      <c r="CI74" s="133">
        <v>351561.05932203389</v>
      </c>
      <c r="CK74" s="42" t="str">
        <f t="shared" si="94"/>
        <v>大正区</v>
      </c>
      <c r="CL74" s="86">
        <f t="shared" si="59"/>
        <v>9.3134862534569707E-2</v>
      </c>
      <c r="CM74" s="97">
        <f t="shared" si="95"/>
        <v>9.2999999999999999E-2</v>
      </c>
      <c r="CN74" s="97">
        <f t="shared" si="53"/>
        <v>9.0128397532099377E-2</v>
      </c>
      <c r="CO74" s="97">
        <f t="shared" si="96"/>
        <v>0.09</v>
      </c>
      <c r="CP74" s="135">
        <f t="shared" si="54"/>
        <v>0.30000000000000027</v>
      </c>
      <c r="CQ74" s="42" t="str">
        <f t="shared" si="97"/>
        <v>此花区</v>
      </c>
      <c r="CR74" s="86">
        <f t="shared" si="60"/>
        <v>5.6826304503216581E-2</v>
      </c>
      <c r="CS74" s="86">
        <f t="shared" si="98"/>
        <v>5.7000000000000002E-2</v>
      </c>
      <c r="CT74" s="97">
        <f t="shared" si="99"/>
        <v>5.7642487046632121E-2</v>
      </c>
      <c r="CU74" s="97">
        <f t="shared" si="100"/>
        <v>5.8000000000000003E-2</v>
      </c>
      <c r="CV74" s="135">
        <f t="shared" si="101"/>
        <v>-0.10000000000000009</v>
      </c>
      <c r="CW74" s="43"/>
      <c r="CX74" s="86">
        <f t="shared" si="102"/>
        <v>0.124</v>
      </c>
      <c r="CY74" s="86">
        <f t="shared" si="103"/>
        <v>0.121</v>
      </c>
      <c r="CZ74" s="136">
        <f t="shared" si="104"/>
        <v>0.30000000000000027</v>
      </c>
      <c r="DA74" s="86">
        <f t="shared" si="105"/>
        <v>8.2000000000000003E-2</v>
      </c>
      <c r="DB74" s="86">
        <f t="shared" si="106"/>
        <v>0.08</v>
      </c>
      <c r="DC74" s="136">
        <f t="shared" si="107"/>
        <v>0.20000000000000018</v>
      </c>
      <c r="DD74" s="149">
        <v>0</v>
      </c>
    </row>
    <row r="75" spans="2:108" s="15" customFormat="1" ht="13.5" customHeight="1">
      <c r="B75" s="52">
        <v>69</v>
      </c>
      <c r="C75" s="169" t="s">
        <v>48</v>
      </c>
      <c r="D75" s="77">
        <v>12</v>
      </c>
      <c r="E75" s="77">
        <v>0</v>
      </c>
      <c r="F75" s="77">
        <v>0</v>
      </c>
      <c r="G75" s="53">
        <f t="shared" si="61"/>
        <v>0</v>
      </c>
      <c r="H75" s="53">
        <f t="shared" si="62"/>
        <v>0</v>
      </c>
      <c r="I75" s="77">
        <v>0</v>
      </c>
      <c r="J75" s="77">
        <v>0</v>
      </c>
      <c r="K75" s="77" t="str">
        <f t="shared" si="63"/>
        <v>-</v>
      </c>
      <c r="L75" s="77" t="str">
        <f t="shared" si="64"/>
        <v>-</v>
      </c>
      <c r="M75" s="77">
        <v>36</v>
      </c>
      <c r="N75" s="77">
        <v>3</v>
      </c>
      <c r="O75" s="77">
        <v>3</v>
      </c>
      <c r="P75" s="53">
        <f t="shared" si="65"/>
        <v>8.3333333333333329E-2</v>
      </c>
      <c r="Q75" s="53">
        <f t="shared" si="66"/>
        <v>8.3333333333333329E-2</v>
      </c>
      <c r="R75" s="77">
        <v>1946970</v>
      </c>
      <c r="S75" s="77">
        <v>1840130</v>
      </c>
      <c r="T75" s="77">
        <f t="shared" si="67"/>
        <v>648990</v>
      </c>
      <c r="U75" s="77">
        <f t="shared" si="68"/>
        <v>613376.66666666663</v>
      </c>
      <c r="V75" s="77">
        <v>3328</v>
      </c>
      <c r="W75" s="77">
        <v>113</v>
      </c>
      <c r="X75" s="77">
        <v>61</v>
      </c>
      <c r="Y75" s="53">
        <f t="shared" si="69"/>
        <v>3.395432692307692E-2</v>
      </c>
      <c r="Z75" s="53">
        <f t="shared" si="70"/>
        <v>1.8329326923076924E-2</v>
      </c>
      <c r="AA75" s="77">
        <v>28298850</v>
      </c>
      <c r="AB75" s="77">
        <v>21005720</v>
      </c>
      <c r="AC75" s="77">
        <f t="shared" si="71"/>
        <v>250432.30088495577</v>
      </c>
      <c r="AD75" s="77">
        <f t="shared" si="72"/>
        <v>344356.06557377049</v>
      </c>
      <c r="AE75" s="77">
        <v>2476</v>
      </c>
      <c r="AF75" s="77">
        <v>231</v>
      </c>
      <c r="AG75" s="77">
        <v>130</v>
      </c>
      <c r="AH75" s="53">
        <f t="shared" si="73"/>
        <v>9.3295638126009689E-2</v>
      </c>
      <c r="AI75" s="53">
        <f t="shared" si="74"/>
        <v>5.2504038772213248E-2</v>
      </c>
      <c r="AJ75" s="77">
        <v>63991660</v>
      </c>
      <c r="AK75" s="77">
        <v>46439850</v>
      </c>
      <c r="AL75" s="77">
        <f t="shared" si="75"/>
        <v>277020.17316017317</v>
      </c>
      <c r="AM75" s="77">
        <f t="shared" si="76"/>
        <v>357229.61538461538</v>
      </c>
      <c r="AN75" s="77">
        <v>1416</v>
      </c>
      <c r="AO75" s="77">
        <v>248</v>
      </c>
      <c r="AP75" s="77">
        <v>172</v>
      </c>
      <c r="AQ75" s="53">
        <f t="shared" si="77"/>
        <v>0.1751412429378531</v>
      </c>
      <c r="AR75" s="53">
        <f t="shared" si="78"/>
        <v>0.12146892655367232</v>
      </c>
      <c r="AS75" s="77">
        <v>59632680</v>
      </c>
      <c r="AT75" s="77">
        <v>51983330</v>
      </c>
      <c r="AU75" s="77">
        <f t="shared" si="79"/>
        <v>240454.35483870967</v>
      </c>
      <c r="AV75" s="77">
        <f t="shared" si="80"/>
        <v>302228.66279069765</v>
      </c>
      <c r="AW75" s="77">
        <v>684</v>
      </c>
      <c r="AX75" s="77">
        <v>189</v>
      </c>
      <c r="AY75" s="77">
        <v>143</v>
      </c>
      <c r="AZ75" s="53">
        <f t="shared" si="81"/>
        <v>0.27631578947368424</v>
      </c>
      <c r="BA75" s="53">
        <f t="shared" si="82"/>
        <v>0.20906432748538012</v>
      </c>
      <c r="BB75" s="77">
        <v>63643060</v>
      </c>
      <c r="BC75" s="77">
        <v>47829290</v>
      </c>
      <c r="BD75" s="77">
        <f t="shared" si="83"/>
        <v>336735.7671957672</v>
      </c>
      <c r="BE75" s="77">
        <f t="shared" si="84"/>
        <v>334470.55944055942</v>
      </c>
      <c r="BF75" s="77">
        <v>333</v>
      </c>
      <c r="BG75" s="77">
        <v>111</v>
      </c>
      <c r="BH75" s="77">
        <v>89</v>
      </c>
      <c r="BI75" s="53">
        <f t="shared" si="85"/>
        <v>0.33333333333333331</v>
      </c>
      <c r="BJ75" s="53">
        <f t="shared" si="86"/>
        <v>0.26726726726726729</v>
      </c>
      <c r="BK75" s="77">
        <v>40800300</v>
      </c>
      <c r="BL75" s="77">
        <v>34547990</v>
      </c>
      <c r="BM75" s="77">
        <f t="shared" si="87"/>
        <v>367570.2702702703</v>
      </c>
      <c r="BN75" s="77">
        <f t="shared" si="88"/>
        <v>388179.6629213483</v>
      </c>
      <c r="BO75" s="77">
        <f t="shared" si="89"/>
        <v>8285</v>
      </c>
      <c r="BP75" s="77">
        <f t="shared" si="89"/>
        <v>895</v>
      </c>
      <c r="BQ75" s="77">
        <f t="shared" si="89"/>
        <v>598</v>
      </c>
      <c r="BR75" s="53">
        <f t="shared" si="90"/>
        <v>0.108026554013277</v>
      </c>
      <c r="BS75" s="53">
        <f t="shared" si="91"/>
        <v>7.2178636089318043E-2</v>
      </c>
      <c r="BT75" s="77">
        <f t="shared" si="56"/>
        <v>258313520</v>
      </c>
      <c r="BU75" s="77">
        <f t="shared" si="56"/>
        <v>203646310</v>
      </c>
      <c r="BV75" s="77">
        <f t="shared" si="92"/>
        <v>288618.45810055867</v>
      </c>
      <c r="BW75" s="77">
        <f t="shared" si="93"/>
        <v>340545.66889632109</v>
      </c>
      <c r="BY75" s="90">
        <v>69</v>
      </c>
      <c r="BZ75" s="169" t="s">
        <v>48</v>
      </c>
      <c r="CA75" s="133">
        <v>7840</v>
      </c>
      <c r="CB75" s="133">
        <v>806</v>
      </c>
      <c r="CC75" s="133">
        <v>529</v>
      </c>
      <c r="CD75" s="27">
        <v>0.10280612244897959</v>
      </c>
      <c r="CE75" s="27">
        <v>6.7474489795918371E-2</v>
      </c>
      <c r="CF75" s="133">
        <v>244392860</v>
      </c>
      <c r="CG75" s="133">
        <v>193941930</v>
      </c>
      <c r="CH75" s="133">
        <v>303216.94789081888</v>
      </c>
      <c r="CI75" s="133">
        <v>366619.90548204159</v>
      </c>
      <c r="CK75" s="42" t="str">
        <f t="shared" si="94"/>
        <v>島本町</v>
      </c>
      <c r="CL75" s="86">
        <f t="shared" si="59"/>
        <v>9.2726645984143402E-2</v>
      </c>
      <c r="CM75" s="97">
        <f t="shared" si="95"/>
        <v>9.2999999999999999E-2</v>
      </c>
      <c r="CN75" s="97">
        <f t="shared" si="53"/>
        <v>8.9869281045751634E-2</v>
      </c>
      <c r="CO75" s="97">
        <f t="shared" si="96"/>
        <v>0.09</v>
      </c>
      <c r="CP75" s="135">
        <f t="shared" si="54"/>
        <v>0.30000000000000027</v>
      </c>
      <c r="CQ75" s="42" t="str">
        <f t="shared" si="97"/>
        <v>泉南市</v>
      </c>
      <c r="CR75" s="86">
        <f t="shared" si="60"/>
        <v>5.56948888696705E-2</v>
      </c>
      <c r="CS75" s="86">
        <f t="shared" si="98"/>
        <v>5.6000000000000001E-2</v>
      </c>
      <c r="CT75" s="97">
        <f t="shared" si="99"/>
        <v>4.7955623154692671E-2</v>
      </c>
      <c r="CU75" s="97">
        <f t="shared" si="100"/>
        <v>4.8000000000000001E-2</v>
      </c>
      <c r="CV75" s="135">
        <f t="shared" si="101"/>
        <v>0.8</v>
      </c>
      <c r="CW75" s="43"/>
      <c r="CX75" s="86">
        <f t="shared" si="102"/>
        <v>0.124</v>
      </c>
      <c r="CY75" s="86">
        <f t="shared" si="103"/>
        <v>0.121</v>
      </c>
      <c r="CZ75" s="136">
        <f t="shared" si="104"/>
        <v>0.30000000000000027</v>
      </c>
      <c r="DA75" s="86">
        <f t="shared" si="105"/>
        <v>8.2000000000000003E-2</v>
      </c>
      <c r="DB75" s="86">
        <f t="shared" si="106"/>
        <v>0.08</v>
      </c>
      <c r="DC75" s="136">
        <f t="shared" si="107"/>
        <v>0.20000000000000018</v>
      </c>
      <c r="DD75" s="149">
        <v>0</v>
      </c>
    </row>
    <row r="76" spans="2:108" s="15" customFormat="1" ht="13.5" customHeight="1">
      <c r="B76" s="52">
        <v>70</v>
      </c>
      <c r="C76" s="169" t="s">
        <v>49</v>
      </c>
      <c r="D76" s="77">
        <v>0</v>
      </c>
      <c r="E76" s="77">
        <v>0</v>
      </c>
      <c r="F76" s="77">
        <v>0</v>
      </c>
      <c r="G76" s="53" t="str">
        <f t="shared" si="61"/>
        <v>-</v>
      </c>
      <c r="H76" s="53" t="str">
        <f t="shared" si="62"/>
        <v>-</v>
      </c>
      <c r="I76" s="77">
        <v>0</v>
      </c>
      <c r="J76" s="77">
        <v>0</v>
      </c>
      <c r="K76" s="77" t="str">
        <f t="shared" si="63"/>
        <v>-</v>
      </c>
      <c r="L76" s="77" t="str">
        <f t="shared" si="64"/>
        <v>-</v>
      </c>
      <c r="M76" s="77">
        <v>6</v>
      </c>
      <c r="N76" s="77">
        <v>0</v>
      </c>
      <c r="O76" s="77">
        <v>0</v>
      </c>
      <c r="P76" s="53">
        <f t="shared" si="65"/>
        <v>0</v>
      </c>
      <c r="Q76" s="53">
        <f t="shared" si="66"/>
        <v>0</v>
      </c>
      <c r="R76" s="77">
        <v>0</v>
      </c>
      <c r="S76" s="77">
        <v>0</v>
      </c>
      <c r="T76" s="77" t="str">
        <f t="shared" si="67"/>
        <v>-</v>
      </c>
      <c r="U76" s="77" t="str">
        <f t="shared" si="68"/>
        <v>-</v>
      </c>
      <c r="V76" s="77">
        <v>459</v>
      </c>
      <c r="W76" s="77">
        <v>19</v>
      </c>
      <c r="X76" s="77">
        <v>7</v>
      </c>
      <c r="Y76" s="53">
        <f t="shared" si="69"/>
        <v>4.1394335511982572E-2</v>
      </c>
      <c r="Z76" s="53">
        <f t="shared" si="70"/>
        <v>1.5250544662309368E-2</v>
      </c>
      <c r="AA76" s="77">
        <v>3063350</v>
      </c>
      <c r="AB76" s="77">
        <v>2467960</v>
      </c>
      <c r="AC76" s="77">
        <f t="shared" si="71"/>
        <v>161228.94736842104</v>
      </c>
      <c r="AD76" s="77">
        <f t="shared" si="72"/>
        <v>352565.71428571426</v>
      </c>
      <c r="AE76" s="77">
        <v>404</v>
      </c>
      <c r="AF76" s="77">
        <v>39</v>
      </c>
      <c r="AG76" s="77">
        <v>24</v>
      </c>
      <c r="AH76" s="53">
        <f t="shared" si="73"/>
        <v>9.6534653465346537E-2</v>
      </c>
      <c r="AI76" s="53">
        <f t="shared" si="74"/>
        <v>5.9405940594059403E-2</v>
      </c>
      <c r="AJ76" s="77">
        <v>10375120</v>
      </c>
      <c r="AK76" s="77">
        <v>9007200</v>
      </c>
      <c r="AL76" s="77">
        <f t="shared" si="75"/>
        <v>266028.71794871794</v>
      </c>
      <c r="AM76" s="77">
        <f t="shared" si="76"/>
        <v>375300</v>
      </c>
      <c r="AN76" s="77">
        <v>247</v>
      </c>
      <c r="AO76" s="77">
        <v>42</v>
      </c>
      <c r="AP76" s="77">
        <v>24</v>
      </c>
      <c r="AQ76" s="53">
        <f t="shared" si="77"/>
        <v>0.17004048582995951</v>
      </c>
      <c r="AR76" s="53">
        <f t="shared" si="78"/>
        <v>9.7165991902834009E-2</v>
      </c>
      <c r="AS76" s="77">
        <v>9967430</v>
      </c>
      <c r="AT76" s="77">
        <v>9234370</v>
      </c>
      <c r="AU76" s="77">
        <f t="shared" si="79"/>
        <v>237319.76190476189</v>
      </c>
      <c r="AV76" s="77">
        <f t="shared" si="80"/>
        <v>384765.41666666669</v>
      </c>
      <c r="AW76" s="77">
        <v>167</v>
      </c>
      <c r="AX76" s="77">
        <v>59</v>
      </c>
      <c r="AY76" s="77">
        <v>50</v>
      </c>
      <c r="AZ76" s="53">
        <f t="shared" si="81"/>
        <v>0.3532934131736527</v>
      </c>
      <c r="BA76" s="53">
        <f t="shared" si="82"/>
        <v>0.29940119760479039</v>
      </c>
      <c r="BB76" s="77">
        <v>20377000</v>
      </c>
      <c r="BC76" s="77">
        <v>19721360</v>
      </c>
      <c r="BD76" s="77">
        <f t="shared" si="83"/>
        <v>345372.88135593222</v>
      </c>
      <c r="BE76" s="77">
        <f t="shared" si="84"/>
        <v>394427.2</v>
      </c>
      <c r="BF76" s="77">
        <v>62</v>
      </c>
      <c r="BG76" s="77">
        <v>27</v>
      </c>
      <c r="BH76" s="77">
        <v>18</v>
      </c>
      <c r="BI76" s="53">
        <f t="shared" si="85"/>
        <v>0.43548387096774194</v>
      </c>
      <c r="BJ76" s="53">
        <f t="shared" si="86"/>
        <v>0.29032258064516131</v>
      </c>
      <c r="BK76" s="77">
        <v>7249990</v>
      </c>
      <c r="BL76" s="77">
        <v>6303850</v>
      </c>
      <c r="BM76" s="77">
        <f t="shared" si="87"/>
        <v>268518.14814814815</v>
      </c>
      <c r="BN76" s="77">
        <f t="shared" si="88"/>
        <v>350213.88888888888</v>
      </c>
      <c r="BO76" s="77">
        <f t="shared" si="89"/>
        <v>1345</v>
      </c>
      <c r="BP76" s="77">
        <f t="shared" si="89"/>
        <v>186</v>
      </c>
      <c r="BQ76" s="77">
        <f t="shared" si="89"/>
        <v>123</v>
      </c>
      <c r="BR76" s="53">
        <f t="shared" si="90"/>
        <v>0.13828996282527881</v>
      </c>
      <c r="BS76" s="53">
        <f t="shared" si="91"/>
        <v>9.1449814126394052E-2</v>
      </c>
      <c r="BT76" s="77">
        <f t="shared" si="56"/>
        <v>51032890</v>
      </c>
      <c r="BU76" s="77">
        <f t="shared" si="56"/>
        <v>46734740</v>
      </c>
      <c r="BV76" s="77">
        <f t="shared" si="92"/>
        <v>274370.37634408602</v>
      </c>
      <c r="BW76" s="77">
        <f t="shared" si="93"/>
        <v>379957.23577235773</v>
      </c>
      <c r="BY76" s="90">
        <v>70</v>
      </c>
      <c r="BZ76" s="169" t="s">
        <v>49</v>
      </c>
      <c r="CA76" s="133">
        <v>1299</v>
      </c>
      <c r="CB76" s="133">
        <v>180</v>
      </c>
      <c r="CC76" s="133">
        <v>126</v>
      </c>
      <c r="CD76" s="27">
        <v>0.13856812933025403</v>
      </c>
      <c r="CE76" s="27">
        <v>9.6997690531177835E-2</v>
      </c>
      <c r="CF76" s="133">
        <v>50469240</v>
      </c>
      <c r="CG76" s="133">
        <v>45323300</v>
      </c>
      <c r="CH76" s="133">
        <v>280384.66666666669</v>
      </c>
      <c r="CI76" s="133">
        <v>359708.73015873018</v>
      </c>
      <c r="CK76" s="42" t="str">
        <f t="shared" si="94"/>
        <v>泉南市</v>
      </c>
      <c r="CL76" s="86">
        <f t="shared" si="59"/>
        <v>9.1758194240249072E-2</v>
      </c>
      <c r="CM76" s="97">
        <f t="shared" si="95"/>
        <v>9.1999999999999998E-2</v>
      </c>
      <c r="CN76" s="97">
        <f t="shared" si="53"/>
        <v>8.580119889057887E-2</v>
      </c>
      <c r="CO76" s="97">
        <f t="shared" si="96"/>
        <v>8.5999999999999993E-2</v>
      </c>
      <c r="CP76" s="135">
        <f t="shared" si="54"/>
        <v>0.60000000000000053</v>
      </c>
      <c r="CQ76" s="42" t="str">
        <f t="shared" si="97"/>
        <v>河内長野市</v>
      </c>
      <c r="CR76" s="86">
        <f t="shared" si="60"/>
        <v>5.233190990538391E-2</v>
      </c>
      <c r="CS76" s="86">
        <f t="shared" si="98"/>
        <v>5.1999999999999998E-2</v>
      </c>
      <c r="CT76" s="97">
        <f t="shared" si="99"/>
        <v>4.9993507336709521E-2</v>
      </c>
      <c r="CU76" s="97">
        <f t="shared" si="100"/>
        <v>0.05</v>
      </c>
      <c r="CV76" s="135">
        <f t="shared" si="101"/>
        <v>0.19999999999999948</v>
      </c>
      <c r="CW76" s="43"/>
      <c r="CX76" s="86">
        <f t="shared" si="102"/>
        <v>0.124</v>
      </c>
      <c r="CY76" s="86">
        <f t="shared" si="103"/>
        <v>0.121</v>
      </c>
      <c r="CZ76" s="136">
        <f t="shared" si="104"/>
        <v>0.30000000000000027</v>
      </c>
      <c r="DA76" s="86">
        <f t="shared" si="105"/>
        <v>8.2000000000000003E-2</v>
      </c>
      <c r="DB76" s="86">
        <f t="shared" si="106"/>
        <v>0.08</v>
      </c>
      <c r="DC76" s="136">
        <f t="shared" si="107"/>
        <v>0.20000000000000018</v>
      </c>
      <c r="DD76" s="149">
        <v>0</v>
      </c>
    </row>
    <row r="77" spans="2:108" s="15" customFormat="1" ht="13.5" customHeight="1">
      <c r="B77" s="52">
        <v>71</v>
      </c>
      <c r="C77" s="169" t="s">
        <v>50</v>
      </c>
      <c r="D77" s="77">
        <v>4</v>
      </c>
      <c r="E77" s="77">
        <v>1</v>
      </c>
      <c r="F77" s="77">
        <v>0</v>
      </c>
      <c r="G77" s="53">
        <f t="shared" si="61"/>
        <v>0.25</v>
      </c>
      <c r="H77" s="53">
        <f t="shared" si="62"/>
        <v>0</v>
      </c>
      <c r="I77" s="77">
        <v>8900</v>
      </c>
      <c r="J77" s="77">
        <v>0</v>
      </c>
      <c r="K77" s="77">
        <f t="shared" si="63"/>
        <v>8900</v>
      </c>
      <c r="L77" s="77" t="str">
        <f t="shared" si="64"/>
        <v>-</v>
      </c>
      <c r="M77" s="77">
        <v>5</v>
      </c>
      <c r="N77" s="77">
        <v>1</v>
      </c>
      <c r="O77" s="77">
        <v>1</v>
      </c>
      <c r="P77" s="53">
        <f t="shared" si="65"/>
        <v>0.2</v>
      </c>
      <c r="Q77" s="53">
        <f t="shared" si="66"/>
        <v>0.2</v>
      </c>
      <c r="R77" s="77">
        <v>462060</v>
      </c>
      <c r="S77" s="77">
        <v>462060</v>
      </c>
      <c r="T77" s="77">
        <f t="shared" si="67"/>
        <v>462060</v>
      </c>
      <c r="U77" s="77">
        <f t="shared" si="68"/>
        <v>462060</v>
      </c>
      <c r="V77" s="77">
        <v>1371</v>
      </c>
      <c r="W77" s="77">
        <v>60</v>
      </c>
      <c r="X77" s="77">
        <v>39</v>
      </c>
      <c r="Y77" s="53">
        <f t="shared" si="69"/>
        <v>4.3763676148796497E-2</v>
      </c>
      <c r="Z77" s="53">
        <f t="shared" si="70"/>
        <v>2.8446389496717725E-2</v>
      </c>
      <c r="AA77" s="77">
        <v>20888770</v>
      </c>
      <c r="AB77" s="77">
        <v>18324840</v>
      </c>
      <c r="AC77" s="77">
        <f t="shared" si="71"/>
        <v>348146.16666666669</v>
      </c>
      <c r="AD77" s="77">
        <f t="shared" si="72"/>
        <v>469867.69230769231</v>
      </c>
      <c r="AE77" s="77">
        <v>1213</v>
      </c>
      <c r="AF77" s="77">
        <v>87</v>
      </c>
      <c r="AG77" s="77">
        <v>60</v>
      </c>
      <c r="AH77" s="53">
        <f t="shared" si="73"/>
        <v>7.1723000824402305E-2</v>
      </c>
      <c r="AI77" s="53">
        <f t="shared" si="74"/>
        <v>4.9464138499587799E-2</v>
      </c>
      <c r="AJ77" s="77">
        <v>28303880</v>
      </c>
      <c r="AK77" s="77">
        <v>22721460</v>
      </c>
      <c r="AL77" s="77">
        <f t="shared" si="75"/>
        <v>325331.9540229885</v>
      </c>
      <c r="AM77" s="77">
        <f t="shared" si="76"/>
        <v>378691</v>
      </c>
      <c r="AN77" s="77">
        <v>725</v>
      </c>
      <c r="AO77" s="77">
        <v>101</v>
      </c>
      <c r="AP77" s="77">
        <v>69</v>
      </c>
      <c r="AQ77" s="53">
        <f t="shared" si="77"/>
        <v>0.1393103448275862</v>
      </c>
      <c r="AR77" s="53">
        <f t="shared" si="78"/>
        <v>9.5172413793103441E-2</v>
      </c>
      <c r="AS77" s="77">
        <v>23150580</v>
      </c>
      <c r="AT77" s="77">
        <v>17349670</v>
      </c>
      <c r="AU77" s="77">
        <f t="shared" si="79"/>
        <v>229213.66336633664</v>
      </c>
      <c r="AV77" s="77">
        <f t="shared" si="80"/>
        <v>251444.4927536232</v>
      </c>
      <c r="AW77" s="77">
        <v>466</v>
      </c>
      <c r="AX77" s="77">
        <v>103</v>
      </c>
      <c r="AY77" s="77">
        <v>80</v>
      </c>
      <c r="AZ77" s="53">
        <f t="shared" si="81"/>
        <v>0.22103004291845493</v>
      </c>
      <c r="BA77" s="53">
        <f t="shared" si="82"/>
        <v>0.17167381974248927</v>
      </c>
      <c r="BB77" s="77">
        <v>31982030</v>
      </c>
      <c r="BC77" s="77">
        <v>25320020</v>
      </c>
      <c r="BD77" s="77">
        <f t="shared" si="83"/>
        <v>310505.14563106798</v>
      </c>
      <c r="BE77" s="77">
        <f t="shared" si="84"/>
        <v>316500.25</v>
      </c>
      <c r="BF77" s="77">
        <v>182</v>
      </c>
      <c r="BG77" s="77">
        <v>56</v>
      </c>
      <c r="BH77" s="77">
        <v>47</v>
      </c>
      <c r="BI77" s="53">
        <f t="shared" si="85"/>
        <v>0.30769230769230771</v>
      </c>
      <c r="BJ77" s="53">
        <f t="shared" si="86"/>
        <v>0.25824175824175827</v>
      </c>
      <c r="BK77" s="77">
        <v>18131520</v>
      </c>
      <c r="BL77" s="77">
        <v>15822480</v>
      </c>
      <c r="BM77" s="77">
        <f t="shared" si="87"/>
        <v>323777.14285714284</v>
      </c>
      <c r="BN77" s="77">
        <f t="shared" si="88"/>
        <v>336648.51063829788</v>
      </c>
      <c r="BO77" s="77">
        <f t="shared" si="89"/>
        <v>3966</v>
      </c>
      <c r="BP77" s="77">
        <f t="shared" si="89"/>
        <v>409</v>
      </c>
      <c r="BQ77" s="77">
        <f t="shared" si="89"/>
        <v>296</v>
      </c>
      <c r="BR77" s="53">
        <f t="shared" si="90"/>
        <v>0.10312657589510842</v>
      </c>
      <c r="BS77" s="53">
        <f t="shared" si="91"/>
        <v>7.4634392334846186E-2</v>
      </c>
      <c r="BT77" s="77">
        <f t="shared" si="56"/>
        <v>122927740</v>
      </c>
      <c r="BU77" s="77">
        <f t="shared" si="56"/>
        <v>100000530</v>
      </c>
      <c r="BV77" s="77">
        <f t="shared" si="92"/>
        <v>300556.8215158924</v>
      </c>
      <c r="BW77" s="77">
        <f t="shared" si="93"/>
        <v>337839.6283783784</v>
      </c>
      <c r="BY77" s="90">
        <v>71</v>
      </c>
      <c r="BZ77" s="169" t="s">
        <v>50</v>
      </c>
      <c r="CA77" s="133">
        <v>3884</v>
      </c>
      <c r="CB77" s="133">
        <v>401</v>
      </c>
      <c r="CC77" s="133">
        <v>283</v>
      </c>
      <c r="CD77" s="27">
        <v>0.10324407826982493</v>
      </c>
      <c r="CE77" s="27">
        <v>7.2863027806385164E-2</v>
      </c>
      <c r="CF77" s="133">
        <v>110120000</v>
      </c>
      <c r="CG77" s="133">
        <v>89367130</v>
      </c>
      <c r="CH77" s="133">
        <v>274613.46633416461</v>
      </c>
      <c r="CI77" s="133">
        <v>315784.9116607774</v>
      </c>
      <c r="CK77" s="42" t="str">
        <f t="shared" si="94"/>
        <v>河南町</v>
      </c>
      <c r="CL77" s="86">
        <f t="shared" si="59"/>
        <v>9.1015169194865811E-2</v>
      </c>
      <c r="CM77" s="97">
        <f t="shared" si="95"/>
        <v>9.0999999999999998E-2</v>
      </c>
      <c r="CN77" s="97">
        <f t="shared" ref="CN77:CN80" si="108">VLOOKUP(CK77,$BZ$7:$CI$80,5,FALSE)</f>
        <v>9.2136854741896757E-2</v>
      </c>
      <c r="CO77" s="97">
        <f t="shared" si="96"/>
        <v>9.1999999999999998E-2</v>
      </c>
      <c r="CP77" s="135">
        <f t="shared" ref="CP77:CP80" si="109">(CM77-CO77)*100</f>
        <v>-0.10000000000000009</v>
      </c>
      <c r="CQ77" s="42" t="str">
        <f t="shared" si="97"/>
        <v>千早赤阪村</v>
      </c>
      <c r="CR77" s="86">
        <f t="shared" si="60"/>
        <v>4.6699875466998754E-2</v>
      </c>
      <c r="CS77" s="86">
        <f t="shared" si="98"/>
        <v>4.7E-2</v>
      </c>
      <c r="CT77" s="97">
        <f t="shared" si="99"/>
        <v>4.4747081712062257E-2</v>
      </c>
      <c r="CU77" s="97">
        <f t="shared" si="100"/>
        <v>4.4999999999999998E-2</v>
      </c>
      <c r="CV77" s="135">
        <f t="shared" si="101"/>
        <v>0.20000000000000018</v>
      </c>
      <c r="CW77" s="43"/>
      <c r="CX77" s="86">
        <f t="shared" si="102"/>
        <v>0.124</v>
      </c>
      <c r="CY77" s="86">
        <f t="shared" si="103"/>
        <v>0.121</v>
      </c>
      <c r="CZ77" s="136">
        <f t="shared" si="104"/>
        <v>0.30000000000000027</v>
      </c>
      <c r="DA77" s="86">
        <f t="shared" si="105"/>
        <v>8.2000000000000003E-2</v>
      </c>
      <c r="DB77" s="86">
        <f t="shared" si="106"/>
        <v>0.08</v>
      </c>
      <c r="DC77" s="136">
        <f t="shared" si="107"/>
        <v>0.20000000000000018</v>
      </c>
      <c r="DD77" s="149">
        <v>0</v>
      </c>
    </row>
    <row r="78" spans="2:108" s="15" customFormat="1" ht="13.5" customHeight="1">
      <c r="B78" s="52">
        <v>72</v>
      </c>
      <c r="C78" s="169" t="s">
        <v>28</v>
      </c>
      <c r="D78" s="77">
        <v>2</v>
      </c>
      <c r="E78" s="77">
        <v>1</v>
      </c>
      <c r="F78" s="77">
        <v>0</v>
      </c>
      <c r="G78" s="53">
        <f t="shared" si="61"/>
        <v>0.5</v>
      </c>
      <c r="H78" s="53">
        <f t="shared" si="62"/>
        <v>0</v>
      </c>
      <c r="I78" s="77">
        <v>22200</v>
      </c>
      <c r="J78" s="77">
        <v>0</v>
      </c>
      <c r="K78" s="77">
        <f t="shared" si="63"/>
        <v>22200</v>
      </c>
      <c r="L78" s="77" t="str">
        <f t="shared" si="64"/>
        <v>-</v>
      </c>
      <c r="M78" s="77">
        <v>8</v>
      </c>
      <c r="N78" s="77">
        <v>0</v>
      </c>
      <c r="O78" s="77">
        <v>0</v>
      </c>
      <c r="P78" s="53">
        <f t="shared" si="65"/>
        <v>0</v>
      </c>
      <c r="Q78" s="53">
        <f t="shared" si="66"/>
        <v>0</v>
      </c>
      <c r="R78" s="77">
        <v>0</v>
      </c>
      <c r="S78" s="77">
        <v>0</v>
      </c>
      <c r="T78" s="77" t="str">
        <f t="shared" si="67"/>
        <v>-</v>
      </c>
      <c r="U78" s="77" t="str">
        <f t="shared" si="68"/>
        <v>-</v>
      </c>
      <c r="V78" s="77">
        <v>962</v>
      </c>
      <c r="W78" s="77">
        <v>29</v>
      </c>
      <c r="X78" s="77">
        <v>12</v>
      </c>
      <c r="Y78" s="53">
        <f t="shared" si="69"/>
        <v>3.0145530145530147E-2</v>
      </c>
      <c r="Z78" s="53">
        <f t="shared" si="70"/>
        <v>1.2474012474012475E-2</v>
      </c>
      <c r="AA78" s="77">
        <v>5058330</v>
      </c>
      <c r="AB78" s="77">
        <v>3822140</v>
      </c>
      <c r="AC78" s="77">
        <f t="shared" si="71"/>
        <v>174425.1724137931</v>
      </c>
      <c r="AD78" s="77">
        <f t="shared" si="72"/>
        <v>318511.66666666669</v>
      </c>
      <c r="AE78" s="77">
        <v>766</v>
      </c>
      <c r="AF78" s="77">
        <v>49</v>
      </c>
      <c r="AG78" s="77">
        <v>23</v>
      </c>
      <c r="AH78" s="53">
        <f t="shared" si="73"/>
        <v>6.3968668407310705E-2</v>
      </c>
      <c r="AI78" s="53">
        <f t="shared" si="74"/>
        <v>3.0026109660574413E-2</v>
      </c>
      <c r="AJ78" s="77">
        <v>11475760</v>
      </c>
      <c r="AK78" s="77">
        <v>8193850</v>
      </c>
      <c r="AL78" s="77">
        <f t="shared" si="75"/>
        <v>234199.18367346938</v>
      </c>
      <c r="AM78" s="77">
        <f t="shared" si="76"/>
        <v>356254.34782608697</v>
      </c>
      <c r="AN78" s="77">
        <v>450</v>
      </c>
      <c r="AO78" s="77">
        <v>47</v>
      </c>
      <c r="AP78" s="77">
        <v>27</v>
      </c>
      <c r="AQ78" s="53">
        <f t="shared" si="77"/>
        <v>0.10444444444444445</v>
      </c>
      <c r="AR78" s="53">
        <f t="shared" si="78"/>
        <v>0.06</v>
      </c>
      <c r="AS78" s="77">
        <v>11628730</v>
      </c>
      <c r="AT78" s="77">
        <v>10206630</v>
      </c>
      <c r="AU78" s="77">
        <f t="shared" si="79"/>
        <v>247419.78723404257</v>
      </c>
      <c r="AV78" s="77">
        <f t="shared" si="80"/>
        <v>378023.33333333331</v>
      </c>
      <c r="AW78" s="77">
        <v>252</v>
      </c>
      <c r="AX78" s="77">
        <v>56</v>
      </c>
      <c r="AY78" s="77">
        <v>36</v>
      </c>
      <c r="AZ78" s="53">
        <f t="shared" si="81"/>
        <v>0.22222222222222221</v>
      </c>
      <c r="BA78" s="53">
        <f t="shared" si="82"/>
        <v>0.14285714285714285</v>
      </c>
      <c r="BB78" s="77">
        <v>14315000</v>
      </c>
      <c r="BC78" s="77">
        <v>12966180</v>
      </c>
      <c r="BD78" s="77">
        <f t="shared" si="83"/>
        <v>255625</v>
      </c>
      <c r="BE78" s="77">
        <f t="shared" si="84"/>
        <v>360171.66666666669</v>
      </c>
      <c r="BF78" s="77">
        <v>119</v>
      </c>
      <c r="BG78" s="77">
        <v>27</v>
      </c>
      <c r="BH78" s="77">
        <v>16</v>
      </c>
      <c r="BI78" s="53">
        <f t="shared" si="85"/>
        <v>0.22689075630252101</v>
      </c>
      <c r="BJ78" s="53">
        <f t="shared" si="86"/>
        <v>0.13445378151260504</v>
      </c>
      <c r="BK78" s="77">
        <v>6017340</v>
      </c>
      <c r="BL78" s="77">
        <v>5503890</v>
      </c>
      <c r="BM78" s="77">
        <f t="shared" si="87"/>
        <v>222864.44444444444</v>
      </c>
      <c r="BN78" s="77">
        <f t="shared" si="88"/>
        <v>343993.125</v>
      </c>
      <c r="BO78" s="77">
        <f t="shared" si="89"/>
        <v>2559</v>
      </c>
      <c r="BP78" s="77">
        <f t="shared" si="89"/>
        <v>209</v>
      </c>
      <c r="BQ78" s="77">
        <f t="shared" si="89"/>
        <v>114</v>
      </c>
      <c r="BR78" s="53">
        <f t="shared" si="90"/>
        <v>8.1672528331379446E-2</v>
      </c>
      <c r="BS78" s="53">
        <f t="shared" si="91"/>
        <v>4.4548651817116064E-2</v>
      </c>
      <c r="BT78" s="77">
        <f t="shared" si="56"/>
        <v>48517360</v>
      </c>
      <c r="BU78" s="77">
        <f t="shared" si="56"/>
        <v>40692690</v>
      </c>
      <c r="BV78" s="77">
        <f t="shared" si="92"/>
        <v>232140.47846889953</v>
      </c>
      <c r="BW78" s="77">
        <f t="shared" si="93"/>
        <v>356953.42105263157</v>
      </c>
      <c r="BY78" s="90">
        <v>72</v>
      </c>
      <c r="BZ78" s="169" t="s">
        <v>28</v>
      </c>
      <c r="CA78" s="133">
        <v>2477</v>
      </c>
      <c r="CB78" s="133">
        <v>198</v>
      </c>
      <c r="CC78" s="133">
        <v>101</v>
      </c>
      <c r="CD78" s="27">
        <v>7.9935405732741216E-2</v>
      </c>
      <c r="CE78" s="27">
        <v>4.0775131207105367E-2</v>
      </c>
      <c r="CF78" s="133">
        <v>44559630</v>
      </c>
      <c r="CG78" s="133">
        <v>36750060</v>
      </c>
      <c r="CH78" s="133">
        <v>225048.63636363635</v>
      </c>
      <c r="CI78" s="133">
        <v>363861.98019801982</v>
      </c>
      <c r="CK78" s="42" t="str">
        <f t="shared" si="94"/>
        <v>港区</v>
      </c>
      <c r="CL78" s="86">
        <f t="shared" si="59"/>
        <v>8.7479817995009534E-2</v>
      </c>
      <c r="CM78" s="97">
        <f t="shared" si="95"/>
        <v>8.6999999999999994E-2</v>
      </c>
      <c r="CN78" s="97">
        <f t="shared" si="108"/>
        <v>8.4995859369118423E-2</v>
      </c>
      <c r="CO78" s="97">
        <f t="shared" si="96"/>
        <v>8.5000000000000006E-2</v>
      </c>
      <c r="CP78" s="135">
        <f t="shared" si="109"/>
        <v>0.19999999999999879</v>
      </c>
      <c r="CQ78" s="42" t="str">
        <f t="shared" si="97"/>
        <v>河南町</v>
      </c>
      <c r="CR78" s="86">
        <f t="shared" si="60"/>
        <v>4.6382730455075849E-2</v>
      </c>
      <c r="CS78" s="86">
        <f t="shared" si="98"/>
        <v>4.5999999999999999E-2</v>
      </c>
      <c r="CT78" s="97">
        <f t="shared" si="99"/>
        <v>4.6818727490996401E-2</v>
      </c>
      <c r="CU78" s="97">
        <f t="shared" si="100"/>
        <v>4.7E-2</v>
      </c>
      <c r="CV78" s="135">
        <f t="shared" si="101"/>
        <v>-0.10000000000000009</v>
      </c>
      <c r="CW78" s="43"/>
      <c r="CX78" s="86">
        <f t="shared" si="102"/>
        <v>0.124</v>
      </c>
      <c r="CY78" s="86">
        <f t="shared" si="103"/>
        <v>0.121</v>
      </c>
      <c r="CZ78" s="136">
        <f t="shared" si="104"/>
        <v>0.30000000000000027</v>
      </c>
      <c r="DA78" s="86">
        <f t="shared" si="105"/>
        <v>8.2000000000000003E-2</v>
      </c>
      <c r="DB78" s="86">
        <f t="shared" si="106"/>
        <v>0.08</v>
      </c>
      <c r="DC78" s="136">
        <f t="shared" si="107"/>
        <v>0.20000000000000018</v>
      </c>
      <c r="DD78" s="149">
        <v>0</v>
      </c>
    </row>
    <row r="79" spans="2:108" s="15" customFormat="1" ht="13.5" customHeight="1">
      <c r="B79" s="52">
        <v>73</v>
      </c>
      <c r="C79" s="169" t="s">
        <v>29</v>
      </c>
      <c r="D79" s="77">
        <v>1</v>
      </c>
      <c r="E79" s="77">
        <v>0</v>
      </c>
      <c r="F79" s="77">
        <v>0</v>
      </c>
      <c r="G79" s="53">
        <f t="shared" si="61"/>
        <v>0</v>
      </c>
      <c r="H79" s="53">
        <f t="shared" si="62"/>
        <v>0</v>
      </c>
      <c r="I79" s="77">
        <v>0</v>
      </c>
      <c r="J79" s="77">
        <v>0</v>
      </c>
      <c r="K79" s="77" t="str">
        <f t="shared" si="63"/>
        <v>-</v>
      </c>
      <c r="L79" s="77" t="str">
        <f t="shared" si="64"/>
        <v>-</v>
      </c>
      <c r="M79" s="77">
        <v>2</v>
      </c>
      <c r="N79" s="77">
        <v>0</v>
      </c>
      <c r="O79" s="77">
        <v>0</v>
      </c>
      <c r="P79" s="53">
        <f t="shared" si="65"/>
        <v>0</v>
      </c>
      <c r="Q79" s="53">
        <f t="shared" si="66"/>
        <v>0</v>
      </c>
      <c r="R79" s="77">
        <v>0</v>
      </c>
      <c r="S79" s="77">
        <v>0</v>
      </c>
      <c r="T79" s="77" t="str">
        <f t="shared" si="67"/>
        <v>-</v>
      </c>
      <c r="U79" s="77" t="str">
        <f t="shared" si="68"/>
        <v>-</v>
      </c>
      <c r="V79" s="77">
        <v>1158</v>
      </c>
      <c r="W79" s="77">
        <v>47</v>
      </c>
      <c r="X79" s="77">
        <v>22</v>
      </c>
      <c r="Y79" s="53">
        <f t="shared" si="69"/>
        <v>4.0587219343696031E-2</v>
      </c>
      <c r="Z79" s="53">
        <f t="shared" si="70"/>
        <v>1.8998272884283247E-2</v>
      </c>
      <c r="AA79" s="77">
        <v>12000350</v>
      </c>
      <c r="AB79" s="77">
        <v>4919820</v>
      </c>
      <c r="AC79" s="77">
        <f t="shared" si="71"/>
        <v>255326.59574468085</v>
      </c>
      <c r="AD79" s="77">
        <f t="shared" si="72"/>
        <v>223628.18181818182</v>
      </c>
      <c r="AE79" s="77">
        <v>1027</v>
      </c>
      <c r="AF79" s="77">
        <v>78</v>
      </c>
      <c r="AG79" s="77">
        <v>31</v>
      </c>
      <c r="AH79" s="53">
        <f t="shared" si="73"/>
        <v>7.5949367088607597E-2</v>
      </c>
      <c r="AI79" s="53">
        <f t="shared" si="74"/>
        <v>3.0185004868549171E-2</v>
      </c>
      <c r="AJ79" s="77">
        <v>19278860</v>
      </c>
      <c r="AK79" s="77">
        <v>14268060</v>
      </c>
      <c r="AL79" s="77">
        <f t="shared" si="75"/>
        <v>247164.87179487178</v>
      </c>
      <c r="AM79" s="77">
        <f t="shared" si="76"/>
        <v>460260</v>
      </c>
      <c r="AN79" s="77">
        <v>706</v>
      </c>
      <c r="AO79" s="77">
        <v>84</v>
      </c>
      <c r="AP79" s="77">
        <v>39</v>
      </c>
      <c r="AQ79" s="53">
        <f t="shared" si="77"/>
        <v>0.11898016997167139</v>
      </c>
      <c r="AR79" s="53">
        <f t="shared" si="78"/>
        <v>5.5240793201133141E-2</v>
      </c>
      <c r="AS79" s="77">
        <v>23987880</v>
      </c>
      <c r="AT79" s="77">
        <v>13701590</v>
      </c>
      <c r="AU79" s="77">
        <f t="shared" si="79"/>
        <v>285570</v>
      </c>
      <c r="AV79" s="77">
        <f t="shared" si="80"/>
        <v>351322.8205128205</v>
      </c>
      <c r="AW79" s="77">
        <v>377</v>
      </c>
      <c r="AX79" s="77">
        <v>78</v>
      </c>
      <c r="AY79" s="77">
        <v>49</v>
      </c>
      <c r="AZ79" s="53">
        <f t="shared" si="81"/>
        <v>0.20689655172413793</v>
      </c>
      <c r="BA79" s="53">
        <f t="shared" si="82"/>
        <v>0.129973474801061</v>
      </c>
      <c r="BB79" s="77">
        <v>19085410</v>
      </c>
      <c r="BC79" s="77">
        <v>14288410</v>
      </c>
      <c r="BD79" s="77">
        <f t="shared" si="83"/>
        <v>244684.74358974359</v>
      </c>
      <c r="BE79" s="77">
        <f t="shared" si="84"/>
        <v>291600.20408163266</v>
      </c>
      <c r="BF79" s="77">
        <v>157</v>
      </c>
      <c r="BG79" s="77">
        <v>25</v>
      </c>
      <c r="BH79" s="77">
        <v>18</v>
      </c>
      <c r="BI79" s="53">
        <f t="shared" si="85"/>
        <v>0.15923566878980891</v>
      </c>
      <c r="BJ79" s="53">
        <f t="shared" si="86"/>
        <v>0.11464968152866242</v>
      </c>
      <c r="BK79" s="77">
        <v>7537570</v>
      </c>
      <c r="BL79" s="77">
        <v>6927490</v>
      </c>
      <c r="BM79" s="77">
        <f t="shared" si="87"/>
        <v>301502.8</v>
      </c>
      <c r="BN79" s="77">
        <f t="shared" si="88"/>
        <v>384860.55555555556</v>
      </c>
      <c r="BO79" s="77">
        <f t="shared" si="89"/>
        <v>3428</v>
      </c>
      <c r="BP79" s="77">
        <f t="shared" si="89"/>
        <v>312</v>
      </c>
      <c r="BQ79" s="77">
        <f t="shared" si="89"/>
        <v>159</v>
      </c>
      <c r="BR79" s="53">
        <f t="shared" si="90"/>
        <v>9.1015169194865811E-2</v>
      </c>
      <c r="BS79" s="53">
        <f t="shared" si="91"/>
        <v>4.6382730455075849E-2</v>
      </c>
      <c r="BT79" s="77">
        <f t="shared" si="56"/>
        <v>81890070</v>
      </c>
      <c r="BU79" s="77">
        <f t="shared" si="56"/>
        <v>54105370</v>
      </c>
      <c r="BV79" s="77">
        <f t="shared" si="92"/>
        <v>262468.17307692306</v>
      </c>
      <c r="BW79" s="77">
        <f t="shared" si="93"/>
        <v>340285.3459119497</v>
      </c>
      <c r="BY79" s="90">
        <v>73</v>
      </c>
      <c r="BZ79" s="169" t="s">
        <v>29</v>
      </c>
      <c r="CA79" s="133">
        <v>3332</v>
      </c>
      <c r="CB79" s="133">
        <v>307</v>
      </c>
      <c r="CC79" s="133">
        <v>156</v>
      </c>
      <c r="CD79" s="27">
        <v>9.2136854741896757E-2</v>
      </c>
      <c r="CE79" s="27">
        <v>4.6818727490996401E-2</v>
      </c>
      <c r="CF79" s="133">
        <v>87498330</v>
      </c>
      <c r="CG79" s="133">
        <v>53234830</v>
      </c>
      <c r="CH79" s="133">
        <v>285010.84690553747</v>
      </c>
      <c r="CI79" s="133">
        <v>341248.91025641025</v>
      </c>
      <c r="CK79" s="42" t="str">
        <f t="shared" si="94"/>
        <v>太子町</v>
      </c>
      <c r="CL79" s="86">
        <f t="shared" si="59"/>
        <v>8.1672528331379446E-2</v>
      </c>
      <c r="CM79" s="97">
        <f t="shared" si="95"/>
        <v>8.2000000000000003E-2</v>
      </c>
      <c r="CN79" s="97">
        <f t="shared" si="108"/>
        <v>7.9935405732741216E-2</v>
      </c>
      <c r="CO79" s="97">
        <f t="shared" si="96"/>
        <v>0.08</v>
      </c>
      <c r="CP79" s="135">
        <f t="shared" si="109"/>
        <v>0.20000000000000018</v>
      </c>
      <c r="CQ79" s="42" t="str">
        <f t="shared" si="97"/>
        <v>太子町</v>
      </c>
      <c r="CR79" s="86">
        <f t="shared" si="60"/>
        <v>4.4548651817116064E-2</v>
      </c>
      <c r="CS79" s="86">
        <f t="shared" si="98"/>
        <v>4.4999999999999998E-2</v>
      </c>
      <c r="CT79" s="97">
        <f t="shared" si="99"/>
        <v>4.0775131207105367E-2</v>
      </c>
      <c r="CU79" s="97">
        <f t="shared" si="100"/>
        <v>4.1000000000000002E-2</v>
      </c>
      <c r="CV79" s="135">
        <f t="shared" si="101"/>
        <v>0.39999999999999969</v>
      </c>
      <c r="CW79" s="43"/>
      <c r="CX79" s="86">
        <f t="shared" si="102"/>
        <v>0.124</v>
      </c>
      <c r="CY79" s="86">
        <f t="shared" si="103"/>
        <v>0.121</v>
      </c>
      <c r="CZ79" s="136">
        <f t="shared" si="104"/>
        <v>0.30000000000000027</v>
      </c>
      <c r="DA79" s="86">
        <f t="shared" si="105"/>
        <v>8.2000000000000003E-2</v>
      </c>
      <c r="DB79" s="86">
        <f t="shared" si="106"/>
        <v>0.08</v>
      </c>
      <c r="DC79" s="136">
        <f t="shared" si="107"/>
        <v>0.20000000000000018</v>
      </c>
      <c r="DD79" s="149">
        <v>0</v>
      </c>
    </row>
    <row r="80" spans="2:108" s="15" customFormat="1" ht="13.5" customHeight="1" thickBot="1">
      <c r="B80" s="52">
        <v>74</v>
      </c>
      <c r="C80" s="170" t="s">
        <v>30</v>
      </c>
      <c r="D80" s="77">
        <v>2</v>
      </c>
      <c r="E80" s="77">
        <v>1</v>
      </c>
      <c r="F80" s="77">
        <v>1</v>
      </c>
      <c r="G80" s="53">
        <f t="shared" si="61"/>
        <v>0.5</v>
      </c>
      <c r="H80" s="53">
        <f t="shared" si="62"/>
        <v>0.5</v>
      </c>
      <c r="I80" s="77">
        <v>483200</v>
      </c>
      <c r="J80" s="77">
        <v>483200</v>
      </c>
      <c r="K80" s="77">
        <f t="shared" si="63"/>
        <v>483200</v>
      </c>
      <c r="L80" s="77">
        <f t="shared" si="64"/>
        <v>483200</v>
      </c>
      <c r="M80" s="77">
        <v>2</v>
      </c>
      <c r="N80" s="77">
        <v>0</v>
      </c>
      <c r="O80" s="77">
        <v>0</v>
      </c>
      <c r="P80" s="53">
        <f t="shared" si="65"/>
        <v>0</v>
      </c>
      <c r="Q80" s="53">
        <f t="shared" si="66"/>
        <v>0</v>
      </c>
      <c r="R80" s="77">
        <v>0</v>
      </c>
      <c r="S80" s="77">
        <v>0</v>
      </c>
      <c r="T80" s="77" t="str">
        <f t="shared" si="67"/>
        <v>-</v>
      </c>
      <c r="U80" s="77" t="str">
        <f t="shared" si="68"/>
        <v>-</v>
      </c>
      <c r="V80" s="77">
        <v>620</v>
      </c>
      <c r="W80" s="77">
        <v>30</v>
      </c>
      <c r="X80" s="77">
        <v>14</v>
      </c>
      <c r="Y80" s="53">
        <f t="shared" si="69"/>
        <v>4.8387096774193547E-2</v>
      </c>
      <c r="Z80" s="53">
        <f t="shared" si="70"/>
        <v>2.2580645161290321E-2</v>
      </c>
      <c r="AA80" s="77">
        <v>10491450</v>
      </c>
      <c r="AB80" s="77">
        <v>5163780</v>
      </c>
      <c r="AC80" s="77">
        <f t="shared" si="71"/>
        <v>349715</v>
      </c>
      <c r="AD80" s="77">
        <f t="shared" si="72"/>
        <v>368841.42857142858</v>
      </c>
      <c r="AE80" s="77">
        <v>486</v>
      </c>
      <c r="AF80" s="77">
        <v>38</v>
      </c>
      <c r="AG80" s="77">
        <v>15</v>
      </c>
      <c r="AH80" s="53">
        <f t="shared" si="73"/>
        <v>7.8189300411522639E-2</v>
      </c>
      <c r="AI80" s="53">
        <f t="shared" si="74"/>
        <v>3.0864197530864196E-2</v>
      </c>
      <c r="AJ80" s="77">
        <v>6613180</v>
      </c>
      <c r="AK80" s="77">
        <v>3409020</v>
      </c>
      <c r="AL80" s="77">
        <f t="shared" si="75"/>
        <v>174031.05263157896</v>
      </c>
      <c r="AM80" s="77">
        <f t="shared" si="76"/>
        <v>227268</v>
      </c>
      <c r="AN80" s="77">
        <v>269</v>
      </c>
      <c r="AO80" s="77">
        <v>38</v>
      </c>
      <c r="AP80" s="77">
        <v>16</v>
      </c>
      <c r="AQ80" s="53">
        <f t="shared" si="77"/>
        <v>0.14126394052044611</v>
      </c>
      <c r="AR80" s="53">
        <f t="shared" si="78"/>
        <v>5.9479553903345722E-2</v>
      </c>
      <c r="AS80" s="77">
        <v>6682030</v>
      </c>
      <c r="AT80" s="77">
        <v>4860830</v>
      </c>
      <c r="AU80" s="77">
        <f t="shared" si="79"/>
        <v>175842.89473684211</v>
      </c>
      <c r="AV80" s="77">
        <f t="shared" si="80"/>
        <v>303801.875</v>
      </c>
      <c r="AW80" s="77">
        <v>148</v>
      </c>
      <c r="AX80" s="77">
        <v>26</v>
      </c>
      <c r="AY80" s="77">
        <v>14</v>
      </c>
      <c r="AZ80" s="53">
        <f t="shared" si="81"/>
        <v>0.17567567567567569</v>
      </c>
      <c r="BA80" s="53">
        <f t="shared" si="82"/>
        <v>9.45945945945946E-2</v>
      </c>
      <c r="BB80" s="77">
        <v>4039800</v>
      </c>
      <c r="BC80" s="77">
        <v>3074230</v>
      </c>
      <c r="BD80" s="77">
        <f t="shared" si="83"/>
        <v>155376.92307692306</v>
      </c>
      <c r="BE80" s="77">
        <f t="shared" si="84"/>
        <v>219587.85714285713</v>
      </c>
      <c r="BF80" s="77">
        <v>79</v>
      </c>
      <c r="BG80" s="77">
        <v>17</v>
      </c>
      <c r="BH80" s="77">
        <v>15</v>
      </c>
      <c r="BI80" s="53">
        <f t="shared" si="85"/>
        <v>0.21518987341772153</v>
      </c>
      <c r="BJ80" s="53">
        <f t="shared" si="86"/>
        <v>0.189873417721519</v>
      </c>
      <c r="BK80" s="77">
        <v>4791710</v>
      </c>
      <c r="BL80" s="77">
        <v>4033070</v>
      </c>
      <c r="BM80" s="77">
        <f t="shared" si="87"/>
        <v>281865.29411764705</v>
      </c>
      <c r="BN80" s="77">
        <f t="shared" si="88"/>
        <v>268871.33333333331</v>
      </c>
      <c r="BO80" s="77">
        <f t="shared" si="89"/>
        <v>1606</v>
      </c>
      <c r="BP80" s="77">
        <f t="shared" si="89"/>
        <v>150</v>
      </c>
      <c r="BQ80" s="77">
        <f t="shared" si="89"/>
        <v>75</v>
      </c>
      <c r="BR80" s="53">
        <f t="shared" si="90"/>
        <v>9.3399750933997508E-2</v>
      </c>
      <c r="BS80" s="53">
        <f t="shared" si="91"/>
        <v>4.6699875466998754E-2</v>
      </c>
      <c r="BT80" s="77">
        <f t="shared" si="56"/>
        <v>33101370</v>
      </c>
      <c r="BU80" s="77">
        <f t="shared" si="56"/>
        <v>21024130</v>
      </c>
      <c r="BV80" s="77">
        <f t="shared" si="92"/>
        <v>220675.8</v>
      </c>
      <c r="BW80" s="77">
        <f t="shared" si="93"/>
        <v>280321.73333333334</v>
      </c>
      <c r="BY80" s="167">
        <v>74</v>
      </c>
      <c r="BZ80" s="169" t="s">
        <v>30</v>
      </c>
      <c r="CA80" s="142">
        <v>1542</v>
      </c>
      <c r="CB80" s="142">
        <v>138</v>
      </c>
      <c r="CC80" s="142">
        <v>69</v>
      </c>
      <c r="CD80" s="26">
        <v>8.9494163424124515E-2</v>
      </c>
      <c r="CE80" s="26">
        <v>4.4747081712062257E-2</v>
      </c>
      <c r="CF80" s="142">
        <v>30885680</v>
      </c>
      <c r="CG80" s="142">
        <v>21888080</v>
      </c>
      <c r="CH80" s="142">
        <v>223809.27536231885</v>
      </c>
      <c r="CI80" s="142">
        <v>317218.55072463769</v>
      </c>
      <c r="CK80" s="42" t="str">
        <f t="shared" si="94"/>
        <v>能勢町</v>
      </c>
      <c r="CL80" s="86">
        <f t="shared" si="59"/>
        <v>7.8408195429472027E-2</v>
      </c>
      <c r="CM80" s="97">
        <f t="shared" si="95"/>
        <v>7.8E-2</v>
      </c>
      <c r="CN80" s="97">
        <f t="shared" si="108"/>
        <v>7.5154004106776182E-2</v>
      </c>
      <c r="CO80" s="97">
        <f t="shared" si="96"/>
        <v>7.4999999999999997E-2</v>
      </c>
      <c r="CP80" s="135">
        <f t="shared" si="109"/>
        <v>0.30000000000000027</v>
      </c>
      <c r="CQ80" s="42" t="str">
        <f t="shared" si="97"/>
        <v>能勢町</v>
      </c>
      <c r="CR80" s="86">
        <f t="shared" si="60"/>
        <v>3.664302600472813E-2</v>
      </c>
      <c r="CS80" s="86">
        <f t="shared" si="98"/>
        <v>3.6999999999999998E-2</v>
      </c>
      <c r="CT80" s="97">
        <f t="shared" si="99"/>
        <v>3.7782340862422999E-2</v>
      </c>
      <c r="CU80" s="97">
        <f t="shared" si="100"/>
        <v>3.7999999999999999E-2</v>
      </c>
      <c r="CV80" s="135">
        <f t="shared" si="101"/>
        <v>-0.10000000000000009</v>
      </c>
      <c r="CW80" s="43"/>
      <c r="CX80" s="86">
        <f t="shared" si="102"/>
        <v>0.124</v>
      </c>
      <c r="CY80" s="86">
        <f t="shared" si="103"/>
        <v>0.121</v>
      </c>
      <c r="CZ80" s="136">
        <f t="shared" si="104"/>
        <v>0.30000000000000027</v>
      </c>
      <c r="DA80" s="86">
        <f>ROUND($BS$81,3)</f>
        <v>8.2000000000000003E-2</v>
      </c>
      <c r="DB80" s="86">
        <f t="shared" si="106"/>
        <v>0.08</v>
      </c>
      <c r="DC80" s="136">
        <f t="shared" si="107"/>
        <v>0.20000000000000018</v>
      </c>
      <c r="DD80" s="149">
        <v>999</v>
      </c>
    </row>
    <row r="81" spans="2:101" s="15" customFormat="1" ht="13.5" customHeight="1" thickTop="1">
      <c r="B81" s="262" t="s">
        <v>1</v>
      </c>
      <c r="C81" s="263"/>
      <c r="D81" s="172">
        <v>1780</v>
      </c>
      <c r="E81" s="172">
        <v>302</v>
      </c>
      <c r="F81" s="172">
        <v>162</v>
      </c>
      <c r="G81" s="173">
        <v>0.16966292134831459</v>
      </c>
      <c r="H81" s="173">
        <v>9.1011235955056183E-2</v>
      </c>
      <c r="I81" s="172">
        <v>93096120</v>
      </c>
      <c r="J81" s="172">
        <v>76886120</v>
      </c>
      <c r="K81" s="172">
        <v>308265.29801324505</v>
      </c>
      <c r="L81" s="172">
        <v>474605.67901234567</v>
      </c>
      <c r="M81" s="172">
        <v>4899</v>
      </c>
      <c r="N81" s="172">
        <v>889</v>
      </c>
      <c r="O81" s="172">
        <v>482</v>
      </c>
      <c r="P81" s="173">
        <v>0.18146560522555624</v>
      </c>
      <c r="Q81" s="173">
        <v>9.8387426005307199E-2</v>
      </c>
      <c r="R81" s="172">
        <v>358323150</v>
      </c>
      <c r="S81" s="172">
        <v>285539930</v>
      </c>
      <c r="T81" s="172">
        <v>403063.16085489315</v>
      </c>
      <c r="U81" s="172">
        <v>592406.49377593363</v>
      </c>
      <c r="V81" s="172">
        <v>537035</v>
      </c>
      <c r="W81" s="172">
        <v>23347</v>
      </c>
      <c r="X81" s="172">
        <v>12845</v>
      </c>
      <c r="Y81" s="173">
        <v>4.3473889038889456E-2</v>
      </c>
      <c r="Z81" s="173">
        <v>2.3918366586907745E-2</v>
      </c>
      <c r="AA81" s="172">
        <v>6699963350</v>
      </c>
      <c r="AB81" s="172">
        <v>5114650120</v>
      </c>
      <c r="AC81" s="172">
        <v>286973.20212446997</v>
      </c>
      <c r="AD81" s="172">
        <v>398182.18139353837</v>
      </c>
      <c r="AE81" s="172">
        <v>435003</v>
      </c>
      <c r="AF81" s="172">
        <v>40905</v>
      </c>
      <c r="AG81" s="172">
        <v>23961</v>
      </c>
      <c r="AH81" s="173">
        <v>9.4033834249418968E-2</v>
      </c>
      <c r="AI81" s="173">
        <v>5.5082378742215568E-2</v>
      </c>
      <c r="AJ81" s="172">
        <v>11480602370</v>
      </c>
      <c r="AK81" s="172">
        <v>9196505690</v>
      </c>
      <c r="AL81" s="172">
        <v>280665.01332355459</v>
      </c>
      <c r="AM81" s="172">
        <v>383811.43065815285</v>
      </c>
      <c r="AN81" s="172">
        <v>284781</v>
      </c>
      <c r="AO81" s="172">
        <v>51276</v>
      </c>
      <c r="AP81" s="172">
        <v>33624</v>
      </c>
      <c r="AQ81" s="173">
        <v>0.18005414687075333</v>
      </c>
      <c r="AR81" s="173">
        <v>0.11806967459205495</v>
      </c>
      <c r="AS81" s="172">
        <v>15001533930</v>
      </c>
      <c r="AT81" s="172">
        <v>12521114030</v>
      </c>
      <c r="AU81" s="172">
        <v>292564.43423824012</v>
      </c>
      <c r="AV81" s="172">
        <v>372386.21312157984</v>
      </c>
      <c r="AW81" s="172">
        <v>147513</v>
      </c>
      <c r="AX81" s="172">
        <v>44209</v>
      </c>
      <c r="AY81" s="172">
        <v>32463</v>
      </c>
      <c r="AZ81" s="173">
        <v>0.2996956200470467</v>
      </c>
      <c r="BA81" s="173">
        <v>0.22006873970429724</v>
      </c>
      <c r="BB81" s="172">
        <v>13639860000</v>
      </c>
      <c r="BC81" s="172">
        <v>11994370760</v>
      </c>
      <c r="BD81" s="172">
        <v>308531.29453278746</v>
      </c>
      <c r="BE81" s="172">
        <v>369478.19856451958</v>
      </c>
      <c r="BF81" s="172">
        <v>62346</v>
      </c>
      <c r="BG81" s="172">
        <v>21937</v>
      </c>
      <c r="BH81" s="172">
        <v>17846</v>
      </c>
      <c r="BI81" s="173">
        <v>0.35185898052802106</v>
      </c>
      <c r="BJ81" s="173">
        <v>0.28624129855965097</v>
      </c>
      <c r="BK81" s="172">
        <v>7521547940</v>
      </c>
      <c r="BL81" s="172">
        <v>6891284300</v>
      </c>
      <c r="BM81" s="172">
        <v>342870.3988694899</v>
      </c>
      <c r="BN81" s="172">
        <v>386152.88019724307</v>
      </c>
      <c r="BO81" s="172">
        <v>1473357</v>
      </c>
      <c r="BP81" s="172">
        <v>182865</v>
      </c>
      <c r="BQ81" s="172">
        <v>121383</v>
      </c>
      <c r="BR81" s="173">
        <v>0.12411452214229138</v>
      </c>
      <c r="BS81" s="173">
        <v>8.2385328199479149E-2</v>
      </c>
      <c r="BT81" s="172">
        <v>54794926860</v>
      </c>
      <c r="BU81" s="172">
        <v>46080350950</v>
      </c>
      <c r="BV81" s="172">
        <v>299646.88081371505</v>
      </c>
      <c r="BW81" s="172">
        <v>379627.71516604465</v>
      </c>
      <c r="BY81" s="242" t="s">
        <v>1</v>
      </c>
      <c r="BZ81" s="243"/>
      <c r="CA81" s="165">
        <v>1427513</v>
      </c>
      <c r="CB81" s="165">
        <v>173264</v>
      </c>
      <c r="CC81" s="165">
        <v>113828</v>
      </c>
      <c r="CD81" s="166">
        <v>0.1213747265348897</v>
      </c>
      <c r="CE81" s="166">
        <v>7.9738678386816794E-2</v>
      </c>
      <c r="CF81" s="165">
        <v>52114294190</v>
      </c>
      <c r="CG81" s="165">
        <v>43628164210</v>
      </c>
      <c r="CH81" s="165">
        <v>300779.7014382676</v>
      </c>
      <c r="CI81" s="165">
        <v>383281.47916154197</v>
      </c>
      <c r="CK81" s="41"/>
      <c r="CL81" s="41"/>
      <c r="CM81" s="41"/>
      <c r="CN81" s="41"/>
      <c r="CO81" s="41"/>
      <c r="CP81" s="41"/>
      <c r="CQ81" s="41"/>
      <c r="CR81" s="41"/>
      <c r="CS81" s="41"/>
      <c r="CT81" s="41"/>
      <c r="CU81" s="41"/>
      <c r="CV81" s="41"/>
      <c r="CW81" s="41"/>
    </row>
    <row r="82" spans="2:101" s="15" customFormat="1">
      <c r="CK82" s="41"/>
      <c r="CL82" s="41"/>
      <c r="CM82" s="41"/>
      <c r="CN82" s="41"/>
      <c r="CO82" s="41"/>
      <c r="CP82" s="41"/>
      <c r="CQ82" s="41"/>
      <c r="CR82" s="41"/>
      <c r="CS82" s="41"/>
      <c r="CT82" s="41"/>
      <c r="CU82" s="41"/>
      <c r="CV82" s="41"/>
      <c r="CW82" s="41"/>
    </row>
  </sheetData>
  <mergeCells count="69">
    <mergeCell ref="DD4:DD6"/>
    <mergeCell ref="DA4:DC5"/>
    <mergeCell ref="K4:L4"/>
    <mergeCell ref="I4:J4"/>
    <mergeCell ref="D3:L3"/>
    <mergeCell ref="BO4:BO6"/>
    <mergeCell ref="BP4:BQ4"/>
    <mergeCell ref="AW4:AW6"/>
    <mergeCell ref="AX4:AY4"/>
    <mergeCell ref="AZ4:BA4"/>
    <mergeCell ref="BF4:BF6"/>
    <mergeCell ref="BG4:BH4"/>
    <mergeCell ref="BI4:BJ4"/>
    <mergeCell ref="M3:U3"/>
    <mergeCell ref="AE4:AE6"/>
    <mergeCell ref="AF4:AG4"/>
    <mergeCell ref="M4:M6"/>
    <mergeCell ref="N4:O4"/>
    <mergeCell ref="P4:Q4"/>
    <mergeCell ref="V4:V6"/>
    <mergeCell ref="W4:X4"/>
    <mergeCell ref="R4:S4"/>
    <mergeCell ref="T4:U4"/>
    <mergeCell ref="B81:C81"/>
    <mergeCell ref="C3:C6"/>
    <mergeCell ref="B3:B6"/>
    <mergeCell ref="E4:F4"/>
    <mergeCell ref="G4:H4"/>
    <mergeCell ref="D4:D6"/>
    <mergeCell ref="V3:AD3"/>
    <mergeCell ref="AJ4:AK4"/>
    <mergeCell ref="AL4:AM4"/>
    <mergeCell ref="AE3:AM3"/>
    <mergeCell ref="Y4:Z4"/>
    <mergeCell ref="AH4:AI4"/>
    <mergeCell ref="AA4:AB4"/>
    <mergeCell ref="AC4:AD4"/>
    <mergeCell ref="AS4:AT4"/>
    <mergeCell ref="AU4:AV4"/>
    <mergeCell ref="AN3:AV3"/>
    <mergeCell ref="BB4:BC4"/>
    <mergeCell ref="BD4:BE4"/>
    <mergeCell ref="AW3:BE3"/>
    <mergeCell ref="AO4:AP4"/>
    <mergeCell ref="AQ4:AR4"/>
    <mergeCell ref="AN4:AN6"/>
    <mergeCell ref="BT4:BU4"/>
    <mergeCell ref="BV4:BW4"/>
    <mergeCell ref="BO3:BW3"/>
    <mergeCell ref="BM4:BN4"/>
    <mergeCell ref="BF3:BN3"/>
    <mergeCell ref="BK4:BL4"/>
    <mergeCell ref="BR4:BS4"/>
    <mergeCell ref="BY3:BY6"/>
    <mergeCell ref="BZ3:BZ6"/>
    <mergeCell ref="BY81:BZ81"/>
    <mergeCell ref="CL6:CM6"/>
    <mergeCell ref="CN6:CO6"/>
    <mergeCell ref="CA3:CI3"/>
    <mergeCell ref="CA4:CA6"/>
    <mergeCell ref="CB4:CC4"/>
    <mergeCell ref="CD4:CE4"/>
    <mergeCell ref="CF4:CG4"/>
    <mergeCell ref="CH4:CI4"/>
    <mergeCell ref="CR6:CS6"/>
    <mergeCell ref="CT6:CU6"/>
    <mergeCell ref="CK4:CP5"/>
    <mergeCell ref="CQ4:CV5"/>
    <mergeCell ref="CX4:CZ5"/>
  </mergeCells>
  <phoneticPr fontId="3"/>
  <pageMargins left="0.47244094488188981" right="0.23622047244094491" top="0.43307086614173229" bottom="0.31496062992125984" header="0.31496062992125984" footer="0.19685039370078741"/>
  <pageSetup paperSize="8" scale="75" fitToHeight="0" orientation="landscape" r:id="rId1"/>
  <headerFooter>
    <oddHeader>&amp;R&amp;"ＭＳ 明朝,標準"&amp;12在宅医療に係る分析</oddHeader>
  </headerFooter>
  <colBreaks count="2" manualBreakCount="2">
    <brk id="30" max="80" man="1"/>
    <brk id="57" max="80" man="1"/>
  </colBreaks>
  <ignoredErrors>
    <ignoredError sqref="G7:H7 K7:L7 P7:Q7 T7:U7 Y7:Z7 AC7:AD7 AH7:AI7 AL7:AM7 AQ7:AR7 AU7:AV7 AZ7:BA7 BD7:BE7 BI7:BJ7 BM7:BQ7 BT7:BU7 G8:H8 K8:L8 P8:Q8 T8:U8 Y8:Z8 AC8:AD8 AH8:AI8 AL8:AM8 AQ8:AR8 AU8:AV8 AZ8:BA8 BD8:BE8 BI8:BJ8 BM8:BQ8 BT8:BU8 G9:H9 K9:L9 P9:Q9 T9:U9 Y9:Z9 AC9:AD9 AH9:AI9 AL9:AM9 AQ9:AR9 AU9:AV9 AZ9:BA9 BD9:BE9 BI9:BJ9 BM9:BQ9 BT9:BU9 G10:H10 K10:L10 P10:Q10 T10:U10 Y10:Z10 AC10:AD10 AH10:AI10 AL10:AM10 AQ10:AR10 AU10:AV10 AZ10:BA10 BD10:BE10 BI10:BJ10 BM10:BQ10 BT10:BU10 G11:H11 K11:L11 P11:Q11 T11:U11 Y11:Z11 AC11:AD11 AH11:AI11 AL11:AM11 AQ11:AR11 AU11:AV11 AZ11:BA11 BD11:BE11 BI11:BJ11 BM11:BQ11 BT11:BU11 G12:H12 K12:L12 P12:Q12 T12:U12 Y12:Z12 AC12:AD12 AH12:AI12 AL12:AM12 AQ12:AR12 AU12:AV12 AZ12:BA12 BD12:BE12 BI12:BJ12 BM12:BQ12 BT12:BU12 G13:H13 K13:L13 P13:Q13 T13:U13 Y13:Z13 AC13:AD13 AH13:AI13 AL13:AM13 AQ13:AR13 AU13:AV13 AZ13:BA13 BD13:BE13 BI13:BJ13 BM13:BQ13 BT13:BU13 G14:H14 K14:L14 P14:Q14 T14:U14 Y14:Z14 AC14:AD14 AH14:AI14 AL14:AM14 AQ14:AR14 AU14:AV14 AZ14:BA14 BD14:BE14 BI14:BJ14 BM14:BQ14 BT14:BU14 G15:H15 K15:L15 P15:Q15 T15:U15 Y15:Z15 AC15:AD15 AH15:AI15 AL15:AM15 AQ15:AR15 AU15:AV15 AZ15:BA15 BD15:BE15 BI15:BJ15 BM15:BQ15 BT15:BU15 G16:H16 K16:L16 P16:Q16 T16:U16 Y16:Z16 AC16:AD16 AH16:AI16 AL16:AM16 AQ16:AR16 AU16:AV16 AZ16:BA16 BD16:BE16 BI16:BJ16 BM16:BQ16 BT16:BU16 G17:H17 K17:L17 P17:Q17 T17:U17 Y17:Z17 AC17:AD17 AH17:AI17 AL17:AM17 AQ17:AR17 AU17:AV17 AZ17:BA17 BD17:BE17 BI17:BJ17 BM17:BQ17 BT17:BU17 G18:H18 K18:L18 P18:Q18 T18:U18 Y18:Z18 AC18:AD18 AH18:AI18 AL18:AM18 AQ18:AR18 AU18:AV18 AZ18:BA18 BD18:BE18 BI18:BJ18 BM18:BQ18 BT18:BU18 G19:H19 K19:L19 P19:Q19 T19:U19 Y19:Z19 AC19:AD19 AH19:AI19 AL19:AM19 AQ19:AR19 AU19:AV19 AZ19:BA19 BD19:BE19 BI19:BJ19 BM19:BQ19 BT19:BU19 G20:H20 K20:L20 P20:Q20 T20:U20 Y20:Z20 AC20:AD20 AH20:AI20 AL20:AM20 AQ20:AR20 AU20:AV20 AZ20:BA20 BD20:BE20 BI20:BJ20 BM20:BQ20 BT20:BU20 G21:H21 K21:L21 P21:Q21 T21:U21 Y21:Z21 AC21:AD21 AH21:AI21 AL21:AM21 AQ21:AR21 AU21:AV21 AZ21:BA21 BD21:BE21 BI21:BJ21 BM21:BQ21 BT21:BU21 G22:H22 K22:L22 P22:Q22 T22:U22 Y22:Z22 AC22:AD22 AH22:AI22 AL22:AM22 AQ22:AR22 AU22:AV22 AZ22:BA22 BD22:BE22 BI22:BJ22 BM22:BQ22 BT22:BU22 G23:H23 K23:L23 P23:Q23 T23:U23 Y23:Z23 AC23:AD23 AH23:AI23 AL23:AM23 AQ23:AR23 AU23:AV23 AZ23:BA23 BD23:BE23 BI23:BJ23 BM23:BQ23 BT23:BU23 G24:H24 K24:L24 P24:Q24 T24:U24 Y24:Z24 AC24:AD24 AH24:AI24 AL24:AM24 AQ24:AR24 AU24:AV24 AZ24:BA24 BD24:BE24 BI24:BJ24 BM24:BQ24 BT24:BU24 G25:H25 K25:L25 P25:Q25 T25:U25 Y25:Z25 AC25:AD25 AH25:AI25 AL25:AM25 AQ25:AR25 AU25:AV25 AZ25:BA25 BD25:BE25 BI25:BJ25 BM25:BQ25 BT25:BU25 G26:H26 K26:L26 P26:Q26 T26:U26 Y26:Z26 AC26:AD26 AH26:AI26 AL26:AM26 AQ26:AR26 AU26:AV26 AZ26:BA26 BD26:BE26 BI26:BJ26 BM26:BQ26 BT26:BU26 G27:H27 K27:L27 P27:Q27 T27:U27 Y27:Z27 AC27:AD27 AH27:AI27 AL27:AM27 AQ27:AR27 AU27:AV27 AZ27:BA27 BD27:BE27 BI27:BJ27 BM27:BQ27 BT27:BU27 G28:H28 K28:L28 P28:Q28 T28:U28 Y28:Z28 AC28:AD28 AH28:AI28 AL28:AM28 AQ28:AR28 AU28:AV28 AZ28:BA28 BD28:BE28 BI28:BJ28 BM28:BQ28 BT28:BU28 G29:H29 K29:L29 P29:Q29 T29:U29 Y29:Z29 AC29:AD29 AH29:AI29 AL29:AM29 AQ29:AR29 AU29:AV29 AZ29:BA29 BD29:BE29 BI29:BJ29 BM29:BQ29 BT29:BU29 G30:H30 K30:L30 P30:Q30 T30:U30 Y30:Z30 AC30:AD30 AH30:AI30 AL30:AM30 AQ30:AR30 AU30:AV30 AZ30:BA30 BD30:BE30 BI30:BJ30 BM30:BQ30 BT30:BU30 G31:H31 K31:L31 P31:Q31 T31:U31 Y31:Z31 AC31:AD31 AH31:AI31 AL31:AM31 AQ31:AR31 AU31:AV31 AZ31:BA31 BD31:BE31 BI31:BJ31 BM31:BQ31 BT31:BU31 G32:H32 K32:L32 P32:Q32 T32:U32 Y32:Z32 AC32:AD32 AH32:AI32 AL32:AM32 AQ32:AR32 AU32:AV32 AZ32:BA32 BD32:BE32 BI32:BJ32 BM32:BQ32 BT32:BU32 G33:H33 K33:L33 P33:Q33 T33:U33 Y33:Z33 AC33:AD33 AH33:AI33 AL33:AM33 AQ33:AR33 AU33:AV33 AZ33:BA33 BD33:BE33 BI33:BJ33 BM33:BQ33 BT33:BU33 G34:H34 K34:L34 P34:Q34 T34:U34 Y34:Z34 AC34:AD34 AH34:AI34 AL34:AM34 AQ34:AR34 AU34:AV34 AZ34:BA34 BD34:BE34 BI34:BJ34 BM34:BQ34 BT34:BU34 G35:H35 K35:L35 P35:Q35 T35:U35 Y35:Z35 AC35:AD35 AH35:AI35 AL35:AM35 AQ35:AR35 AU35:AV35 AZ35:BA35 BD35:BE35 BI35:BJ35 BM35:BQ35 BT35:BU35 G36:H36 K36:L36 P36:Q36 T36:U36 Y36:Z36 AC36:AD36 AH36:AI36 AL36:AM36 AQ36:AR36 AU36:AV36 AZ36:BA36 BD36:BE36 BI36:BJ36 BM36:BQ36 BT36:BU36 G37:H37 K37:L37 P37:Q37 T37:U37 Y37:Z37 AC37:AD37 AH37:AI37 AL37:AM37 AQ37:AR37 AU37:AV37 AZ37:BA37 BD37:BE37 BI37:BJ37 BM37:BQ37 BT37:BU37 G38:H38 K38:L38 P38:Q38 T38:U38 Y38:Z38 AC38:AD38 AH38:AI38 AL38:AM38 AQ38:AR38 AU38:AV38 AZ38:BA38 BD38:BE38 BI38:BJ38 BM38:BQ38 BT38:BU38 G39:H39 K39:L39 P39:Q39 T39:U39 Y39:Z39 AC39:AD39 AH39:AI39 AL39:AM39 AQ39:AR39 AU39:AV39 AZ39:BA39 BD39:BE39 BI39:BJ39 BM39:BQ39 BT39:BU39 G40:H40 K40:L40 P40:Q40 T40:U40 Y40:Z40 AC40:AD40 AH40:AI40 AL40:AM40 AQ40:AR40 AU40:AV40 AZ40:BA40 BD40:BE40 BI40:BJ40 BM40:BQ40 BT40:BU40 G41:H41 K41:L41 P41:Q41 T41:U41 Y41:Z41 AC41:AD41 AH41:AI41 AL41:AM41 AQ41:AR41 AU41:AV41 AZ41:BA41 BD41:BE41 BI41:BJ41 BM41:BQ41 BT41:BU41 G42:H42 K42:L42 P42:Q42 T42:U42 Y42:Z42 AC42:AD42 AH42:AI42 AL42:AM42 AQ42:AR42 AU42:AV42 AZ42:BA42 BD42:BE42 BI42:BJ42 BM42:BQ42 BT42:BU42 G43:H43 K43:L43 P43:Q43 T43:U43 Y43:Z43 AC43:AD43 AH43:AI43 AL43:AM43 AQ43:AR43 AU43:AV43 AZ43:BA43 BD43:BE43 BI43:BJ43 BM43:BQ43 BT43:BU43 G44:H44 K44:L44 P44:Q44 T44:U44 Y44:Z44 AC44:AD44 AH44:AI44 AL44:AM44 AQ44:AR44 AU44:AV44 AZ44:BA44 BD44:BE44 BI44:BJ44 BM44:BQ44 BT44:BU44 G45:H45 K45:L45 P45:Q45 T45:U45 Y45:Z45 AC45:AD45 AH45:AI45 AL45:AM45 AQ45:AR45 AU45:AV45 AZ45:BA45 BD45:BE45 BI45:BJ45 BM45:BQ45 BT45:BU45 G46:H46 K46:L46 P46:Q46 T46:U46 Y46:Z46 AC46:AD46 AH46:AI46 AL46:AM46 AQ46:AR46 AU46:AV46 AZ46:BA46 BD46:BE46 BI46:BJ46 BM46:BQ46 BT46:BU46 G47:H47 K47:L47 P47:Q47 T47:U47 Y47:Z47 AC47:AD47 AH47:AI47 AL47:AM47 AQ47:AR47 AU47:AV47 AZ47:BA47 BD47:BE47 BI47:BJ47 BM47:BQ47 BT47:BU47 G48:H48 K48:L48 P48:Q48 T48:U48 Y48:Z48 AC48:AD48 AH48:AI48 AL48:AM48 AQ48:AR48 AU48:AV48 AZ48:BA48 BD48:BE48 BI48:BJ48 BM48:BQ48 BT48:BU48 G49:H49 K49:L49 P49:Q49 T49:U49 Y49:Z49 AC49:AD49 AH49:AI49 AL49:AM49 AQ49:AR49 AU49:AV49 AZ49:BA49 BD49:BE49 BI49:BJ49 BM49:BQ49 BT49:BU49 G50:H50 K50:L50 P50:Q50 T50:U50 Y50:Z50 AC50:AD50 AH50:AI50 AL50:AM50 AQ50:AR50 AU50:AV50 AZ50:BA50 BD50:BE50 BI50:BJ50 BM50:BQ50 BT50:BU50 G51:H51 K51:L51 P51:Q51 T51:U51 Y51:Z51 AC51:AD51 AH51:AI51 AL51:AM51 AQ51:AR51 AU51:AV51 AZ51:BA51 BD51:BE51 BI51:BJ51 BM51:BQ51 BT51:BU51 G52:H52 K52:L52 P52:Q52 T52:U52 Y52:Z52 AC52:AD52 AH52:AI52 AL52:AM52 AQ52:AR52 AU52:AV52 AZ52:BA52 BD52:BE52 BI52:BJ52 BM52:BQ52 BT52:BU52 G53:H53 K53:L53 P53:Q53 T53:U53 Y53:Z53 AC53:AD53 AH53:AI53 AL53:AM53 AQ53:AR53 AU53:AV53 AZ53:BA53 BD53:BE53 BI53:BJ53 BM53:BQ53 BT53:BU53 G54:H54 K54:L54 P54:Q54 T54:U54 Y54:Z54 AC54:AD54 AH54:AI54 AL54:AM54 AQ54:AR54 AU54:AV54 AZ54:BA54 BD54:BE54 BI54:BJ54 BM54:BQ54 BT54:BU54 G55:H55 K55:L55 P55:Q55 T55:U55 Y55:Z55 AC55:AD55 AH55:AI55 AL55:AM55 AQ55:AR55 AU55:AV55 AZ55:BA55 BD55:BE55 BI55:BJ55 BM55:BQ55 BT55:BU55 G56:H56 K56:L56 P56:Q56 T56:U56 Y56:Z56 AC56:AD56 AH56:AI56 AL56:AM56 AQ56:AR56 AU56:AV56 AZ56:BA56 BD56:BE56 BI56:BJ56 BM56:BQ56 BT56:BU56 G57:H57 K57:L57 P57:Q57 T57:U57 Y57:Z57 AC57:AD57 AH57:AI57 AL57:AM57 AQ57:AR57 AU57:AV57 AZ57:BA57 BD57:BE57 BI57:BJ57 BM57:BQ57 BT57:BU57 G58:H58 K58:L58 P58:Q58 T58:U58 Y58:Z58 AC58:AD58 AH58:AI58 AL58:AM58 AQ58:AR58 AU58:AV58 AZ58:BA58 BD58:BE58 BI58:BJ58 BM58:BQ58 BT58:BU58 G59:H59 K59:L59 P59:Q59 T59:U59 Y59:Z59 AC59:AD59 AH59:AI59 AL59:AM59 AQ59:AR59 AU59:AV59 AZ59:BA59 BD59:BE59 BI59:BJ59 BM59:BQ59 BT59:BU59 G60:H60 K60:L60 P60:Q60 T60:U60 Y60:Z60 AC60:AD60 AH60:AI60 AL60:AM60 AQ60:AR60 AU60:AV60 AZ60:BA60 BD60:BE60 BI60:BJ60 BM60:BQ60 BT60:BU60 G61:H61 K61:L61 P61:Q61 T61:U61 Y61:Z61 AC61:AD61 AH61:AI61 AL61:AM61 AQ61:AR61 AU61:AV61 AZ61:BA61 BD61:BE61 BI61:BJ61 BM61:BQ61 BT61:BU61 G62:H62 K62:L62 P62:Q62 T62:U62 Y62:Z62 AC62:AD62 AH62:AI62 AL62:AM62 AQ62:AR62 AU62:AV62 AZ62:BA62 BD62:BE62 BI62:BJ62 BM62:BQ62 BT62:BU62 G63:H63 K63:L63 P63:Q63 T63:U63 Y63:Z63 AC63:AD63 AH63:AI63 AL63:AM63 AQ63:AR63 AU63:AV63 AZ63:BA63 BD63:BE63 BI63:BJ63 BM63:BQ63 BT63:BU63 G64:H64 K64:L64 P64:Q64 T64:U64 Y64:Z64 AC64:AD64 AH64:AI64 AL64:AM64 AQ64:AR64 AU64:AV64 AZ64:BA64 BD64:BE64 BI64:BJ64 BM64:BQ64 BT64:BU64 G65:H65 K65:L65 P65:Q65 T65:U65 Y65:Z65 AC65:AD65 AH65:AI65 AL65:AM65 AQ65:AR65 AU65:AV65 AZ65:BA65 BD65:BE65 BI65:BJ65 BM65:BQ65 BT65:BU65 G66:H66 K66:L66 P66:Q66 T66:U66 Y66:Z66 AC66:AD66 AH66:AI66 AL66:AM66 AQ66:AR66 AU66:AV66 AZ66:BA66 BD66:BE66 BI66:BJ66 BM66:BQ66 BT66:BU66 G67:H67 K67:L67 P67:Q67 T67:U67 Y67:Z67 AC67:AD67 AH67:AI67 AL67:AM67 AQ67:AR67 AU67:AV67 AZ67:BA67 BD67:BE67 BI67:BJ67 BM67:BQ67 BT67:BU67 G68:H68 K68:L68 P68:Q68 T68:U68 Y68:Z68 AC68:AD68 AH68:AI68 AL68:AM68 AQ68:AR68 AU68:AV68 AZ68:BA68 BD68:BE68 BI68:BJ68 BM68:BQ68 BT68:BU68 G69:H69 K69:L69 P69:Q69 T69:U69 Y69:Z69 AC69:AD69 AH69:AI69 AL69:AM69 AQ69:AR69 AU69:AV69 AZ69:BA69 BD69:BE69 BI69:BJ69 BM69:BQ69 BT69:BU69 G70:H70 K70:L70 P70:Q70 T70:U70 Y70:Z70 AC70:AD70 AH70:AI70 AL70:AM70 AQ70:AR70 AU70:AV70 AZ70:BA70 BD70:BE70 BI70:BJ70 BM70:BQ70 BT70:BU70 G71:H71 K71:L71 P71:Q71 T71:U71 Y71:Z71 AC71:AD71 AH71:AI71 AL71:AM71 AQ71:AR71 AU71:AV71 AZ71:BA71 BD71:BE71 BI71:BJ71 BM71:BQ71 BT71:BU71 G72:H72 K72:L72 P72:Q72 T72:U72 Y72:Z72 AC72:AD72 AH72:AI72 AL72:AM72 AQ72:AR72 AU72:AV72 AZ72:BA72 BD72:BE72 BI72:BJ72 BM72:BQ72 BT72:BU72 G73:H73 K73:L73 P73:Q73 T73:U73 Y73:Z73 AC73:AD73 AH73:AI73 AL73:AM73 AQ73:AR73 AU73:AV73 AZ73:BA73 BD73:BE73 BI73:BJ73 BM73:BQ73 BT73:BU73 G74:H74 K74:L74 P74:Q74 T74:U74 Y74:Z74 AC74:AD74 AH74:AI74 AL74:AM74 AQ74:AR74 AU74:AV74 AZ74:BA74 BD74:BE74 BI74:BJ74 BM74:BQ74 BT74:BU74 G75:H75 K75:L75 P75:Q75 T75:U75 Y75:Z75 AC75:AD75 AH75:AI75 AL75:AM75 AQ75:AR75 AU75:AV75 AZ75:BA75 BD75:BE75 BI75:BJ75 BM75:BQ75 BT75:BU75 G76:H76 K76:L76 P76:Q76 T76:U76 Y76:Z76 AC76:AD76 AH76:AI76 AL76:AM76 AQ76:AR76 AU76:AV76 AZ76:BA76 BD76:BE76 BI76:BJ76 BM76:BQ76 BT76:BU76 G77:H77 K77:L77 P77:Q77 T77:U77 Y77:Z77 AC77:AD77 AH77:AI77 AL77:AM77 AQ77:AR77 AU77:AV77 AZ77:BA77 BD77:BE77 BI77:BJ77 BM77:BQ77 BT77:BU77 G78:H78 K78:L78 P78:Q78 T78:U78 Y78:Z78 AC78:AD78 AH78:AI78 AL78:AM78 AQ78:AR78 AU78:AV78 AZ78:BA78 BD78:BE78 BI78:BJ78 BM78:BQ78 BT78:BU78 G79:H79 K79:L79 P79:Q79 T79:U79 Y79:Z79 AC79:AD79 AH79:AI79 AL79:AM79 AQ79:AR79 AU79:AV79 AZ79:BA79 BD79:BE79 BI79:BJ79 BM79:BQ79 BT79:BU79 G80:H80 K80:L80 P80:Q80 T80:U80 Y80:Z80 AC80:AD80 AH80:AI80 AL80:AM80 AQ80:AR80 AU80:AV80 AZ80:BA80 BD80:BE80 BI80:BJ80 BM80:BQ80 BT80:BU80" emptyCellReference="1"/>
    <ignoredError sqref="CK7:CK80 CM7:CM80 CO7:CQ7 CS7:CS80 CU7:CV7 CX7:CX80 CZ7:DA7 DC7:DC80 CO8:CQ8 CU8:CV8 CZ8:DA8 CO9:CQ9 CU9:CV9 CZ9:DA9 CO10:CQ10 CU10:CV10 CZ10:DA10 CO11:CQ11 CU11:CV11 CZ11:DA11 CO12:CQ12 CU12:CV12 CZ12:DA12 CO13:CQ13 CU13:CV13 CZ13:DA13 CO14:CQ14 CU14:CV14 CZ14:DA14 CO15:CQ15 CU15:CV15 CZ15:DA15 CO16:CQ16 CU16:CV16 CZ16:DA16 CO17:CQ17 CU17:CV17 CZ17:DA17 CO18:CQ18 CU18:CV18 CZ18:DA18 CO19:CQ19 CU19:CV19 CZ19:DA19 CO20:CQ20 CU20:CV20 CZ20:DA20 CO21:CQ21 CU21:CV21 CZ21:DA21 CO22:CQ22 CU22:CV22 CZ22:DA22 CO23:CQ23 CU23:CV23 CZ23:DA23 CO24:CQ24 CU24:CV24 CZ24:DA24 CO25:CQ25 CU25:CV25 CZ25:DA25 CO26:CQ26 CU26:CV26 CZ26:DA26 CO27:CQ27 CU27:CV27 CZ27:DA27 CO28:CQ28 CU28:CV28 CZ28:DA28 CO29:CQ29 CU29:CV29 CZ29:DA29 CO30:CQ30 CU30:CV30 CZ30:DA30 CO31:CQ31 CU31:CV31 CZ31:DA31 CO32:CQ32 CU32:CV32 CZ32:DA32 CO33:CQ33 CU33:CV33 CZ33:DA33 CO34:CQ34 CU34:CV34 CZ34:DA34 CO35:CQ35 CU35:CV35 CZ35:DA35 CO36:CQ36 CU36:CV36 CZ36:DA36 CO37:CQ37 CU37:CV37 CZ37:DA37 CO38:CQ38 CU38:CV38 CZ38:DA38 CO39:CQ39 CU39:CV39 CZ39:DA39 CO40:CQ40 CU40:CV40 CZ40:DA40 CO41:CQ41 CU41:CV41 CZ41:DA41 CO42:CQ42 CU42:CV42 CZ42:DA42 CO43:CQ43 CU43:CV43 CZ43:DA43 CO44:CQ44 CU44:CV44 CZ44:DA44 CO45:CQ45 CU45:CV45 CZ45:DA45 CO46:CQ46 CU46:CV46 CZ46:DA46 CO47:CQ47 CU47:CV47 CZ47:DA47 CO48:CQ48 CU48:CV48 CZ48:DA48 CO49:CQ49 CU49:CV49 CZ49:DA49 CO50:CQ50 CU50:CV50 CZ50:DA50 CO51:CQ51 CU51:CV51 CZ51:DA51 CO52:CQ52 CU52:CV52 CZ52:DA52 CO53:CQ53 CU53:CV53 CZ53:DA53 CO54:CQ54 CU54:CV54 CZ54:DA54 CO55:CQ55 CU55:CV55 CZ55:DA55 CO56:CQ56 CU56:CV56 CZ56:DA56 CO57:CQ57 CU57:CV57 CZ57:DA57 CO58:CQ58 CU58:CV58 CZ58:DA58 CO59:CQ59 CU59:CV59 CZ59:DA59 CO60:CQ60 CU60:CV60 CZ60:DA60 CO61:CQ61 CU61:CV61 CZ61:DA61 CO62:CQ62 CU62:CV62 CZ62:DA62 CO63:CQ63 CU63:CV63 CZ63:DA63 CO64:CQ64 CU64:CV64 CZ64:DA64 CO65:CQ65 CU65:CV65 CZ65:DA65 CO66:CQ66 CU66:CV66 CZ66:DA66 CO67:CQ67 CU67:CV67 CZ67:DA67 CO68:CQ68 CU68:CV68 CZ68:DA68 CO69:CQ69 CU69:CV69 CZ69:DA69 CO70:CQ70 CU70:CV70 CZ70:DA70 CO71:CQ71 CU71:CV71 CZ71:DA71 CO72:CQ72 CU72:CV72 CZ72:DA72 CO73:CQ73 CU73:CV73 CZ73:DA73 CO74:CQ74 CU74:CV74 CZ74:DA74 CO75:CQ75 CU75:CV75 CZ75:DA75 CO76:CQ76 CU76:CV76 CZ76:DA76 CO77:CQ77 CU77:CV77 CZ77:DA77 CO78:CQ78 CU78:CV78 CZ78:DA78 CO79:CQ79 CU79:CV79 CZ79:DA79 CO80:CQ80 CU80:CV80 CZ80:DA80" evalError="1"/>
    <ignoredError sqref="CL7:CL80 CR7:CR80" evalError="1" emptyCellReference="1"/>
    <ignoredError sqref="CN7:CN80 CT7:CT80" evalError="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J80"/>
  <sheetViews>
    <sheetView showGridLines="0" zoomScaleNormal="100" zoomScaleSheetLayoutView="100" workbookViewId="0"/>
  </sheetViews>
  <sheetFormatPr defaultColWidth="9" defaultRowHeight="13.5"/>
  <cols>
    <col min="1" max="1" width="4.625" style="10" customWidth="1"/>
    <col min="2" max="9" width="15.375" style="10" customWidth="1"/>
    <col min="10" max="12" width="20.625" style="10" customWidth="1"/>
    <col min="13" max="13" width="6.625" style="10" customWidth="1"/>
    <col min="14" max="16384" width="9" style="10"/>
  </cols>
  <sheetData>
    <row r="1" spans="2:10" ht="16.5" customHeight="1">
      <c r="B1" s="10" t="s">
        <v>116</v>
      </c>
      <c r="J1" s="10" t="s">
        <v>172</v>
      </c>
    </row>
    <row r="2" spans="2:10" ht="16.5" customHeight="1">
      <c r="B2" s="10" t="s">
        <v>136</v>
      </c>
      <c r="J2" s="10" t="s">
        <v>173</v>
      </c>
    </row>
    <row r="79" ht="13.5" customHeight="1"/>
    <row r="80" ht="13.5" customHeight="1"/>
  </sheetData>
  <phoneticPr fontId="3"/>
  <pageMargins left="0.47244094488188981" right="0.23622047244094491" top="0.43307086614173229" bottom="0.31496062992125984" header="0.31496062992125984" footer="0.19685039370078741"/>
  <pageSetup paperSize="8" scale="75" fitToHeight="0" orientation="landscape" r:id="rId1"/>
  <headerFooter>
    <oddHeader>&amp;R&amp;"ＭＳ 明朝,標準"&amp;12在宅医療に係る分析</oddHeader>
  </headerFooter>
  <rowBreaks count="1" manualBreakCount="1">
    <brk id="78"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570BD-5753-4398-89AD-C2D06D649444}">
  <dimension ref="A1:V121"/>
  <sheetViews>
    <sheetView showGridLines="0" zoomScaleNormal="100" zoomScaleSheetLayoutView="100" workbookViewId="0"/>
  </sheetViews>
  <sheetFormatPr defaultColWidth="9" defaultRowHeight="13.5"/>
  <cols>
    <col min="1" max="1" width="4.625" style="38" customWidth="1"/>
    <col min="2" max="2" width="2.125" style="38" customWidth="1"/>
    <col min="3" max="3" width="8.375" style="38" customWidth="1"/>
    <col min="4" max="4" width="11.625" style="38" customWidth="1"/>
    <col min="5" max="5" width="5.5" style="38" bestFit="1" customWidth="1"/>
    <col min="6" max="6" width="11.625" style="38" customWidth="1"/>
    <col min="7" max="7" width="5.5" style="38" customWidth="1"/>
    <col min="8" max="15" width="8.875" style="38" customWidth="1"/>
    <col min="16" max="22" width="9" style="11"/>
    <col min="23" max="23" width="4.625" style="11" customWidth="1"/>
    <col min="24" max="16384" width="9" style="11"/>
  </cols>
  <sheetData>
    <row r="1" spans="1:22" ht="16.5" customHeight="1">
      <c r="A1" s="44"/>
      <c r="B1" s="38" t="s">
        <v>174</v>
      </c>
      <c r="C1" s="44"/>
      <c r="D1" s="44"/>
      <c r="E1" s="44"/>
      <c r="F1" s="44"/>
      <c r="G1" s="44"/>
      <c r="H1" s="44"/>
      <c r="I1" s="44"/>
      <c r="J1" s="44"/>
      <c r="K1" s="44"/>
      <c r="L1" s="44"/>
      <c r="M1" s="44"/>
      <c r="N1" s="44"/>
      <c r="O1" s="44"/>
    </row>
    <row r="2" spans="1:22" ht="16.5" customHeight="1">
      <c r="A2" s="44"/>
      <c r="B2" s="38" t="s">
        <v>136</v>
      </c>
      <c r="C2" s="44"/>
      <c r="D2" s="44"/>
      <c r="E2" s="44"/>
      <c r="F2" s="44"/>
      <c r="G2" s="44"/>
      <c r="H2" s="44"/>
      <c r="I2" s="44"/>
      <c r="J2" s="44"/>
      <c r="K2" s="44"/>
      <c r="L2" s="44"/>
      <c r="M2" s="44"/>
      <c r="N2" s="44"/>
      <c r="O2" s="44"/>
    </row>
    <row r="3" spans="1:22">
      <c r="A3" s="44"/>
      <c r="B3" s="44"/>
      <c r="C3" s="44"/>
      <c r="D3" s="44"/>
      <c r="E3" s="44"/>
      <c r="F3" s="44"/>
      <c r="G3" s="44"/>
      <c r="H3" s="44"/>
      <c r="I3" s="44"/>
      <c r="J3" s="44"/>
      <c r="K3" s="44"/>
      <c r="L3" s="44"/>
      <c r="M3" s="44"/>
      <c r="N3" s="44"/>
      <c r="O3" s="44"/>
    </row>
    <row r="4" spans="1:22" ht="13.5" customHeight="1">
      <c r="A4" s="44"/>
      <c r="B4" s="56"/>
      <c r="C4" s="57"/>
      <c r="D4" s="57"/>
      <c r="E4" s="57"/>
      <c r="F4" s="57"/>
      <c r="G4" s="58"/>
      <c r="H4" s="44"/>
      <c r="I4" s="44"/>
      <c r="J4" s="44"/>
      <c r="K4" s="44"/>
      <c r="L4" s="44"/>
      <c r="M4" s="44"/>
      <c r="N4" s="44"/>
      <c r="O4" s="44"/>
    </row>
    <row r="5" spans="1:22" ht="13.5" customHeight="1">
      <c r="A5" s="44"/>
      <c r="B5" s="59"/>
      <c r="C5" s="60"/>
      <c r="D5" s="61">
        <v>0.15</v>
      </c>
      <c r="E5" s="62" t="s">
        <v>190</v>
      </c>
      <c r="F5" s="63"/>
      <c r="G5" s="64"/>
      <c r="H5" s="44"/>
      <c r="I5" s="44"/>
      <c r="J5" s="44"/>
      <c r="K5" s="44"/>
      <c r="L5" s="44"/>
      <c r="M5" s="44"/>
      <c r="N5" s="44"/>
      <c r="O5" s="44"/>
    </row>
    <row r="6" spans="1:22">
      <c r="A6" s="44"/>
      <c r="B6" s="59"/>
      <c r="D6" s="61"/>
      <c r="E6" s="62"/>
      <c r="F6" s="63"/>
      <c r="G6" s="64"/>
      <c r="H6" s="44"/>
      <c r="I6" s="44"/>
      <c r="J6" s="44"/>
      <c r="K6" s="44"/>
      <c r="L6" s="44"/>
      <c r="M6" s="44"/>
      <c r="N6" s="44"/>
      <c r="O6" s="44"/>
    </row>
    <row r="7" spans="1:22">
      <c r="A7" s="44"/>
      <c r="B7" s="59"/>
      <c r="C7" s="65"/>
      <c r="D7" s="61">
        <v>0.13</v>
      </c>
      <c r="E7" s="62" t="s">
        <v>190</v>
      </c>
      <c r="F7" s="63">
        <v>0.15</v>
      </c>
      <c r="G7" s="64" t="s">
        <v>198</v>
      </c>
      <c r="H7" s="44"/>
      <c r="I7" s="44"/>
      <c r="J7" s="44"/>
      <c r="K7" s="44"/>
      <c r="L7" s="44"/>
      <c r="M7" s="44"/>
      <c r="N7" s="44"/>
      <c r="O7" s="44"/>
    </row>
    <row r="8" spans="1:22">
      <c r="A8" s="44"/>
      <c r="B8" s="59"/>
      <c r="D8" s="61"/>
      <c r="E8" s="62"/>
      <c r="F8" s="63"/>
      <c r="G8" s="64"/>
      <c r="H8" s="44"/>
      <c r="I8" s="44"/>
      <c r="J8" s="44"/>
      <c r="K8" s="44"/>
      <c r="L8" s="44"/>
      <c r="M8" s="44"/>
      <c r="N8" s="44"/>
      <c r="O8" s="44"/>
    </row>
    <row r="9" spans="1:22">
      <c r="A9" s="44"/>
      <c r="B9" s="59"/>
      <c r="C9" s="66"/>
      <c r="D9" s="61">
        <v>0.11000000000000001</v>
      </c>
      <c r="E9" s="62" t="s">
        <v>190</v>
      </c>
      <c r="F9" s="63">
        <v>0.13</v>
      </c>
      <c r="G9" s="64" t="s">
        <v>198</v>
      </c>
      <c r="H9" s="44"/>
      <c r="I9" s="44"/>
      <c r="J9" s="44"/>
      <c r="K9" s="44"/>
      <c r="L9" s="44"/>
      <c r="M9" s="44"/>
      <c r="N9" s="44"/>
      <c r="O9" s="44"/>
    </row>
    <row r="10" spans="1:22">
      <c r="A10" s="44"/>
      <c r="B10" s="59"/>
      <c r="D10" s="61"/>
      <c r="E10" s="62"/>
      <c r="F10" s="63"/>
      <c r="G10" s="64"/>
      <c r="H10" s="44"/>
      <c r="I10" s="44"/>
      <c r="J10" s="44"/>
      <c r="K10" s="44"/>
      <c r="L10" s="44"/>
      <c r="M10" s="44"/>
      <c r="N10" s="44"/>
      <c r="O10" s="44"/>
    </row>
    <row r="11" spans="1:22">
      <c r="A11" s="44"/>
      <c r="B11" s="59"/>
      <c r="C11" s="67"/>
      <c r="D11" s="61">
        <v>9.0000000000000011E-2</v>
      </c>
      <c r="E11" s="62" t="s">
        <v>190</v>
      </c>
      <c r="F11" s="63">
        <v>0.11000000000000001</v>
      </c>
      <c r="G11" s="64" t="s">
        <v>198</v>
      </c>
      <c r="H11" s="44"/>
      <c r="I11" s="44"/>
      <c r="J11" s="44"/>
      <c r="K11" s="44"/>
      <c r="L11" s="44"/>
      <c r="M11" s="44"/>
      <c r="N11" s="44"/>
      <c r="O11" s="44"/>
    </row>
    <row r="12" spans="1:22">
      <c r="A12" s="44"/>
      <c r="B12" s="59"/>
      <c r="D12" s="61"/>
      <c r="E12" s="62"/>
      <c r="F12" s="63"/>
      <c r="G12" s="64"/>
      <c r="H12" s="44"/>
      <c r="I12" s="44"/>
      <c r="J12" s="44"/>
      <c r="K12" s="44"/>
      <c r="L12" s="44"/>
      <c r="M12" s="44"/>
      <c r="N12" s="44"/>
      <c r="O12" s="44"/>
    </row>
    <row r="13" spans="1:22">
      <c r="A13" s="44"/>
      <c r="B13" s="59"/>
      <c r="C13" s="68"/>
      <c r="D13" s="61">
        <v>7.0000000000000007E-2</v>
      </c>
      <c r="E13" s="62" t="s">
        <v>190</v>
      </c>
      <c r="F13" s="63">
        <v>9.0000000000000011E-2</v>
      </c>
      <c r="G13" s="64" t="s">
        <v>198</v>
      </c>
      <c r="H13" s="44"/>
      <c r="I13" s="44"/>
      <c r="J13" s="44"/>
      <c r="K13" s="44"/>
      <c r="L13" s="44"/>
      <c r="M13" s="44"/>
      <c r="N13" s="44"/>
      <c r="O13" s="44"/>
    </row>
    <row r="14" spans="1:22">
      <c r="A14" s="44"/>
      <c r="B14" s="69"/>
      <c r="C14" s="70"/>
      <c r="D14" s="70"/>
      <c r="E14" s="70"/>
      <c r="F14" s="70"/>
      <c r="G14" s="71"/>
      <c r="H14" s="44"/>
      <c r="I14" s="44"/>
      <c r="J14" s="44"/>
      <c r="K14" s="44"/>
      <c r="L14" s="44"/>
      <c r="M14" s="44"/>
      <c r="N14" s="44"/>
      <c r="O14" s="44"/>
    </row>
    <row r="15" spans="1:22">
      <c r="A15" s="44"/>
      <c r="B15" s="44"/>
      <c r="C15" s="44"/>
      <c r="D15" s="44"/>
      <c r="E15" s="44"/>
      <c r="F15" s="44"/>
      <c r="G15" s="44"/>
      <c r="H15" s="44"/>
      <c r="I15" s="44"/>
      <c r="J15" s="44"/>
      <c r="K15" s="44"/>
      <c r="L15" s="44"/>
      <c r="M15" s="44"/>
      <c r="N15" s="44"/>
      <c r="O15" s="44"/>
    </row>
    <row r="16" spans="1:22">
      <c r="A16" s="44"/>
      <c r="B16" s="180"/>
      <c r="C16" s="181"/>
      <c r="D16" s="181"/>
      <c r="E16" s="181"/>
      <c r="F16" s="181"/>
      <c r="G16" s="181"/>
      <c r="H16" s="181"/>
      <c r="I16" s="181"/>
      <c r="J16" s="181"/>
      <c r="K16" s="181"/>
      <c r="L16" s="181"/>
      <c r="M16" s="181"/>
      <c r="N16" s="181"/>
      <c r="O16" s="181"/>
      <c r="P16" s="57"/>
      <c r="Q16" s="57"/>
      <c r="R16" s="57"/>
      <c r="S16" s="57"/>
      <c r="T16" s="57"/>
      <c r="U16" s="57"/>
      <c r="V16" s="58"/>
    </row>
    <row r="17" spans="1:22">
      <c r="A17" s="44"/>
      <c r="B17" s="182"/>
      <c r="C17" s="44"/>
      <c r="D17" s="44"/>
      <c r="E17" s="44"/>
      <c r="F17" s="44"/>
      <c r="G17" s="44"/>
      <c r="H17" s="44"/>
      <c r="I17" s="44"/>
      <c r="J17" s="44"/>
      <c r="K17" s="44"/>
      <c r="L17" s="44"/>
      <c r="M17" s="44"/>
      <c r="N17" s="44"/>
      <c r="O17" s="44"/>
      <c r="P17" s="38"/>
      <c r="Q17" s="38"/>
      <c r="R17" s="38"/>
      <c r="S17" s="38"/>
      <c r="T17" s="38"/>
      <c r="U17" s="183"/>
      <c r="V17" s="184" t="s">
        <v>211</v>
      </c>
    </row>
    <row r="18" spans="1:22">
      <c r="A18" s="44"/>
      <c r="B18" s="182"/>
      <c r="C18" s="44"/>
      <c r="D18" s="44"/>
      <c r="E18" s="44"/>
      <c r="F18" s="44"/>
      <c r="G18" s="44"/>
      <c r="H18" s="44"/>
      <c r="I18" s="44"/>
      <c r="J18" s="44"/>
      <c r="K18" s="44"/>
      <c r="L18" s="44"/>
      <c r="M18" s="44"/>
      <c r="N18" s="44"/>
      <c r="O18" s="44"/>
      <c r="P18" s="38"/>
      <c r="Q18" s="38"/>
      <c r="R18" s="38"/>
      <c r="S18" s="38"/>
      <c r="T18" s="38"/>
      <c r="U18" s="185"/>
      <c r="V18" s="184" t="s">
        <v>212</v>
      </c>
    </row>
    <row r="19" spans="1:22">
      <c r="A19" s="44"/>
      <c r="B19" s="182"/>
      <c r="C19" s="44"/>
      <c r="D19" s="44"/>
      <c r="E19" s="44"/>
      <c r="F19" s="44"/>
      <c r="G19" s="44"/>
      <c r="H19" s="44"/>
      <c r="I19" s="44"/>
      <c r="J19" s="44"/>
      <c r="K19" s="44"/>
      <c r="L19" s="44"/>
      <c r="M19" s="44"/>
      <c r="N19" s="44"/>
      <c r="O19" s="44"/>
      <c r="P19" s="38"/>
      <c r="Q19" s="38"/>
      <c r="R19" s="38"/>
      <c r="S19" s="38"/>
      <c r="T19" s="38"/>
      <c r="U19" s="38"/>
      <c r="V19" s="184"/>
    </row>
    <row r="20" spans="1:22">
      <c r="A20" s="44"/>
      <c r="B20" s="182"/>
      <c r="C20" s="44"/>
      <c r="D20" s="44"/>
      <c r="E20" s="44"/>
      <c r="F20" s="44"/>
      <c r="G20" s="44"/>
      <c r="H20" s="44"/>
      <c r="I20" s="44"/>
      <c r="J20" s="44"/>
      <c r="K20" s="44"/>
      <c r="L20" s="44"/>
      <c r="M20" s="44"/>
      <c r="N20" s="44"/>
      <c r="O20" s="44"/>
      <c r="P20" s="38"/>
      <c r="Q20" s="38"/>
      <c r="R20" s="38"/>
      <c r="S20" s="38"/>
      <c r="T20" s="38"/>
      <c r="U20" s="38"/>
      <c r="V20" s="184"/>
    </row>
    <row r="21" spans="1:22">
      <c r="A21" s="44"/>
      <c r="B21" s="182"/>
      <c r="C21" s="44"/>
      <c r="D21" s="44"/>
      <c r="E21" s="44"/>
      <c r="F21" s="44"/>
      <c r="G21" s="44"/>
      <c r="H21" s="44"/>
      <c r="I21" s="44"/>
      <c r="J21" s="44"/>
      <c r="K21" s="44"/>
      <c r="L21" s="44"/>
      <c r="M21" s="44"/>
      <c r="N21" s="44"/>
      <c r="O21" s="44"/>
      <c r="P21" s="38"/>
      <c r="Q21" s="38"/>
      <c r="R21" s="38"/>
      <c r="S21" s="38"/>
      <c r="T21" s="38"/>
      <c r="U21" s="38"/>
      <c r="V21" s="184"/>
    </row>
    <row r="22" spans="1:22">
      <c r="A22" s="44"/>
      <c r="B22" s="182"/>
      <c r="C22" s="44"/>
      <c r="D22" s="44"/>
      <c r="E22" s="44"/>
      <c r="F22" s="44"/>
      <c r="G22" s="44"/>
      <c r="H22" s="44"/>
      <c r="I22" s="44"/>
      <c r="J22" s="44"/>
      <c r="K22" s="44"/>
      <c r="L22" s="44"/>
      <c r="M22" s="44"/>
      <c r="N22" s="44"/>
      <c r="O22" s="44"/>
      <c r="P22" s="38"/>
      <c r="Q22" s="38"/>
      <c r="R22" s="38"/>
      <c r="S22" s="38"/>
      <c r="T22" s="38"/>
      <c r="U22" s="38"/>
      <c r="V22" s="184"/>
    </row>
    <row r="23" spans="1:22">
      <c r="A23" s="44"/>
      <c r="B23" s="182"/>
      <c r="C23" s="44"/>
      <c r="D23" s="44"/>
      <c r="E23" s="44"/>
      <c r="F23" s="44"/>
      <c r="G23" s="44"/>
      <c r="H23" s="44"/>
      <c r="I23" s="44"/>
      <c r="J23" s="44"/>
      <c r="K23" s="44"/>
      <c r="L23" s="44"/>
      <c r="M23" s="44"/>
      <c r="N23" s="44"/>
      <c r="O23" s="44"/>
      <c r="P23" s="38"/>
      <c r="Q23" s="38"/>
      <c r="R23" s="38"/>
      <c r="S23" s="38"/>
      <c r="T23" s="38"/>
      <c r="U23" s="38"/>
      <c r="V23" s="184"/>
    </row>
    <row r="24" spans="1:22">
      <c r="A24" s="44"/>
      <c r="B24" s="182"/>
      <c r="C24" s="44"/>
      <c r="D24" s="44"/>
      <c r="E24" s="44"/>
      <c r="F24" s="44"/>
      <c r="G24" s="44"/>
      <c r="H24" s="44"/>
      <c r="I24" s="44"/>
      <c r="J24" s="44"/>
      <c r="K24" s="44"/>
      <c r="L24" s="44"/>
      <c r="M24" s="44"/>
      <c r="N24" s="44"/>
      <c r="O24" s="44"/>
      <c r="P24" s="38"/>
      <c r="Q24" s="38"/>
      <c r="R24" s="38"/>
      <c r="S24" s="38"/>
      <c r="T24" s="38"/>
      <c r="U24" s="38"/>
      <c r="V24" s="184"/>
    </row>
    <row r="25" spans="1:22">
      <c r="A25" s="44"/>
      <c r="B25" s="182"/>
      <c r="C25" s="44"/>
      <c r="D25" s="44"/>
      <c r="E25" s="44"/>
      <c r="F25" s="44"/>
      <c r="G25" s="44"/>
      <c r="H25" s="44"/>
      <c r="I25" s="44"/>
      <c r="J25" s="44"/>
      <c r="K25" s="44"/>
      <c r="L25" s="44"/>
      <c r="M25" s="44"/>
      <c r="N25" s="44"/>
      <c r="O25" s="44"/>
      <c r="P25" s="38"/>
      <c r="Q25" s="38"/>
      <c r="R25" s="38"/>
      <c r="S25" s="38"/>
      <c r="T25" s="38"/>
      <c r="U25" s="38"/>
      <c r="V25" s="184"/>
    </row>
    <row r="26" spans="1:22">
      <c r="A26" s="44"/>
      <c r="B26" s="182"/>
      <c r="C26" s="44"/>
      <c r="D26" s="44"/>
      <c r="E26" s="44"/>
      <c r="F26" s="44"/>
      <c r="G26" s="44"/>
      <c r="H26" s="44"/>
      <c r="I26" s="44"/>
      <c r="J26" s="44"/>
      <c r="K26" s="44"/>
      <c r="L26" s="44"/>
      <c r="M26" s="44"/>
      <c r="N26" s="44"/>
      <c r="O26" s="44"/>
      <c r="P26" s="38"/>
      <c r="Q26" s="38"/>
      <c r="R26" s="38"/>
      <c r="S26" s="38"/>
      <c r="T26" s="38"/>
      <c r="U26" s="38"/>
      <c r="V26" s="184"/>
    </row>
    <row r="27" spans="1:22">
      <c r="A27" s="44"/>
      <c r="B27" s="182"/>
      <c r="C27" s="44"/>
      <c r="D27" s="44"/>
      <c r="E27" s="44"/>
      <c r="F27" s="44"/>
      <c r="G27" s="44"/>
      <c r="H27" s="44"/>
      <c r="I27" s="44"/>
      <c r="J27" s="44"/>
      <c r="K27" s="44"/>
      <c r="L27" s="44"/>
      <c r="M27" s="44"/>
      <c r="N27" s="44"/>
      <c r="O27" s="44"/>
      <c r="P27" s="38"/>
      <c r="Q27" s="38"/>
      <c r="R27" s="38"/>
      <c r="S27" s="38"/>
      <c r="T27" s="38"/>
      <c r="U27" s="38"/>
      <c r="V27" s="184"/>
    </row>
    <row r="28" spans="1:22">
      <c r="A28" s="44"/>
      <c r="B28" s="182"/>
      <c r="C28" s="44"/>
      <c r="D28" s="44"/>
      <c r="E28" s="44"/>
      <c r="F28" s="44"/>
      <c r="G28" s="44"/>
      <c r="H28" s="44"/>
      <c r="I28" s="44"/>
      <c r="J28" s="44"/>
      <c r="K28" s="44"/>
      <c r="L28" s="44"/>
      <c r="M28" s="44"/>
      <c r="N28" s="44"/>
      <c r="O28" s="44"/>
      <c r="P28" s="38"/>
      <c r="Q28" s="38"/>
      <c r="R28" s="38"/>
      <c r="S28" s="38"/>
      <c r="T28" s="38"/>
      <c r="U28" s="38"/>
      <c r="V28" s="184"/>
    </row>
    <row r="29" spans="1:22">
      <c r="A29" s="44"/>
      <c r="B29" s="182"/>
      <c r="C29" s="44"/>
      <c r="D29" s="44"/>
      <c r="E29" s="44"/>
      <c r="F29" s="44"/>
      <c r="G29" s="44"/>
      <c r="H29" s="44"/>
      <c r="I29" s="44"/>
      <c r="J29" s="44"/>
      <c r="K29" s="44"/>
      <c r="L29" s="44"/>
      <c r="M29" s="44"/>
      <c r="N29" s="44"/>
      <c r="O29" s="44"/>
      <c r="P29" s="38"/>
      <c r="Q29" s="38"/>
      <c r="R29" s="38"/>
      <c r="S29" s="38"/>
      <c r="T29" s="38"/>
      <c r="U29" s="38"/>
      <c r="V29" s="184"/>
    </row>
    <row r="30" spans="1:22">
      <c r="A30" s="44"/>
      <c r="B30" s="182"/>
      <c r="C30" s="44"/>
      <c r="D30" s="44"/>
      <c r="E30" s="44"/>
      <c r="F30" s="44"/>
      <c r="G30" s="44"/>
      <c r="H30" s="44"/>
      <c r="I30" s="44"/>
      <c r="J30" s="44"/>
      <c r="K30" s="44"/>
      <c r="L30" s="44"/>
      <c r="M30" s="44"/>
      <c r="N30" s="44"/>
      <c r="O30" s="44"/>
      <c r="P30" s="38"/>
      <c r="Q30" s="38"/>
      <c r="R30" s="38"/>
      <c r="S30" s="38"/>
      <c r="T30" s="38"/>
      <c r="U30" s="38"/>
      <c r="V30" s="184"/>
    </row>
    <row r="31" spans="1:22">
      <c r="A31" s="44"/>
      <c r="B31" s="182"/>
      <c r="C31" s="44"/>
      <c r="D31" s="44"/>
      <c r="E31" s="44"/>
      <c r="F31" s="44"/>
      <c r="G31" s="44"/>
      <c r="H31" s="44"/>
      <c r="I31" s="44"/>
      <c r="J31" s="44"/>
      <c r="K31" s="44"/>
      <c r="L31" s="44"/>
      <c r="M31" s="44"/>
      <c r="N31" s="44"/>
      <c r="O31" s="44"/>
      <c r="P31" s="38"/>
      <c r="Q31" s="38"/>
      <c r="R31" s="38"/>
      <c r="S31" s="38"/>
      <c r="T31" s="38"/>
      <c r="U31" s="38"/>
      <c r="V31" s="184"/>
    </row>
    <row r="32" spans="1:22">
      <c r="A32" s="44"/>
      <c r="B32" s="182"/>
      <c r="C32" s="44"/>
      <c r="D32" s="44"/>
      <c r="E32" s="44"/>
      <c r="F32" s="44"/>
      <c r="G32" s="44"/>
      <c r="H32" s="44"/>
      <c r="I32" s="44"/>
      <c r="J32" s="44"/>
      <c r="K32" s="44"/>
      <c r="L32" s="44"/>
      <c r="M32" s="44"/>
      <c r="N32" s="44"/>
      <c r="O32" s="44"/>
      <c r="P32" s="38"/>
      <c r="Q32" s="38"/>
      <c r="R32" s="38"/>
      <c r="S32" s="38"/>
      <c r="T32" s="38"/>
      <c r="U32" s="38"/>
      <c r="V32" s="184"/>
    </row>
    <row r="33" spans="1:22">
      <c r="A33" s="44"/>
      <c r="B33" s="182"/>
      <c r="C33" s="44"/>
      <c r="D33" s="44"/>
      <c r="E33" s="44"/>
      <c r="F33" s="44"/>
      <c r="G33" s="44"/>
      <c r="H33" s="44"/>
      <c r="I33" s="44"/>
      <c r="J33" s="44"/>
      <c r="K33" s="44"/>
      <c r="L33" s="44"/>
      <c r="M33" s="44"/>
      <c r="N33" s="44"/>
      <c r="O33" s="44"/>
      <c r="P33" s="38"/>
      <c r="Q33" s="38"/>
      <c r="R33" s="38"/>
      <c r="S33" s="38"/>
      <c r="T33" s="38"/>
      <c r="U33" s="38"/>
      <c r="V33" s="184"/>
    </row>
    <row r="34" spans="1:22">
      <c r="A34" s="44"/>
      <c r="B34" s="182"/>
      <c r="C34" s="44"/>
      <c r="D34" s="44"/>
      <c r="E34" s="44"/>
      <c r="F34" s="44"/>
      <c r="G34" s="44"/>
      <c r="H34" s="44"/>
      <c r="I34" s="44"/>
      <c r="J34" s="44"/>
      <c r="K34" s="44"/>
      <c r="L34" s="44"/>
      <c r="M34" s="44"/>
      <c r="N34" s="44"/>
      <c r="O34" s="44"/>
      <c r="P34" s="38"/>
      <c r="Q34" s="38"/>
      <c r="R34" s="38"/>
      <c r="S34" s="38"/>
      <c r="T34" s="38"/>
      <c r="U34" s="38"/>
      <c r="V34" s="184"/>
    </row>
    <row r="35" spans="1:22">
      <c r="A35" s="44"/>
      <c r="B35" s="182"/>
      <c r="C35" s="44"/>
      <c r="D35" s="44"/>
      <c r="E35" s="44"/>
      <c r="F35" s="44"/>
      <c r="G35" s="44"/>
      <c r="H35" s="44"/>
      <c r="I35" s="44"/>
      <c r="J35" s="44"/>
      <c r="K35" s="44"/>
      <c r="L35" s="44"/>
      <c r="M35" s="44"/>
      <c r="N35" s="44"/>
      <c r="O35" s="44"/>
      <c r="P35" s="38"/>
      <c r="Q35" s="38"/>
      <c r="R35" s="38"/>
      <c r="S35" s="38"/>
      <c r="T35" s="38"/>
      <c r="U35" s="38"/>
      <c r="V35" s="184"/>
    </row>
    <row r="36" spans="1:22">
      <c r="A36" s="44"/>
      <c r="B36" s="182"/>
      <c r="C36" s="44"/>
      <c r="D36" s="44"/>
      <c r="E36" s="44"/>
      <c r="F36" s="44"/>
      <c r="G36" s="44"/>
      <c r="H36" s="44"/>
      <c r="I36" s="44"/>
      <c r="J36" s="44"/>
      <c r="K36" s="44"/>
      <c r="L36" s="44"/>
      <c r="M36" s="44"/>
      <c r="N36" s="44"/>
      <c r="O36" s="44"/>
      <c r="P36" s="38"/>
      <c r="Q36" s="38"/>
      <c r="R36" s="38"/>
      <c r="S36" s="38"/>
      <c r="T36" s="38"/>
      <c r="U36" s="38"/>
      <c r="V36" s="184"/>
    </row>
    <row r="37" spans="1:22">
      <c r="A37" s="44"/>
      <c r="B37" s="182"/>
      <c r="C37" s="44"/>
      <c r="D37" s="44"/>
      <c r="E37" s="44"/>
      <c r="F37" s="44"/>
      <c r="G37" s="44"/>
      <c r="H37" s="44"/>
      <c r="I37" s="44"/>
      <c r="J37" s="44"/>
      <c r="K37" s="44"/>
      <c r="L37" s="44"/>
      <c r="M37" s="44"/>
      <c r="N37" s="44"/>
      <c r="O37" s="44"/>
      <c r="P37" s="38"/>
      <c r="Q37" s="38"/>
      <c r="R37" s="38"/>
      <c r="S37" s="38"/>
      <c r="T37" s="38"/>
      <c r="U37" s="38"/>
      <c r="V37" s="184"/>
    </row>
    <row r="38" spans="1:22">
      <c r="A38" s="44"/>
      <c r="B38" s="182"/>
      <c r="C38" s="44"/>
      <c r="D38" s="44"/>
      <c r="E38" s="44"/>
      <c r="F38" s="44"/>
      <c r="G38" s="44"/>
      <c r="H38" s="44"/>
      <c r="I38" s="44"/>
      <c r="J38" s="44"/>
      <c r="K38" s="44"/>
      <c r="L38" s="44"/>
      <c r="M38" s="44"/>
      <c r="N38" s="44"/>
      <c r="O38" s="44"/>
      <c r="P38" s="38"/>
      <c r="Q38" s="38"/>
      <c r="R38" s="38"/>
      <c r="S38" s="38"/>
      <c r="T38" s="38"/>
      <c r="U38" s="38"/>
      <c r="V38" s="184"/>
    </row>
    <row r="39" spans="1:22">
      <c r="A39" s="44"/>
      <c r="B39" s="182"/>
      <c r="C39" s="44"/>
      <c r="D39" s="44"/>
      <c r="E39" s="44"/>
      <c r="F39" s="44"/>
      <c r="G39" s="44"/>
      <c r="H39" s="44"/>
      <c r="I39" s="44"/>
      <c r="J39" s="44"/>
      <c r="K39" s="44"/>
      <c r="L39" s="44"/>
      <c r="M39" s="44"/>
      <c r="N39" s="44"/>
      <c r="O39" s="44"/>
      <c r="P39" s="38"/>
      <c r="Q39" s="38"/>
      <c r="R39" s="38"/>
      <c r="S39" s="38"/>
      <c r="T39" s="38"/>
      <c r="U39" s="38"/>
      <c r="V39" s="184"/>
    </row>
    <row r="40" spans="1:22">
      <c r="A40" s="44"/>
      <c r="B40" s="182"/>
      <c r="C40" s="44"/>
      <c r="D40" s="44"/>
      <c r="E40" s="44"/>
      <c r="F40" s="44"/>
      <c r="G40" s="44"/>
      <c r="H40" s="44"/>
      <c r="I40" s="44"/>
      <c r="J40" s="44"/>
      <c r="K40" s="44"/>
      <c r="L40" s="44"/>
      <c r="M40" s="44"/>
      <c r="N40" s="44"/>
      <c r="O40" s="44"/>
      <c r="P40" s="38"/>
      <c r="Q40" s="38"/>
      <c r="R40" s="38"/>
      <c r="S40" s="38"/>
      <c r="T40" s="38"/>
      <c r="U40" s="38"/>
      <c r="V40" s="184"/>
    </row>
    <row r="41" spans="1:22">
      <c r="A41" s="44"/>
      <c r="B41" s="182"/>
      <c r="C41" s="44"/>
      <c r="D41" s="44"/>
      <c r="E41" s="44"/>
      <c r="F41" s="44"/>
      <c r="G41" s="44"/>
      <c r="H41" s="44"/>
      <c r="I41" s="44"/>
      <c r="J41" s="44"/>
      <c r="K41" s="44"/>
      <c r="L41" s="44"/>
      <c r="M41" s="44"/>
      <c r="N41" s="44"/>
      <c r="O41" s="44"/>
      <c r="P41" s="38"/>
      <c r="Q41" s="38"/>
      <c r="R41" s="38"/>
      <c r="S41" s="38"/>
      <c r="T41" s="38"/>
      <c r="U41" s="38"/>
      <c r="V41" s="184"/>
    </row>
    <row r="42" spans="1:22">
      <c r="A42" s="44"/>
      <c r="B42" s="182"/>
      <c r="C42" s="44"/>
      <c r="D42" s="44"/>
      <c r="E42" s="44"/>
      <c r="F42" s="44"/>
      <c r="G42" s="44"/>
      <c r="H42" s="44"/>
      <c r="I42" s="44"/>
      <c r="J42" s="44"/>
      <c r="K42" s="44"/>
      <c r="L42" s="44"/>
      <c r="M42" s="44"/>
      <c r="N42" s="44"/>
      <c r="O42" s="44"/>
      <c r="P42" s="38"/>
      <c r="Q42" s="38"/>
      <c r="R42" s="38"/>
      <c r="S42" s="38"/>
      <c r="T42" s="38"/>
      <c r="U42" s="38"/>
      <c r="V42" s="184"/>
    </row>
    <row r="43" spans="1:22">
      <c r="A43" s="44"/>
      <c r="B43" s="182"/>
      <c r="C43" s="44"/>
      <c r="D43" s="44"/>
      <c r="E43" s="44"/>
      <c r="F43" s="44"/>
      <c r="G43" s="44"/>
      <c r="H43" s="44"/>
      <c r="I43" s="44"/>
      <c r="J43" s="44"/>
      <c r="K43" s="44"/>
      <c r="L43" s="44"/>
      <c r="M43" s="44"/>
      <c r="N43" s="44"/>
      <c r="O43" s="44"/>
      <c r="P43" s="38"/>
      <c r="Q43" s="38"/>
      <c r="R43" s="38"/>
      <c r="S43" s="38"/>
      <c r="T43" s="38"/>
      <c r="U43" s="38"/>
      <c r="V43" s="184"/>
    </row>
    <row r="44" spans="1:22">
      <c r="A44" s="44"/>
      <c r="B44" s="182"/>
      <c r="C44" s="44"/>
      <c r="D44" s="44"/>
      <c r="E44" s="44"/>
      <c r="F44" s="44"/>
      <c r="G44" s="44"/>
      <c r="H44" s="44"/>
      <c r="I44" s="44"/>
      <c r="J44" s="44"/>
      <c r="K44" s="44"/>
      <c r="L44" s="44"/>
      <c r="M44" s="44"/>
      <c r="N44" s="44"/>
      <c r="O44" s="44"/>
      <c r="P44" s="38"/>
      <c r="Q44" s="38"/>
      <c r="R44" s="38"/>
      <c r="S44" s="38"/>
      <c r="T44" s="38"/>
      <c r="U44" s="38"/>
      <c r="V44" s="184"/>
    </row>
    <row r="45" spans="1:22">
      <c r="A45" s="44"/>
      <c r="B45" s="182"/>
      <c r="C45" s="44"/>
      <c r="D45" s="44"/>
      <c r="E45" s="44"/>
      <c r="F45" s="44"/>
      <c r="G45" s="44"/>
      <c r="H45" s="44"/>
      <c r="I45" s="44"/>
      <c r="J45" s="44"/>
      <c r="K45" s="44"/>
      <c r="L45" s="44"/>
      <c r="M45" s="44"/>
      <c r="N45" s="44"/>
      <c r="O45" s="44"/>
      <c r="P45" s="38"/>
      <c r="Q45" s="38"/>
      <c r="R45" s="38"/>
      <c r="S45" s="38"/>
      <c r="T45" s="38"/>
      <c r="U45" s="38"/>
      <c r="V45" s="184"/>
    </row>
    <row r="46" spans="1:22">
      <c r="A46" s="44"/>
      <c r="B46" s="182"/>
      <c r="C46" s="44"/>
      <c r="D46" s="44"/>
      <c r="E46" s="44"/>
      <c r="F46" s="44"/>
      <c r="G46" s="44"/>
      <c r="H46" s="44"/>
      <c r="I46" s="44"/>
      <c r="J46" s="44"/>
      <c r="K46" s="44"/>
      <c r="L46" s="44"/>
      <c r="M46" s="44"/>
      <c r="N46" s="44"/>
      <c r="O46" s="44"/>
      <c r="P46" s="38"/>
      <c r="Q46" s="38"/>
      <c r="R46" s="38"/>
      <c r="S46" s="38"/>
      <c r="T46" s="38"/>
      <c r="U46" s="38"/>
      <c r="V46" s="184"/>
    </row>
    <row r="47" spans="1:22">
      <c r="A47" s="44"/>
      <c r="B47" s="182"/>
      <c r="C47" s="44"/>
      <c r="D47" s="44"/>
      <c r="E47" s="44"/>
      <c r="F47" s="44"/>
      <c r="G47" s="44"/>
      <c r="H47" s="44"/>
      <c r="I47" s="44"/>
      <c r="J47" s="44"/>
      <c r="K47" s="44"/>
      <c r="L47" s="44"/>
      <c r="M47" s="44"/>
      <c r="N47" s="44"/>
      <c r="O47" s="44"/>
      <c r="P47" s="38"/>
      <c r="Q47" s="38"/>
      <c r="R47" s="38"/>
      <c r="S47" s="38"/>
      <c r="T47" s="38"/>
      <c r="U47" s="38"/>
      <c r="V47" s="184"/>
    </row>
    <row r="48" spans="1:22">
      <c r="A48" s="44"/>
      <c r="B48" s="182"/>
      <c r="C48" s="44"/>
      <c r="D48" s="44"/>
      <c r="E48" s="44"/>
      <c r="F48" s="44"/>
      <c r="G48" s="44"/>
      <c r="H48" s="44"/>
      <c r="I48" s="44"/>
      <c r="J48" s="44"/>
      <c r="K48" s="44"/>
      <c r="L48" s="44"/>
      <c r="M48" s="44"/>
      <c r="N48" s="44"/>
      <c r="O48" s="44"/>
      <c r="P48" s="38"/>
      <c r="Q48" s="38"/>
      <c r="R48" s="38"/>
      <c r="S48" s="38"/>
      <c r="T48" s="38"/>
      <c r="U48" s="38"/>
      <c r="V48" s="184"/>
    </row>
    <row r="49" spans="1:22">
      <c r="A49" s="44"/>
      <c r="B49" s="182"/>
      <c r="C49" s="44"/>
      <c r="D49" s="44"/>
      <c r="E49" s="44"/>
      <c r="F49" s="44"/>
      <c r="G49" s="44"/>
      <c r="H49" s="44"/>
      <c r="I49" s="44"/>
      <c r="J49" s="44"/>
      <c r="K49" s="44"/>
      <c r="L49" s="44"/>
      <c r="M49" s="44"/>
      <c r="N49" s="44"/>
      <c r="O49" s="44"/>
      <c r="P49" s="38"/>
      <c r="Q49" s="38"/>
      <c r="R49" s="38"/>
      <c r="S49" s="38"/>
      <c r="T49" s="38"/>
      <c r="U49" s="38"/>
      <c r="V49" s="184"/>
    </row>
    <row r="50" spans="1:22">
      <c r="A50" s="44"/>
      <c r="B50" s="182"/>
      <c r="C50" s="44"/>
      <c r="D50" s="44"/>
      <c r="E50" s="44"/>
      <c r="F50" s="44"/>
      <c r="G50" s="44"/>
      <c r="H50" s="44"/>
      <c r="I50" s="44"/>
      <c r="J50" s="44"/>
      <c r="K50" s="44"/>
      <c r="L50" s="44"/>
      <c r="M50" s="44"/>
      <c r="N50" s="44"/>
      <c r="O50" s="44"/>
      <c r="P50" s="38"/>
      <c r="Q50" s="38"/>
      <c r="R50" s="38"/>
      <c r="S50" s="38"/>
      <c r="T50" s="38"/>
      <c r="U50" s="38"/>
      <c r="V50" s="184"/>
    </row>
    <row r="51" spans="1:22">
      <c r="A51" s="44"/>
      <c r="B51" s="182"/>
      <c r="C51" s="44"/>
      <c r="D51" s="44"/>
      <c r="E51" s="44"/>
      <c r="F51" s="44"/>
      <c r="G51" s="44"/>
      <c r="H51" s="44"/>
      <c r="I51" s="44"/>
      <c r="J51" s="44"/>
      <c r="K51" s="44"/>
      <c r="L51" s="44"/>
      <c r="M51" s="44"/>
      <c r="N51" s="44"/>
      <c r="O51" s="44"/>
      <c r="P51" s="38"/>
      <c r="Q51" s="38"/>
      <c r="R51" s="38"/>
      <c r="S51" s="38"/>
      <c r="T51" s="38"/>
      <c r="U51" s="38"/>
      <c r="V51" s="184"/>
    </row>
    <row r="52" spans="1:22">
      <c r="A52" s="44"/>
      <c r="B52" s="182"/>
      <c r="C52" s="44"/>
      <c r="D52" s="44"/>
      <c r="E52" s="44"/>
      <c r="F52" s="44"/>
      <c r="G52" s="44"/>
      <c r="H52" s="44"/>
      <c r="I52" s="44"/>
      <c r="J52" s="44"/>
      <c r="K52" s="44"/>
      <c r="L52" s="44"/>
      <c r="M52" s="44"/>
      <c r="N52" s="44"/>
      <c r="O52" s="44"/>
      <c r="P52" s="38"/>
      <c r="Q52" s="38"/>
      <c r="R52" s="38"/>
      <c r="S52" s="38"/>
      <c r="T52" s="38"/>
      <c r="U52" s="38"/>
      <c r="V52" s="184"/>
    </row>
    <row r="53" spans="1:22">
      <c r="A53" s="44"/>
      <c r="B53" s="182"/>
      <c r="C53" s="44"/>
      <c r="D53" s="44"/>
      <c r="E53" s="44"/>
      <c r="F53" s="44"/>
      <c r="G53" s="44"/>
      <c r="H53" s="44"/>
      <c r="I53" s="44"/>
      <c r="J53" s="44"/>
      <c r="K53" s="44"/>
      <c r="L53" s="44"/>
      <c r="M53" s="44"/>
      <c r="N53" s="44"/>
      <c r="O53" s="44"/>
      <c r="P53" s="38"/>
      <c r="Q53" s="38"/>
      <c r="R53" s="38"/>
      <c r="S53" s="38"/>
      <c r="T53" s="38"/>
      <c r="U53" s="38"/>
      <c r="V53" s="184"/>
    </row>
    <row r="54" spans="1:22">
      <c r="A54" s="44"/>
      <c r="B54" s="182"/>
      <c r="C54" s="44"/>
      <c r="D54" s="44"/>
      <c r="E54" s="44"/>
      <c r="F54" s="44"/>
      <c r="G54" s="44"/>
      <c r="H54" s="44"/>
      <c r="I54" s="44"/>
      <c r="J54" s="44"/>
      <c r="K54" s="44"/>
      <c r="L54" s="44"/>
      <c r="M54" s="44"/>
      <c r="N54" s="44"/>
      <c r="O54" s="44"/>
      <c r="P54" s="38"/>
      <c r="Q54" s="38"/>
      <c r="R54" s="38"/>
      <c r="S54" s="38"/>
      <c r="T54" s="38"/>
      <c r="U54" s="38"/>
      <c r="V54" s="184"/>
    </row>
    <row r="55" spans="1:22">
      <c r="A55" s="44"/>
      <c r="B55" s="182"/>
      <c r="C55" s="44"/>
      <c r="D55" s="44"/>
      <c r="E55" s="44"/>
      <c r="F55" s="44"/>
      <c r="G55" s="44"/>
      <c r="H55" s="44"/>
      <c r="I55" s="44"/>
      <c r="J55" s="44"/>
      <c r="K55" s="44"/>
      <c r="L55" s="44"/>
      <c r="M55" s="44"/>
      <c r="N55" s="44"/>
      <c r="O55" s="44"/>
      <c r="P55" s="38"/>
      <c r="Q55" s="38"/>
      <c r="R55" s="38"/>
      <c r="S55" s="38"/>
      <c r="T55" s="38"/>
      <c r="U55" s="38"/>
      <c r="V55" s="184"/>
    </row>
    <row r="56" spans="1:22">
      <c r="A56" s="44"/>
      <c r="B56" s="182"/>
      <c r="C56" s="44"/>
      <c r="D56" s="44"/>
      <c r="E56" s="44"/>
      <c r="F56" s="44"/>
      <c r="G56" s="44"/>
      <c r="H56" s="44"/>
      <c r="I56" s="44"/>
      <c r="J56" s="44"/>
      <c r="K56" s="44"/>
      <c r="L56" s="44"/>
      <c r="M56" s="44"/>
      <c r="N56" s="44"/>
      <c r="O56" s="44"/>
      <c r="P56" s="38"/>
      <c r="Q56" s="38"/>
      <c r="R56" s="38"/>
      <c r="S56" s="38"/>
      <c r="T56" s="38"/>
      <c r="U56" s="38"/>
      <c r="V56" s="184"/>
    </row>
    <row r="57" spans="1:22">
      <c r="A57" s="44"/>
      <c r="B57" s="182"/>
      <c r="C57" s="44"/>
      <c r="D57" s="44"/>
      <c r="E57" s="44"/>
      <c r="F57" s="44"/>
      <c r="G57" s="44"/>
      <c r="H57" s="44"/>
      <c r="I57" s="44"/>
      <c r="J57" s="44"/>
      <c r="K57" s="44"/>
      <c r="L57" s="44"/>
      <c r="M57" s="44"/>
      <c r="N57" s="44"/>
      <c r="O57" s="44"/>
      <c r="P57" s="38"/>
      <c r="Q57" s="38"/>
      <c r="R57" s="38"/>
      <c r="S57" s="38"/>
      <c r="T57" s="38"/>
      <c r="U57" s="38"/>
      <c r="V57" s="184"/>
    </row>
    <row r="58" spans="1:22">
      <c r="A58" s="44"/>
      <c r="B58" s="182"/>
      <c r="C58" s="44"/>
      <c r="D58" s="44"/>
      <c r="E58" s="44"/>
      <c r="F58" s="44"/>
      <c r="G58" s="44"/>
      <c r="H58" s="44"/>
      <c r="I58" s="44"/>
      <c r="J58" s="44"/>
      <c r="K58" s="44"/>
      <c r="L58" s="44"/>
      <c r="M58" s="44"/>
      <c r="N58" s="44"/>
      <c r="O58" s="44"/>
      <c r="P58" s="38"/>
      <c r="Q58" s="38"/>
      <c r="R58" s="38"/>
      <c r="S58" s="38"/>
      <c r="T58" s="38"/>
      <c r="U58" s="38"/>
      <c r="V58" s="184"/>
    </row>
    <row r="59" spans="1:22">
      <c r="A59" s="44"/>
      <c r="B59" s="182"/>
      <c r="C59" s="44"/>
      <c r="D59" s="44"/>
      <c r="E59" s="44"/>
      <c r="F59" s="44"/>
      <c r="G59" s="44"/>
      <c r="H59" s="44"/>
      <c r="I59" s="44"/>
      <c r="J59" s="44"/>
      <c r="K59" s="44"/>
      <c r="L59" s="44"/>
      <c r="M59" s="44"/>
      <c r="N59" s="44"/>
      <c r="O59" s="44"/>
      <c r="P59" s="38"/>
      <c r="Q59" s="38"/>
      <c r="R59" s="38"/>
      <c r="S59" s="38"/>
      <c r="T59" s="38"/>
      <c r="U59" s="38"/>
      <c r="V59" s="184"/>
    </row>
    <row r="60" spans="1:22">
      <c r="A60" s="44"/>
      <c r="B60" s="182"/>
      <c r="C60" s="44"/>
      <c r="D60" s="44"/>
      <c r="E60" s="44"/>
      <c r="F60" s="44"/>
      <c r="G60" s="44"/>
      <c r="H60" s="44"/>
      <c r="I60" s="44"/>
      <c r="J60" s="44"/>
      <c r="K60" s="44"/>
      <c r="L60" s="44"/>
      <c r="M60" s="44"/>
      <c r="N60" s="44"/>
      <c r="O60" s="44"/>
      <c r="P60" s="38"/>
      <c r="Q60" s="38"/>
      <c r="R60" s="38"/>
      <c r="S60" s="38"/>
      <c r="T60" s="38"/>
      <c r="U60" s="38"/>
      <c r="V60" s="184"/>
    </row>
    <row r="61" spans="1:22">
      <c r="A61" s="44"/>
      <c r="B61" s="182"/>
      <c r="C61" s="44"/>
      <c r="D61" s="44"/>
      <c r="E61" s="44"/>
      <c r="F61" s="44"/>
      <c r="G61" s="44"/>
      <c r="H61" s="44"/>
      <c r="I61" s="44"/>
      <c r="J61" s="44"/>
      <c r="K61" s="44"/>
      <c r="L61" s="44"/>
      <c r="M61" s="44"/>
      <c r="N61" s="44"/>
      <c r="O61" s="44"/>
      <c r="P61" s="38"/>
      <c r="Q61" s="38"/>
      <c r="R61" s="38"/>
      <c r="S61" s="38"/>
      <c r="T61" s="38"/>
      <c r="U61" s="38"/>
      <c r="V61" s="184"/>
    </row>
    <row r="62" spans="1:22">
      <c r="A62" s="44"/>
      <c r="B62" s="182"/>
      <c r="C62" s="44"/>
      <c r="D62" s="44"/>
      <c r="E62" s="44"/>
      <c r="F62" s="44"/>
      <c r="G62" s="44"/>
      <c r="H62" s="44"/>
      <c r="I62" s="44"/>
      <c r="J62" s="44"/>
      <c r="K62" s="44"/>
      <c r="L62" s="44"/>
      <c r="M62" s="44"/>
      <c r="N62" s="44"/>
      <c r="O62" s="44"/>
      <c r="P62" s="38"/>
      <c r="Q62" s="38"/>
      <c r="R62" s="38"/>
      <c r="S62" s="38"/>
      <c r="T62" s="38"/>
      <c r="U62" s="38"/>
      <c r="V62" s="184"/>
    </row>
    <row r="63" spans="1:22">
      <c r="A63" s="44"/>
      <c r="B63" s="182"/>
      <c r="C63" s="44"/>
      <c r="D63" s="44"/>
      <c r="E63" s="44"/>
      <c r="F63" s="44"/>
      <c r="G63" s="44"/>
      <c r="H63" s="44"/>
      <c r="I63" s="44"/>
      <c r="J63" s="44"/>
      <c r="K63" s="44"/>
      <c r="L63" s="44"/>
      <c r="M63" s="44"/>
      <c r="N63" s="44"/>
      <c r="O63" s="44"/>
      <c r="P63" s="38"/>
      <c r="Q63" s="38"/>
      <c r="R63" s="38"/>
      <c r="S63" s="38"/>
      <c r="T63" s="38"/>
      <c r="U63" s="38"/>
      <c r="V63" s="184"/>
    </row>
    <row r="64" spans="1:22">
      <c r="A64" s="44"/>
      <c r="B64" s="182"/>
      <c r="C64" s="44"/>
      <c r="D64" s="44"/>
      <c r="E64" s="44"/>
      <c r="F64" s="44"/>
      <c r="G64" s="44"/>
      <c r="H64" s="44"/>
      <c r="I64" s="44"/>
      <c r="J64" s="44"/>
      <c r="K64" s="44"/>
      <c r="L64" s="44"/>
      <c r="M64" s="44"/>
      <c r="N64" s="44"/>
      <c r="O64" s="44"/>
      <c r="P64" s="38"/>
      <c r="Q64" s="38"/>
      <c r="R64" s="38"/>
      <c r="S64" s="38"/>
      <c r="T64" s="38"/>
      <c r="U64" s="38"/>
      <c r="V64" s="184"/>
    </row>
    <row r="65" spans="1:22">
      <c r="A65" s="44"/>
      <c r="B65" s="182"/>
      <c r="C65" s="44"/>
      <c r="D65" s="44"/>
      <c r="E65" s="44"/>
      <c r="F65" s="44"/>
      <c r="G65" s="44"/>
      <c r="H65" s="44"/>
      <c r="I65" s="44"/>
      <c r="J65" s="44"/>
      <c r="K65" s="44"/>
      <c r="L65" s="44"/>
      <c r="M65" s="44"/>
      <c r="N65" s="44"/>
      <c r="O65" s="44"/>
      <c r="P65" s="38"/>
      <c r="Q65" s="38"/>
      <c r="R65" s="38"/>
      <c r="S65" s="38"/>
      <c r="T65" s="38"/>
      <c r="U65" s="38"/>
      <c r="V65" s="184"/>
    </row>
    <row r="66" spans="1:22">
      <c r="A66" s="44"/>
      <c r="B66" s="182"/>
      <c r="C66" s="44"/>
      <c r="D66" s="44"/>
      <c r="E66" s="44"/>
      <c r="F66" s="44"/>
      <c r="G66" s="44"/>
      <c r="H66" s="44"/>
      <c r="I66" s="44"/>
      <c r="J66" s="44"/>
      <c r="K66" s="44"/>
      <c r="L66" s="44"/>
      <c r="M66" s="44"/>
      <c r="N66" s="44"/>
      <c r="O66" s="44"/>
      <c r="P66" s="38"/>
      <c r="Q66" s="38"/>
      <c r="R66" s="38"/>
      <c r="S66" s="38"/>
      <c r="T66" s="38"/>
      <c r="U66" s="38"/>
      <c r="V66" s="184"/>
    </row>
    <row r="67" spans="1:22">
      <c r="A67" s="44"/>
      <c r="B67" s="182"/>
      <c r="C67" s="44"/>
      <c r="D67" s="44"/>
      <c r="E67" s="44"/>
      <c r="F67" s="44"/>
      <c r="G67" s="44"/>
      <c r="H67" s="44"/>
      <c r="I67" s="44"/>
      <c r="J67" s="44"/>
      <c r="K67" s="44"/>
      <c r="L67" s="44"/>
      <c r="M67" s="44"/>
      <c r="N67" s="44"/>
      <c r="O67" s="44"/>
      <c r="P67" s="38"/>
      <c r="Q67" s="38"/>
      <c r="R67" s="38"/>
      <c r="S67" s="38"/>
      <c r="T67" s="38"/>
      <c r="U67" s="38"/>
      <c r="V67" s="184"/>
    </row>
    <row r="68" spans="1:22">
      <c r="A68" s="44"/>
      <c r="B68" s="182"/>
      <c r="C68" s="44"/>
      <c r="D68" s="44"/>
      <c r="E68" s="44"/>
      <c r="F68" s="44"/>
      <c r="G68" s="44"/>
      <c r="H68" s="44"/>
      <c r="I68" s="44"/>
      <c r="J68" s="44"/>
      <c r="K68" s="44"/>
      <c r="L68" s="44"/>
      <c r="M68" s="44"/>
      <c r="N68" s="44"/>
      <c r="O68" s="44"/>
      <c r="P68" s="38"/>
      <c r="Q68" s="38"/>
      <c r="R68" s="38"/>
      <c r="S68" s="38"/>
      <c r="T68" s="38"/>
      <c r="U68" s="38"/>
      <c r="V68" s="184"/>
    </row>
    <row r="69" spans="1:22">
      <c r="A69" s="44"/>
      <c r="B69" s="182"/>
      <c r="C69" s="44"/>
      <c r="D69" s="44"/>
      <c r="E69" s="44"/>
      <c r="F69" s="44"/>
      <c r="G69" s="44"/>
      <c r="H69" s="44"/>
      <c r="I69" s="44"/>
      <c r="J69" s="44"/>
      <c r="K69" s="44"/>
      <c r="L69" s="44"/>
      <c r="M69" s="44"/>
      <c r="N69" s="44"/>
      <c r="O69" s="44"/>
      <c r="P69" s="38"/>
      <c r="Q69" s="38"/>
      <c r="R69" s="38"/>
      <c r="S69" s="38"/>
      <c r="T69" s="38"/>
      <c r="U69" s="38"/>
      <c r="V69" s="184"/>
    </row>
    <row r="70" spans="1:22">
      <c r="A70" s="44"/>
      <c r="B70" s="182"/>
      <c r="C70" s="44"/>
      <c r="D70" s="44"/>
      <c r="E70" s="44"/>
      <c r="F70" s="44"/>
      <c r="G70" s="44"/>
      <c r="H70" s="44"/>
      <c r="I70" s="44"/>
      <c r="J70" s="44"/>
      <c r="K70" s="44"/>
      <c r="L70" s="44"/>
      <c r="M70" s="44"/>
      <c r="N70" s="44"/>
      <c r="O70" s="44"/>
      <c r="P70" s="38"/>
      <c r="Q70" s="38"/>
      <c r="R70" s="38"/>
      <c r="S70" s="38"/>
      <c r="T70" s="38"/>
      <c r="U70" s="38"/>
      <c r="V70" s="184"/>
    </row>
    <row r="71" spans="1:22">
      <c r="A71" s="44"/>
      <c r="B71" s="182"/>
      <c r="C71" s="44"/>
      <c r="D71" s="44"/>
      <c r="E71" s="44"/>
      <c r="F71" s="44"/>
      <c r="G71" s="44"/>
      <c r="H71" s="44"/>
      <c r="I71" s="44"/>
      <c r="J71" s="44"/>
      <c r="K71" s="44"/>
      <c r="L71" s="44"/>
      <c r="M71" s="44"/>
      <c r="N71" s="44"/>
      <c r="O71" s="44"/>
      <c r="P71" s="38"/>
      <c r="Q71" s="38"/>
      <c r="R71" s="38"/>
      <c r="S71" s="38"/>
      <c r="T71" s="38"/>
      <c r="U71" s="38"/>
      <c r="V71" s="184"/>
    </row>
    <row r="72" spans="1:22">
      <c r="A72" s="44"/>
      <c r="B72" s="182"/>
      <c r="C72" s="44"/>
      <c r="D72" s="44"/>
      <c r="E72" s="44"/>
      <c r="F72" s="44"/>
      <c r="G72" s="44"/>
      <c r="H72" s="44"/>
      <c r="I72" s="44"/>
      <c r="J72" s="44"/>
      <c r="K72" s="44"/>
      <c r="L72" s="44"/>
      <c r="M72" s="44"/>
      <c r="N72" s="44"/>
      <c r="O72" s="44"/>
      <c r="P72" s="38"/>
      <c r="Q72" s="38"/>
      <c r="R72" s="38"/>
      <c r="S72" s="38"/>
      <c r="T72" s="38"/>
      <c r="U72" s="38"/>
      <c r="V72" s="184"/>
    </row>
    <row r="73" spans="1:22">
      <c r="A73" s="44"/>
      <c r="B73" s="182"/>
      <c r="C73" s="44"/>
      <c r="D73" s="44"/>
      <c r="E73" s="44"/>
      <c r="F73" s="44"/>
      <c r="G73" s="44"/>
      <c r="H73" s="44"/>
      <c r="I73" s="44"/>
      <c r="J73" s="44"/>
      <c r="K73" s="44"/>
      <c r="L73" s="44"/>
      <c r="M73" s="44"/>
      <c r="N73" s="44"/>
      <c r="O73" s="44"/>
      <c r="P73" s="38"/>
      <c r="Q73" s="38"/>
      <c r="R73" s="38"/>
      <c r="S73" s="38"/>
      <c r="T73" s="38"/>
      <c r="U73" s="38"/>
      <c r="V73" s="184"/>
    </row>
    <row r="74" spans="1:22">
      <c r="A74" s="44"/>
      <c r="B74" s="182"/>
      <c r="C74" s="44"/>
      <c r="D74" s="44"/>
      <c r="E74" s="44"/>
      <c r="F74" s="44"/>
      <c r="G74" s="44"/>
      <c r="H74" s="44"/>
      <c r="I74" s="44"/>
      <c r="J74" s="44"/>
      <c r="K74" s="44"/>
      <c r="L74" s="44"/>
      <c r="M74" s="44"/>
      <c r="N74" s="44"/>
      <c r="O74" s="44"/>
      <c r="P74" s="38"/>
      <c r="Q74" s="38"/>
      <c r="R74" s="38"/>
      <c r="S74" s="38"/>
      <c r="T74" s="38"/>
      <c r="U74" s="38"/>
      <c r="V74" s="184"/>
    </row>
    <row r="75" spans="1:22">
      <c r="A75" s="44"/>
      <c r="B75" s="182"/>
      <c r="C75" s="44"/>
      <c r="D75" s="44"/>
      <c r="E75" s="44"/>
      <c r="F75" s="44"/>
      <c r="G75" s="44"/>
      <c r="H75" s="44"/>
      <c r="I75" s="44"/>
      <c r="J75" s="44"/>
      <c r="K75" s="44"/>
      <c r="L75" s="44"/>
      <c r="M75" s="44"/>
      <c r="N75" s="44"/>
      <c r="O75" s="44"/>
      <c r="P75" s="38"/>
      <c r="Q75" s="38"/>
      <c r="R75" s="38"/>
      <c r="S75" s="38"/>
      <c r="T75" s="38"/>
      <c r="U75" s="38"/>
      <c r="V75" s="184"/>
    </row>
    <row r="76" spans="1:22">
      <c r="A76" s="44"/>
      <c r="B76" s="182"/>
      <c r="C76" s="44"/>
      <c r="D76" s="44"/>
      <c r="E76" s="44"/>
      <c r="F76" s="44"/>
      <c r="G76" s="44"/>
      <c r="H76" s="44"/>
      <c r="I76" s="44"/>
      <c r="J76" s="44"/>
      <c r="K76" s="44"/>
      <c r="L76" s="44"/>
      <c r="M76" s="44"/>
      <c r="N76" s="44"/>
      <c r="O76" s="44"/>
      <c r="P76" s="38"/>
      <c r="Q76" s="38"/>
      <c r="R76" s="38"/>
      <c r="S76" s="38"/>
      <c r="T76" s="38"/>
      <c r="U76" s="38"/>
      <c r="V76" s="184"/>
    </row>
    <row r="77" spans="1:22">
      <c r="A77" s="44"/>
      <c r="B77" s="182"/>
      <c r="C77" s="44"/>
      <c r="D77" s="44"/>
      <c r="E77" s="44"/>
      <c r="F77" s="44"/>
      <c r="G77" s="44"/>
      <c r="H77" s="44"/>
      <c r="I77" s="44"/>
      <c r="J77" s="44"/>
      <c r="K77" s="44"/>
      <c r="L77" s="44"/>
      <c r="M77" s="44"/>
      <c r="N77" s="44"/>
      <c r="O77" s="44"/>
      <c r="P77" s="38"/>
      <c r="Q77" s="38"/>
      <c r="R77" s="38"/>
      <c r="S77" s="38"/>
      <c r="T77" s="38"/>
      <c r="U77" s="38"/>
      <c r="V77" s="184"/>
    </row>
    <row r="78" spans="1:22">
      <c r="A78" s="44"/>
      <c r="B78" s="182"/>
      <c r="C78" s="44"/>
      <c r="D78" s="44"/>
      <c r="E78" s="44"/>
      <c r="F78" s="44"/>
      <c r="G78" s="44"/>
      <c r="H78" s="44"/>
      <c r="I78" s="44"/>
      <c r="J78" s="44"/>
      <c r="K78" s="44"/>
      <c r="L78" s="44"/>
      <c r="M78" s="44"/>
      <c r="N78" s="44"/>
      <c r="O78" s="44"/>
      <c r="P78" s="38"/>
      <c r="Q78" s="38"/>
      <c r="R78" s="38"/>
      <c r="S78" s="38"/>
      <c r="T78" s="38"/>
      <c r="U78" s="38"/>
      <c r="V78" s="184"/>
    </row>
    <row r="79" spans="1:22">
      <c r="A79" s="44"/>
      <c r="B79" s="182"/>
      <c r="C79" s="44"/>
      <c r="D79" s="44"/>
      <c r="E79" s="44"/>
      <c r="F79" s="44"/>
      <c r="G79" s="44"/>
      <c r="H79" s="44"/>
      <c r="I79" s="44"/>
      <c r="J79" s="44"/>
      <c r="K79" s="44"/>
      <c r="L79" s="44"/>
      <c r="M79" s="44"/>
      <c r="N79" s="44"/>
      <c r="O79" s="44"/>
      <c r="P79" s="38"/>
      <c r="Q79" s="38"/>
      <c r="R79" s="38"/>
      <c r="S79" s="38"/>
      <c r="T79" s="38"/>
      <c r="U79" s="38"/>
      <c r="V79" s="184"/>
    </row>
    <row r="80" spans="1:22">
      <c r="A80" s="44"/>
      <c r="B80" s="182"/>
      <c r="C80" s="44"/>
      <c r="D80" s="44"/>
      <c r="E80" s="44"/>
      <c r="F80" s="44"/>
      <c r="G80" s="44"/>
      <c r="H80" s="44"/>
      <c r="I80" s="44"/>
      <c r="J80" s="44"/>
      <c r="K80" s="44"/>
      <c r="L80" s="44"/>
      <c r="M80" s="44"/>
      <c r="N80" s="44"/>
      <c r="O80" s="44"/>
      <c r="P80" s="38"/>
      <c r="Q80" s="38"/>
      <c r="R80" s="38"/>
      <c r="S80" s="38"/>
      <c r="T80" s="38"/>
      <c r="U80" s="38"/>
      <c r="V80" s="184"/>
    </row>
    <row r="81" spans="1:22">
      <c r="A81" s="44"/>
      <c r="B81" s="182"/>
      <c r="C81" s="44"/>
      <c r="D81" s="44"/>
      <c r="E81" s="44"/>
      <c r="F81" s="44"/>
      <c r="G81" s="44"/>
      <c r="H81" s="44"/>
      <c r="I81" s="44"/>
      <c r="J81" s="44"/>
      <c r="K81" s="44"/>
      <c r="L81" s="44"/>
      <c r="M81" s="44"/>
      <c r="N81" s="44"/>
      <c r="O81" s="44"/>
      <c r="P81" s="38"/>
      <c r="Q81" s="38"/>
      <c r="R81" s="38"/>
      <c r="S81" s="38"/>
      <c r="T81" s="38"/>
      <c r="U81" s="38"/>
      <c r="V81" s="184"/>
    </row>
    <row r="82" spans="1:22">
      <c r="A82" s="44"/>
      <c r="B82" s="182"/>
      <c r="C82" s="44"/>
      <c r="D82" s="44"/>
      <c r="E82" s="44"/>
      <c r="F82" s="44"/>
      <c r="G82" s="44"/>
      <c r="H82" s="44"/>
      <c r="I82" s="44"/>
      <c r="J82" s="44"/>
      <c r="K82" s="44"/>
      <c r="L82" s="44"/>
      <c r="M82" s="44"/>
      <c r="N82" s="44"/>
      <c r="O82" s="44"/>
      <c r="P82" s="38"/>
      <c r="Q82" s="38"/>
      <c r="R82" s="38"/>
      <c r="S82" s="38"/>
      <c r="T82" s="38"/>
      <c r="U82" s="38"/>
      <c r="V82" s="184"/>
    </row>
    <row r="83" spans="1:22">
      <c r="A83" s="44"/>
      <c r="B83" s="182"/>
      <c r="C83" s="44"/>
      <c r="D83" s="44"/>
      <c r="E83" s="44"/>
      <c r="F83" s="44"/>
      <c r="G83" s="44"/>
      <c r="H83" s="44"/>
      <c r="I83" s="44"/>
      <c r="J83" s="44"/>
      <c r="K83" s="44"/>
      <c r="L83" s="44"/>
      <c r="M83" s="44"/>
      <c r="N83" s="44"/>
      <c r="O83" s="44"/>
      <c r="P83" s="38"/>
      <c r="Q83" s="38"/>
      <c r="R83" s="38"/>
      <c r="S83" s="38"/>
      <c r="T83" s="38"/>
      <c r="U83" s="38"/>
      <c r="V83" s="184"/>
    </row>
    <row r="84" spans="1:22">
      <c r="A84" s="44"/>
      <c r="B84" s="182"/>
      <c r="C84" s="44"/>
      <c r="D84" s="44"/>
      <c r="E84" s="44"/>
      <c r="F84" s="44"/>
      <c r="G84" s="44"/>
      <c r="H84" s="44"/>
      <c r="I84" s="44"/>
      <c r="J84" s="44"/>
      <c r="K84" s="44"/>
      <c r="L84" s="44"/>
      <c r="M84" s="44"/>
      <c r="N84" s="44"/>
      <c r="O84" s="44"/>
      <c r="P84" s="38"/>
      <c r="Q84" s="38"/>
      <c r="R84" s="38"/>
      <c r="S84" s="38"/>
      <c r="T84" s="38"/>
      <c r="U84" s="38"/>
      <c r="V84" s="184"/>
    </row>
    <row r="85" spans="1:22">
      <c r="B85" s="59"/>
      <c r="P85" s="38"/>
      <c r="Q85" s="38"/>
      <c r="R85" s="38"/>
      <c r="S85" s="38"/>
      <c r="T85" s="38"/>
      <c r="U85" s="38"/>
      <c r="V85" s="184"/>
    </row>
    <row r="86" spans="1:22">
      <c r="B86" s="59"/>
      <c r="P86" s="38"/>
      <c r="Q86" s="38"/>
      <c r="R86" s="38"/>
      <c r="S86" s="38"/>
      <c r="T86" s="38"/>
      <c r="U86" s="38"/>
      <c r="V86" s="184"/>
    </row>
    <row r="87" spans="1:22">
      <c r="B87" s="59"/>
      <c r="P87" s="38"/>
      <c r="Q87" s="38"/>
      <c r="R87" s="38"/>
      <c r="S87" s="38"/>
      <c r="T87" s="38"/>
      <c r="U87" s="38"/>
      <c r="V87" s="184"/>
    </row>
    <row r="88" spans="1:22">
      <c r="B88" s="59"/>
      <c r="P88" s="38"/>
      <c r="Q88" s="38"/>
      <c r="R88" s="38"/>
      <c r="S88" s="38"/>
      <c r="T88" s="38"/>
      <c r="U88" s="38"/>
      <c r="V88" s="184"/>
    </row>
    <row r="89" spans="1:22">
      <c r="B89" s="59"/>
      <c r="P89" s="38"/>
      <c r="Q89" s="38"/>
      <c r="R89" s="38"/>
      <c r="S89" s="38"/>
      <c r="T89" s="38"/>
      <c r="U89" s="38"/>
      <c r="V89" s="184"/>
    </row>
    <row r="90" spans="1:22">
      <c r="B90" s="59"/>
      <c r="P90" s="38"/>
      <c r="Q90" s="38"/>
      <c r="R90" s="38"/>
      <c r="S90" s="38"/>
      <c r="T90" s="38"/>
      <c r="U90" s="38"/>
      <c r="V90" s="184"/>
    </row>
    <row r="91" spans="1:22">
      <c r="B91" s="59"/>
      <c r="P91" s="38"/>
      <c r="Q91" s="38"/>
      <c r="R91" s="38"/>
      <c r="S91" s="38"/>
      <c r="T91" s="38"/>
      <c r="U91" s="38"/>
      <c r="V91" s="184"/>
    </row>
    <row r="92" spans="1:22">
      <c r="B92" s="59"/>
      <c r="P92" s="38"/>
      <c r="Q92" s="38"/>
      <c r="R92" s="38"/>
      <c r="S92" s="38"/>
      <c r="T92" s="38"/>
      <c r="U92" s="38"/>
      <c r="V92" s="184"/>
    </row>
    <row r="93" spans="1:22">
      <c r="B93" s="59"/>
      <c r="P93" s="38"/>
      <c r="Q93" s="38"/>
      <c r="R93" s="38"/>
      <c r="S93" s="38"/>
      <c r="T93" s="38"/>
      <c r="U93" s="38"/>
      <c r="V93" s="184"/>
    </row>
    <row r="94" spans="1:22">
      <c r="B94" s="59"/>
      <c r="P94" s="38"/>
      <c r="Q94" s="38"/>
      <c r="R94" s="38"/>
      <c r="S94" s="38"/>
      <c r="T94" s="38"/>
      <c r="U94" s="38"/>
      <c r="V94" s="184"/>
    </row>
    <row r="95" spans="1:22">
      <c r="B95" s="59"/>
      <c r="P95" s="38"/>
      <c r="Q95" s="38"/>
      <c r="R95" s="38"/>
      <c r="S95" s="38"/>
      <c r="T95" s="38"/>
      <c r="U95" s="38"/>
      <c r="V95" s="184"/>
    </row>
    <row r="96" spans="1:22">
      <c r="B96" s="59"/>
      <c r="P96" s="38"/>
      <c r="Q96" s="38"/>
      <c r="R96" s="38"/>
      <c r="S96" s="38"/>
      <c r="T96" s="38"/>
      <c r="U96" s="38"/>
      <c r="V96" s="184"/>
    </row>
    <row r="97" spans="2:22">
      <c r="B97" s="59"/>
      <c r="P97" s="38"/>
      <c r="Q97" s="38"/>
      <c r="R97" s="38"/>
      <c r="S97" s="38"/>
      <c r="T97" s="38"/>
      <c r="U97" s="38"/>
      <c r="V97" s="184"/>
    </row>
    <row r="98" spans="2:22">
      <c r="B98" s="59"/>
      <c r="P98" s="38"/>
      <c r="Q98" s="38"/>
      <c r="R98" s="38"/>
      <c r="S98" s="38"/>
      <c r="T98" s="38"/>
      <c r="U98" s="38"/>
      <c r="V98" s="184"/>
    </row>
    <row r="99" spans="2:22">
      <c r="B99" s="59"/>
      <c r="P99" s="38"/>
      <c r="Q99" s="38"/>
      <c r="R99" s="38"/>
      <c r="S99" s="38"/>
      <c r="T99" s="38"/>
      <c r="U99" s="38"/>
      <c r="V99" s="184"/>
    </row>
    <row r="100" spans="2:22">
      <c r="B100" s="59"/>
      <c r="P100" s="38"/>
      <c r="Q100" s="38"/>
      <c r="R100" s="38"/>
      <c r="S100" s="38"/>
      <c r="T100" s="38"/>
      <c r="U100" s="38"/>
      <c r="V100" s="184"/>
    </row>
    <row r="101" spans="2:22">
      <c r="B101" s="59"/>
      <c r="P101" s="38"/>
      <c r="Q101" s="38"/>
      <c r="R101" s="38"/>
      <c r="S101" s="38"/>
      <c r="T101" s="38"/>
      <c r="U101" s="38"/>
      <c r="V101" s="184"/>
    </row>
    <row r="102" spans="2:22">
      <c r="B102" s="59"/>
      <c r="P102" s="38"/>
      <c r="Q102" s="38"/>
      <c r="R102" s="38"/>
      <c r="S102" s="38"/>
      <c r="T102" s="38"/>
      <c r="U102" s="38"/>
      <c r="V102" s="184"/>
    </row>
    <row r="103" spans="2:22">
      <c r="B103" s="59"/>
      <c r="P103" s="38"/>
      <c r="Q103" s="38"/>
      <c r="R103" s="38"/>
      <c r="S103" s="38"/>
      <c r="T103" s="38"/>
      <c r="U103" s="38"/>
      <c r="V103" s="184"/>
    </row>
    <row r="104" spans="2:22">
      <c r="B104" s="59"/>
      <c r="P104" s="38"/>
      <c r="Q104" s="38"/>
      <c r="R104" s="38"/>
      <c r="S104" s="38"/>
      <c r="T104" s="38"/>
      <c r="U104" s="38"/>
      <c r="V104" s="184"/>
    </row>
    <row r="105" spans="2:22">
      <c r="B105" s="59"/>
      <c r="P105" s="38"/>
      <c r="Q105" s="38"/>
      <c r="R105" s="38"/>
      <c r="S105" s="38"/>
      <c r="T105" s="38"/>
      <c r="U105" s="38"/>
      <c r="V105" s="184"/>
    </row>
    <row r="106" spans="2:22">
      <c r="B106" s="59"/>
      <c r="P106" s="38"/>
      <c r="Q106" s="38"/>
      <c r="R106" s="38"/>
      <c r="S106" s="38"/>
      <c r="T106" s="38"/>
      <c r="U106" s="38"/>
      <c r="V106" s="184"/>
    </row>
    <row r="107" spans="2:22">
      <c r="B107" s="59"/>
      <c r="P107" s="38"/>
      <c r="Q107" s="38"/>
      <c r="R107" s="38"/>
      <c r="S107" s="38"/>
      <c r="T107" s="38"/>
      <c r="U107" s="38"/>
      <c r="V107" s="184"/>
    </row>
    <row r="108" spans="2:22">
      <c r="B108" s="59"/>
      <c r="P108" s="38"/>
      <c r="Q108" s="38"/>
      <c r="R108" s="38"/>
      <c r="S108" s="38"/>
      <c r="T108" s="38"/>
      <c r="U108" s="38"/>
      <c r="V108" s="184"/>
    </row>
    <row r="109" spans="2:22">
      <c r="B109" s="59"/>
      <c r="P109" s="38"/>
      <c r="Q109" s="38"/>
      <c r="R109" s="38"/>
      <c r="S109" s="38"/>
      <c r="T109" s="38"/>
      <c r="U109" s="38"/>
      <c r="V109" s="184"/>
    </row>
    <row r="110" spans="2:22">
      <c r="B110" s="59"/>
      <c r="P110" s="38"/>
      <c r="Q110" s="38"/>
      <c r="R110" s="38"/>
      <c r="S110" s="38"/>
      <c r="T110" s="38"/>
      <c r="U110" s="38"/>
      <c r="V110" s="184"/>
    </row>
    <row r="111" spans="2:22">
      <c r="B111" s="59"/>
      <c r="P111" s="38"/>
      <c r="Q111" s="38"/>
      <c r="R111" s="38"/>
      <c r="S111" s="38"/>
      <c r="T111" s="38"/>
      <c r="U111" s="38"/>
      <c r="V111" s="184"/>
    </row>
    <row r="112" spans="2:22">
      <c r="B112" s="59"/>
      <c r="P112" s="38"/>
      <c r="Q112" s="38"/>
      <c r="R112" s="38"/>
      <c r="S112" s="38"/>
      <c r="T112" s="38"/>
      <c r="U112" s="38"/>
      <c r="V112" s="184"/>
    </row>
    <row r="113" spans="2:22">
      <c r="B113" s="59"/>
      <c r="P113" s="38"/>
      <c r="Q113" s="38"/>
      <c r="R113" s="38"/>
      <c r="S113" s="38"/>
      <c r="T113" s="38"/>
      <c r="U113" s="38"/>
      <c r="V113" s="184"/>
    </row>
    <row r="114" spans="2:22">
      <c r="B114" s="59"/>
      <c r="P114" s="38"/>
      <c r="Q114" s="38"/>
      <c r="R114" s="38"/>
      <c r="S114" s="38"/>
      <c r="T114" s="38"/>
      <c r="U114" s="38"/>
      <c r="V114" s="184"/>
    </row>
    <row r="115" spans="2:22">
      <c r="B115" s="59"/>
      <c r="P115" s="38"/>
      <c r="Q115" s="38"/>
      <c r="R115" s="38"/>
      <c r="S115" s="38"/>
      <c r="T115" s="38"/>
      <c r="U115" s="38"/>
      <c r="V115" s="184"/>
    </row>
    <row r="116" spans="2:22">
      <c r="B116" s="59"/>
      <c r="P116" s="38"/>
      <c r="Q116" s="38"/>
      <c r="R116" s="38"/>
      <c r="S116" s="38"/>
      <c r="T116" s="38"/>
      <c r="U116" s="38"/>
      <c r="V116" s="184"/>
    </row>
    <row r="117" spans="2:22">
      <c r="B117" s="59"/>
      <c r="P117" s="38"/>
      <c r="Q117" s="38"/>
      <c r="R117" s="38"/>
      <c r="S117" s="38"/>
      <c r="T117" s="38"/>
      <c r="U117" s="38"/>
      <c r="V117" s="184"/>
    </row>
    <row r="118" spans="2:22">
      <c r="B118" s="59"/>
      <c r="P118" s="38"/>
      <c r="Q118" s="38"/>
      <c r="R118" s="38"/>
      <c r="S118" s="38"/>
      <c r="T118" s="38"/>
      <c r="U118" s="38"/>
      <c r="V118" s="184"/>
    </row>
    <row r="119" spans="2:22">
      <c r="B119" s="59"/>
      <c r="P119" s="38"/>
      <c r="Q119" s="38"/>
      <c r="R119" s="38"/>
      <c r="S119" s="38"/>
      <c r="T119" s="38"/>
      <c r="U119" s="38"/>
      <c r="V119" s="184"/>
    </row>
    <row r="120" spans="2:22">
      <c r="B120" s="59"/>
      <c r="P120" s="38"/>
      <c r="Q120" s="38"/>
      <c r="R120" s="38"/>
      <c r="S120" s="38"/>
      <c r="T120" s="38"/>
      <c r="U120" s="38"/>
      <c r="V120" s="184"/>
    </row>
    <row r="121" spans="2:22">
      <c r="B121" s="69"/>
      <c r="C121" s="70"/>
      <c r="D121" s="70"/>
      <c r="E121" s="70"/>
      <c r="F121" s="70"/>
      <c r="G121" s="70"/>
      <c r="H121" s="70"/>
      <c r="I121" s="70"/>
      <c r="J121" s="70"/>
      <c r="K121" s="70"/>
      <c r="L121" s="70"/>
      <c r="M121" s="70"/>
      <c r="N121" s="70"/>
      <c r="O121" s="70"/>
      <c r="P121" s="70"/>
      <c r="Q121" s="70"/>
      <c r="R121" s="70"/>
      <c r="S121" s="70"/>
      <c r="T121" s="70"/>
      <c r="U121" s="70"/>
      <c r="V121" s="186"/>
    </row>
  </sheetData>
  <phoneticPr fontId="3"/>
  <pageMargins left="0.47244094488188981" right="0.23622047244094491" top="0.43307086614173229" bottom="0.31496062992125984" header="0.31496062992125984" footer="0.19685039370078741"/>
  <pageSetup paperSize="8" scale="75" orientation="portrait" r:id="rId1"/>
  <headerFooter>
    <oddHeader>&amp;R&amp;"ＭＳ 明朝,標準"&amp;12在宅医療に係る分析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J80"/>
  <sheetViews>
    <sheetView showGridLines="0" zoomScaleNormal="100" zoomScaleSheetLayoutView="100" workbookViewId="0"/>
  </sheetViews>
  <sheetFormatPr defaultColWidth="9" defaultRowHeight="13.5"/>
  <cols>
    <col min="1" max="1" width="4.625" style="10" customWidth="1"/>
    <col min="2" max="9" width="15.375" style="10" customWidth="1"/>
    <col min="10" max="12" width="20.625" style="10" customWidth="1"/>
    <col min="13" max="13" width="6.625" style="10" customWidth="1"/>
    <col min="14" max="16384" width="9" style="10"/>
  </cols>
  <sheetData>
    <row r="1" spans="2:10" ht="16.5" customHeight="1">
      <c r="B1" s="10" t="s">
        <v>111</v>
      </c>
      <c r="J1" s="10" t="s">
        <v>175</v>
      </c>
    </row>
    <row r="2" spans="2:10" ht="16.5" customHeight="1">
      <c r="B2" s="10" t="s">
        <v>136</v>
      </c>
      <c r="J2" s="10" t="s">
        <v>173</v>
      </c>
    </row>
    <row r="79" ht="16.5" customHeight="1"/>
    <row r="80" ht="16.5" customHeight="1"/>
  </sheetData>
  <phoneticPr fontId="3"/>
  <pageMargins left="0.47244094488188981" right="0.23622047244094491" top="0.43307086614173229" bottom="0.31496062992125984" header="0.31496062992125984" footer="0.19685039370078741"/>
  <pageSetup paperSize="8" scale="75" fitToHeight="0" orientation="landscape" r:id="rId1"/>
  <headerFooter>
    <oddHeader>&amp;R&amp;"ＭＳ 明朝,標準"&amp;12在宅医療に係る分析</oddHeader>
  </headerFooter>
  <rowBreaks count="1" manualBreakCount="1">
    <brk id="78"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K53"/>
  <sheetViews>
    <sheetView showGridLines="0" zoomScaleNormal="100" zoomScaleSheetLayoutView="100" workbookViewId="0"/>
  </sheetViews>
  <sheetFormatPr defaultColWidth="10" defaultRowHeight="16.5" customHeight="1"/>
  <cols>
    <col min="1" max="1" width="4.625" style="2" customWidth="1"/>
    <col min="2" max="2" width="11.5" style="2" customWidth="1"/>
    <col min="3" max="3" width="10.625" style="2" customWidth="1"/>
    <col min="4" max="7" width="9.875" style="2" customWidth="1"/>
    <col min="8" max="9" width="14.25" style="2" customWidth="1"/>
    <col min="10" max="10" width="10" style="2" customWidth="1"/>
    <col min="11" max="11" width="10" style="2"/>
    <col min="12" max="12" width="4.125" style="2" customWidth="1"/>
    <col min="13" max="16384" width="10" style="2"/>
  </cols>
  <sheetData>
    <row r="1" spans="2:11" ht="16.5" customHeight="1">
      <c r="B1" s="10" t="s">
        <v>135</v>
      </c>
    </row>
    <row r="2" spans="2:11" ht="16.5" customHeight="1">
      <c r="B2" s="8" t="s">
        <v>170</v>
      </c>
      <c r="J2" s="3"/>
    </row>
    <row r="3" spans="2:11" ht="38.1" customHeight="1">
      <c r="B3" s="271" t="s">
        <v>107</v>
      </c>
      <c r="C3" s="221" t="s">
        <v>74</v>
      </c>
      <c r="D3" s="214" t="s">
        <v>78</v>
      </c>
      <c r="E3" s="215"/>
      <c r="F3" s="224" t="s">
        <v>108</v>
      </c>
      <c r="G3" s="225"/>
      <c r="H3" s="214" t="s">
        <v>99</v>
      </c>
      <c r="I3" s="215"/>
      <c r="J3" s="224" t="s">
        <v>109</v>
      </c>
      <c r="K3" s="225"/>
    </row>
    <row r="4" spans="2:11" ht="12" customHeight="1">
      <c r="B4" s="272"/>
      <c r="C4" s="222"/>
      <c r="D4" s="17"/>
      <c r="E4" s="18"/>
      <c r="F4" s="17"/>
      <c r="G4" s="18"/>
      <c r="H4" s="17"/>
      <c r="I4" s="18"/>
      <c r="J4" s="17"/>
      <c r="K4" s="18"/>
    </row>
    <row r="5" spans="2:11" ht="27" customHeight="1">
      <c r="B5" s="272"/>
      <c r="C5" s="223"/>
      <c r="D5" s="19" t="s">
        <v>115</v>
      </c>
      <c r="E5" s="20" t="s">
        <v>103</v>
      </c>
      <c r="F5" s="19" t="s">
        <v>115</v>
      </c>
      <c r="G5" s="20" t="s">
        <v>103</v>
      </c>
      <c r="H5" s="19" t="s">
        <v>115</v>
      </c>
      <c r="I5" s="20" t="s">
        <v>103</v>
      </c>
      <c r="J5" s="19" t="s">
        <v>115</v>
      </c>
      <c r="K5" s="20" t="s">
        <v>103</v>
      </c>
    </row>
    <row r="6" spans="2:11" ht="13.5" customHeight="1">
      <c r="B6" s="156" t="s">
        <v>71</v>
      </c>
      <c r="C6" s="101">
        <v>1780</v>
      </c>
      <c r="D6" s="102">
        <v>207</v>
      </c>
      <c r="E6" s="102">
        <v>206</v>
      </c>
      <c r="F6" s="74">
        <v>0.11629213483146067</v>
      </c>
      <c r="G6" s="74">
        <v>0.11573033707865168</v>
      </c>
      <c r="H6" s="102">
        <v>34778980</v>
      </c>
      <c r="I6" s="102">
        <v>34742250</v>
      </c>
      <c r="J6" s="102">
        <v>168014.39613526571</v>
      </c>
      <c r="K6" s="102">
        <v>168651.6990291262</v>
      </c>
    </row>
    <row r="7" spans="2:11" ht="13.5" customHeight="1">
      <c r="B7" s="157" t="s">
        <v>66</v>
      </c>
      <c r="C7" s="101">
        <v>4899</v>
      </c>
      <c r="D7" s="102">
        <v>601</v>
      </c>
      <c r="E7" s="102">
        <v>601</v>
      </c>
      <c r="F7" s="74">
        <v>0.12267809757093284</v>
      </c>
      <c r="G7" s="74">
        <v>0.12267809757093284</v>
      </c>
      <c r="H7" s="102">
        <v>124011640</v>
      </c>
      <c r="I7" s="102">
        <v>124011640</v>
      </c>
      <c r="J7" s="102">
        <v>206342.16306156406</v>
      </c>
      <c r="K7" s="102">
        <v>206342.16306156406</v>
      </c>
    </row>
    <row r="8" spans="2:11" ht="13.5" customHeight="1">
      <c r="B8" s="157" t="s">
        <v>72</v>
      </c>
      <c r="C8" s="101">
        <v>537035</v>
      </c>
      <c r="D8" s="102">
        <v>11171</v>
      </c>
      <c r="E8" s="102">
        <v>11168</v>
      </c>
      <c r="F8" s="74">
        <v>2.0801251315091196E-2</v>
      </c>
      <c r="G8" s="74">
        <v>2.0795665087005501E-2</v>
      </c>
      <c r="H8" s="102">
        <v>1545176350</v>
      </c>
      <c r="I8" s="102">
        <v>1545025580</v>
      </c>
      <c r="J8" s="102">
        <v>138320.32494852744</v>
      </c>
      <c r="K8" s="102">
        <v>138343.98101719198</v>
      </c>
    </row>
    <row r="9" spans="2:11" ht="13.5" customHeight="1">
      <c r="B9" s="157" t="s">
        <v>67</v>
      </c>
      <c r="C9" s="101">
        <v>435003</v>
      </c>
      <c r="D9" s="102">
        <v>22638</v>
      </c>
      <c r="E9" s="102">
        <v>22631</v>
      </c>
      <c r="F9" s="74">
        <v>5.2041020406755817E-2</v>
      </c>
      <c r="G9" s="74">
        <v>5.2024928563711055E-2</v>
      </c>
      <c r="H9" s="102">
        <v>3176795510</v>
      </c>
      <c r="I9" s="102">
        <v>3176538050</v>
      </c>
      <c r="J9" s="102">
        <v>140330.21954236241</v>
      </c>
      <c r="K9" s="102">
        <v>140362.24868543149</v>
      </c>
    </row>
    <row r="10" spans="2:11" ht="13.5" customHeight="1">
      <c r="B10" s="157" t="s">
        <v>68</v>
      </c>
      <c r="C10" s="101">
        <v>284781</v>
      </c>
      <c r="D10" s="102">
        <v>33077</v>
      </c>
      <c r="E10" s="102">
        <v>33069</v>
      </c>
      <c r="F10" s="74">
        <v>0.1161489003831014</v>
      </c>
      <c r="G10" s="74">
        <v>0.11612080862136168</v>
      </c>
      <c r="H10" s="102">
        <v>4602863710</v>
      </c>
      <c r="I10" s="102">
        <v>4602331370</v>
      </c>
      <c r="J10" s="102">
        <v>139156.02110227651</v>
      </c>
      <c r="K10" s="102">
        <v>139173.58765006502</v>
      </c>
    </row>
    <row r="11" spans="2:11" ht="13.5" customHeight="1">
      <c r="B11" s="158" t="s">
        <v>69</v>
      </c>
      <c r="C11" s="101">
        <v>147513</v>
      </c>
      <c r="D11" s="102">
        <v>31896</v>
      </c>
      <c r="E11" s="102">
        <v>31885</v>
      </c>
      <c r="F11" s="74">
        <v>0.21622501067702507</v>
      </c>
      <c r="G11" s="74">
        <v>0.21615044097808328</v>
      </c>
      <c r="H11" s="102">
        <v>4351285920</v>
      </c>
      <c r="I11" s="102">
        <v>4350692630</v>
      </c>
      <c r="J11" s="102">
        <v>136421.05342362678</v>
      </c>
      <c r="K11" s="102">
        <v>136449.5101144739</v>
      </c>
    </row>
    <row r="12" spans="2:11" ht="13.5" customHeight="1" thickBot="1">
      <c r="B12" s="159" t="s">
        <v>70</v>
      </c>
      <c r="C12" s="101">
        <v>62346</v>
      </c>
      <c r="D12" s="104">
        <v>17524</v>
      </c>
      <c r="E12" s="104">
        <v>17516</v>
      </c>
      <c r="F12" s="75">
        <v>0.28107657267507136</v>
      </c>
      <c r="G12" s="75">
        <v>0.28094825650402594</v>
      </c>
      <c r="H12" s="104">
        <v>2341681460</v>
      </c>
      <c r="I12" s="104">
        <v>2341236970</v>
      </c>
      <c r="J12" s="104">
        <v>133627.10910750969</v>
      </c>
      <c r="K12" s="104">
        <v>133662.76375884906</v>
      </c>
    </row>
    <row r="13" spans="2:11" ht="13.5" customHeight="1" thickTop="1">
      <c r="B13" s="131" t="s">
        <v>147</v>
      </c>
      <c r="C13" s="188">
        <v>1473357</v>
      </c>
      <c r="D13" s="189">
        <v>117114</v>
      </c>
      <c r="E13" s="189">
        <v>117076</v>
      </c>
      <c r="F13" s="190">
        <v>7.9487863430248065E-2</v>
      </c>
      <c r="G13" s="190">
        <v>7.9462071989341354E-2</v>
      </c>
      <c r="H13" s="189">
        <v>16176593570</v>
      </c>
      <c r="I13" s="189">
        <v>16174578490</v>
      </c>
      <c r="J13" s="189">
        <v>138126.89832129379</v>
      </c>
      <c r="K13" s="189">
        <v>138154.51920120264</v>
      </c>
    </row>
    <row r="14" spans="2:11" ht="13.5" customHeight="1">
      <c r="B14" s="35" t="s">
        <v>210</v>
      </c>
      <c r="C14" s="5"/>
      <c r="D14" s="5"/>
      <c r="E14" s="5"/>
      <c r="F14" s="5"/>
      <c r="G14" s="6"/>
      <c r="H14" s="6"/>
      <c r="I14" s="87"/>
    </row>
    <row r="15" spans="2:11" ht="13.5" customHeight="1">
      <c r="B15" s="36" t="s">
        <v>208</v>
      </c>
    </row>
    <row r="16" spans="2:11" ht="13.5" customHeight="1">
      <c r="B16" s="36" t="s">
        <v>206</v>
      </c>
    </row>
    <row r="17" spans="1:10" ht="13.5" customHeight="1">
      <c r="B17" s="37" t="s">
        <v>141</v>
      </c>
    </row>
    <row r="18" spans="1:10" ht="13.5" customHeight="1">
      <c r="B18" s="37" t="s">
        <v>143</v>
      </c>
    </row>
    <row r="19" spans="1:10" ht="13.5" customHeight="1">
      <c r="B19" s="37" t="s">
        <v>142</v>
      </c>
    </row>
    <row r="20" spans="1:10" ht="13.5" customHeight="1">
      <c r="B20" s="37" t="s">
        <v>143</v>
      </c>
    </row>
    <row r="21" spans="1:10" ht="13.5" customHeight="1">
      <c r="B21" s="37"/>
    </row>
    <row r="22" spans="1:10" ht="13.5" customHeight="1">
      <c r="B22" s="37"/>
    </row>
    <row r="23" spans="1:10" ht="16.5" customHeight="1">
      <c r="B23" s="10" t="s">
        <v>135</v>
      </c>
    </row>
    <row r="24" spans="1:10" ht="16.5" customHeight="1">
      <c r="B24" s="8" t="s">
        <v>170</v>
      </c>
      <c r="J24" s="3"/>
    </row>
    <row r="25" spans="1:10" ht="15" customHeight="1">
      <c r="B25" s="4"/>
    </row>
    <row r="26" spans="1:10" ht="15" customHeight="1">
      <c r="A26" s="4"/>
    </row>
    <row r="27" spans="1:10" ht="15" customHeight="1">
      <c r="A27" s="4"/>
    </row>
    <row r="28" spans="1:10" ht="15" customHeight="1">
      <c r="A28" s="4"/>
    </row>
    <row r="47" spans="2:2" ht="13.5" customHeight="1">
      <c r="B47" s="35" t="s">
        <v>210</v>
      </c>
    </row>
    <row r="48" spans="2:2" ht="13.5" customHeight="1">
      <c r="B48" s="36" t="s">
        <v>208</v>
      </c>
    </row>
    <row r="49" spans="2:2" ht="13.5" customHeight="1">
      <c r="B49" s="36" t="s">
        <v>206</v>
      </c>
    </row>
    <row r="50" spans="2:2" ht="13.5" customHeight="1">
      <c r="B50" s="37" t="s">
        <v>141</v>
      </c>
    </row>
    <row r="51" spans="2:2" ht="13.5" customHeight="1">
      <c r="B51" s="37" t="s">
        <v>143</v>
      </c>
    </row>
    <row r="52" spans="2:2" ht="13.5" customHeight="1">
      <c r="B52" s="37" t="s">
        <v>142</v>
      </c>
    </row>
    <row r="53" spans="2:2" ht="13.5" customHeight="1">
      <c r="B53" s="37" t="s">
        <v>143</v>
      </c>
    </row>
  </sheetData>
  <mergeCells count="6">
    <mergeCell ref="F3:G3"/>
    <mergeCell ref="H3:I3"/>
    <mergeCell ref="J3:K3"/>
    <mergeCell ref="D3:E3"/>
    <mergeCell ref="B3:B5"/>
    <mergeCell ref="C3:C5"/>
  </mergeCells>
  <phoneticPr fontId="3"/>
  <pageMargins left="0.47244094488188981" right="0.23622047244094491" top="0.43307086614173229" bottom="0.31496062992125984" header="0.31496062992125984" footer="0.19685039370078741"/>
  <pageSetup paperSize="8" scale="75" orientation="landscape" r:id="rId1"/>
  <headerFooter>
    <oddHeader>&amp;R&amp;"ＭＳ 明朝,標準"&amp;12在宅医療に係る分析</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5FF1-83F3-4F29-9EB9-56982C44DF9B}">
  <sheetPr codeName="Sheet32"/>
  <dimension ref="A1:N60"/>
  <sheetViews>
    <sheetView showGridLines="0" zoomScaleNormal="100" zoomScaleSheetLayoutView="100" workbookViewId="0"/>
  </sheetViews>
  <sheetFormatPr defaultColWidth="10" defaultRowHeight="16.5" customHeight="1"/>
  <cols>
    <col min="1" max="1" width="4.625" style="2" customWidth="1"/>
    <col min="2" max="2" width="12.625" style="2" customWidth="1"/>
    <col min="3" max="3" width="10.625" style="2" customWidth="1"/>
    <col min="4" max="7" width="9.875" style="2" customWidth="1"/>
    <col min="8" max="9" width="14.25" style="2" customWidth="1"/>
    <col min="10" max="10" width="10" style="2" customWidth="1"/>
    <col min="11" max="16384" width="10" style="2"/>
  </cols>
  <sheetData>
    <row r="1" spans="2:11" ht="16.5" customHeight="1">
      <c r="B1" s="10" t="s">
        <v>135</v>
      </c>
    </row>
    <row r="2" spans="2:11" ht="16.5" customHeight="1">
      <c r="B2" s="8" t="s">
        <v>185</v>
      </c>
      <c r="J2" s="3"/>
    </row>
    <row r="3" spans="2:11" ht="38.1" customHeight="1">
      <c r="B3" s="218" t="s">
        <v>186</v>
      </c>
      <c r="C3" s="227" t="s">
        <v>74</v>
      </c>
      <c r="D3" s="214" t="s">
        <v>78</v>
      </c>
      <c r="E3" s="215"/>
      <c r="F3" s="226" t="s">
        <v>108</v>
      </c>
      <c r="G3" s="225"/>
      <c r="H3" s="214" t="s">
        <v>99</v>
      </c>
      <c r="I3" s="215"/>
      <c r="J3" s="226" t="s">
        <v>109</v>
      </c>
      <c r="K3" s="225"/>
    </row>
    <row r="4" spans="2:11" ht="12" customHeight="1">
      <c r="B4" s="219"/>
      <c r="C4" s="222"/>
      <c r="D4" s="145"/>
      <c r="E4" s="146"/>
      <c r="F4" s="145"/>
      <c r="G4" s="146"/>
      <c r="H4" s="145"/>
      <c r="I4" s="146"/>
      <c r="J4" s="145"/>
      <c r="K4" s="146"/>
    </row>
    <row r="5" spans="2:11" ht="27" customHeight="1">
      <c r="B5" s="220"/>
      <c r="C5" s="223"/>
      <c r="D5" s="55" t="s">
        <v>115</v>
      </c>
      <c r="E5" s="49" t="s">
        <v>103</v>
      </c>
      <c r="F5" s="55" t="s">
        <v>115</v>
      </c>
      <c r="G5" s="49" t="s">
        <v>103</v>
      </c>
      <c r="H5" s="55" t="s">
        <v>115</v>
      </c>
      <c r="I5" s="49" t="s">
        <v>103</v>
      </c>
      <c r="J5" s="55" t="s">
        <v>115</v>
      </c>
      <c r="K5" s="49" t="s">
        <v>103</v>
      </c>
    </row>
    <row r="6" spans="2:11" ht="13.5" customHeight="1">
      <c r="B6" s="160" t="s">
        <v>159</v>
      </c>
      <c r="C6" s="101">
        <f>'要介護度別_在宅(医科)'!C6</f>
        <v>975521</v>
      </c>
      <c r="D6" s="102">
        <v>8421</v>
      </c>
      <c r="E6" s="102">
        <v>8421</v>
      </c>
      <c r="F6" s="74">
        <f t="shared" ref="F6:F13" si="0">IFERROR(D6/C6,"-")</f>
        <v>8.6323103244317651E-3</v>
      </c>
      <c r="G6" s="74">
        <f t="shared" ref="G6:G13" si="1">IFERROR(E6/C6,"-")</f>
        <v>8.6323103244317651E-3</v>
      </c>
      <c r="H6" s="102">
        <v>1239010300</v>
      </c>
      <c r="I6" s="102">
        <v>1238953370</v>
      </c>
      <c r="J6" s="102">
        <f t="shared" ref="J6:K13" si="2">IFERROR(H6/D6,"-")</f>
        <v>147133.39270870443</v>
      </c>
      <c r="K6" s="102">
        <f t="shared" si="2"/>
        <v>147126.63222895144</v>
      </c>
    </row>
    <row r="7" spans="2:11" ht="13.5" customHeight="1">
      <c r="B7" s="157" t="s">
        <v>160</v>
      </c>
      <c r="C7" s="101">
        <f>'要介護度別_在宅(医科)'!C7</f>
        <v>78225</v>
      </c>
      <c r="D7" s="102">
        <v>1367</v>
      </c>
      <c r="E7" s="102">
        <v>1366</v>
      </c>
      <c r="F7" s="74">
        <f t="shared" si="0"/>
        <v>1.7475231703419622E-2</v>
      </c>
      <c r="G7" s="74">
        <f t="shared" si="1"/>
        <v>1.7462448066474911E-2</v>
      </c>
      <c r="H7" s="102">
        <v>129532900</v>
      </c>
      <c r="I7" s="102">
        <v>129496170</v>
      </c>
      <c r="J7" s="102">
        <f t="shared" si="2"/>
        <v>94757.059253840533</v>
      </c>
      <c r="K7" s="102">
        <f t="shared" si="2"/>
        <v>94799.538799414353</v>
      </c>
    </row>
    <row r="8" spans="2:11" ht="13.5" customHeight="1">
      <c r="B8" s="158" t="s">
        <v>161</v>
      </c>
      <c r="C8" s="101">
        <f>'要介護度別_在宅(医科)'!C8</f>
        <v>60269</v>
      </c>
      <c r="D8" s="102">
        <v>1669</v>
      </c>
      <c r="E8" s="102">
        <v>1668</v>
      </c>
      <c r="F8" s="74">
        <f t="shared" si="0"/>
        <v>2.7692511904959433E-2</v>
      </c>
      <c r="G8" s="74">
        <f t="shared" si="1"/>
        <v>2.767591962700559E-2</v>
      </c>
      <c r="H8" s="102">
        <v>187585770</v>
      </c>
      <c r="I8" s="102">
        <v>187509400</v>
      </c>
      <c r="J8" s="102">
        <f t="shared" si="2"/>
        <v>112394.11024565608</v>
      </c>
      <c r="K8" s="102">
        <f t="shared" si="2"/>
        <v>112415.70743405276</v>
      </c>
    </row>
    <row r="9" spans="2:11" ht="13.5" customHeight="1">
      <c r="B9" s="162" t="s">
        <v>162</v>
      </c>
      <c r="C9" s="101">
        <f>'要介護度別_在宅(医科)'!C9</f>
        <v>85475</v>
      </c>
      <c r="D9" s="102">
        <v>8903</v>
      </c>
      <c r="E9" s="102">
        <v>8901</v>
      </c>
      <c r="F9" s="74">
        <f t="shared" si="0"/>
        <v>0.10415911085112606</v>
      </c>
      <c r="G9" s="74">
        <f t="shared" si="1"/>
        <v>0.1041357121965487</v>
      </c>
      <c r="H9" s="102">
        <v>1010536280</v>
      </c>
      <c r="I9" s="102">
        <v>1010419970</v>
      </c>
      <c r="J9" s="102">
        <f t="shared" si="2"/>
        <v>113505.14208693699</v>
      </c>
      <c r="K9" s="102">
        <f t="shared" si="2"/>
        <v>113517.57892371644</v>
      </c>
    </row>
    <row r="10" spans="2:11" ht="13.5" customHeight="1">
      <c r="B10" s="162" t="s">
        <v>163</v>
      </c>
      <c r="C10" s="101">
        <f>'要介護度別_在宅(医科)'!C10</f>
        <v>83482</v>
      </c>
      <c r="D10" s="102">
        <v>14180</v>
      </c>
      <c r="E10" s="102">
        <v>14176</v>
      </c>
      <c r="F10" s="74">
        <f t="shared" si="0"/>
        <v>0.16985697515632112</v>
      </c>
      <c r="G10" s="74">
        <f t="shared" si="1"/>
        <v>0.16980906063582568</v>
      </c>
      <c r="H10" s="102">
        <v>1789687200</v>
      </c>
      <c r="I10" s="102">
        <v>1789505470</v>
      </c>
      <c r="J10" s="102">
        <f t="shared" si="2"/>
        <v>126212.07334273624</v>
      </c>
      <c r="K10" s="102">
        <f t="shared" si="2"/>
        <v>126234.86667607224</v>
      </c>
    </row>
    <row r="11" spans="2:11" ht="13.5" customHeight="1">
      <c r="B11" s="162" t="s">
        <v>164</v>
      </c>
      <c r="C11" s="101">
        <f>'要介護度別_在宅(医科)'!C11</f>
        <v>64170</v>
      </c>
      <c r="D11" s="102">
        <v>21639</v>
      </c>
      <c r="E11" s="102">
        <v>21634</v>
      </c>
      <c r="F11" s="74">
        <f t="shared" si="0"/>
        <v>0.33721365123889668</v>
      </c>
      <c r="G11" s="74">
        <f t="shared" si="1"/>
        <v>0.33713573320866447</v>
      </c>
      <c r="H11" s="102">
        <v>2972798240</v>
      </c>
      <c r="I11" s="102">
        <v>2972470150</v>
      </c>
      <c r="J11" s="102">
        <f t="shared" si="2"/>
        <v>137381.49822080502</v>
      </c>
      <c r="K11" s="102">
        <f t="shared" si="2"/>
        <v>137398.08403439031</v>
      </c>
    </row>
    <row r="12" spans="2:11" ht="13.5" customHeight="1">
      <c r="B12" s="162" t="s">
        <v>165</v>
      </c>
      <c r="C12" s="101">
        <f>'要介護度別_在宅(医科)'!C12</f>
        <v>70963</v>
      </c>
      <c r="D12" s="102">
        <v>32765</v>
      </c>
      <c r="E12" s="102">
        <v>32754</v>
      </c>
      <c r="F12" s="74">
        <f t="shared" si="0"/>
        <v>0.46171948762030918</v>
      </c>
      <c r="G12" s="74">
        <f t="shared" si="1"/>
        <v>0.46156447726279892</v>
      </c>
      <c r="H12" s="102">
        <v>4724533220</v>
      </c>
      <c r="I12" s="102">
        <v>4723951940</v>
      </c>
      <c r="J12" s="102">
        <f t="shared" si="2"/>
        <v>144194.51304745919</v>
      </c>
      <c r="K12" s="102">
        <f t="shared" si="2"/>
        <v>144225.19203761371</v>
      </c>
    </row>
    <row r="13" spans="2:11" ht="13.5" customHeight="1" thickBot="1">
      <c r="B13" s="159" t="s">
        <v>166</v>
      </c>
      <c r="C13" s="101">
        <f>'要介護度別_在宅(医科)'!C13</f>
        <v>55252</v>
      </c>
      <c r="D13" s="104">
        <v>28170</v>
      </c>
      <c r="E13" s="104">
        <v>28156</v>
      </c>
      <c r="F13" s="75">
        <f t="shared" si="0"/>
        <v>0.50984579743719682</v>
      </c>
      <c r="G13" s="75">
        <f t="shared" si="1"/>
        <v>0.50959241294432778</v>
      </c>
      <c r="H13" s="104">
        <v>4122909660</v>
      </c>
      <c r="I13" s="104">
        <v>4122272020</v>
      </c>
      <c r="J13" s="104">
        <f t="shared" si="2"/>
        <v>146358.17039403622</v>
      </c>
      <c r="K13" s="104">
        <f t="shared" si="2"/>
        <v>146408.29734337263</v>
      </c>
    </row>
    <row r="14" spans="2:11" ht="13.5" customHeight="1" thickTop="1">
      <c r="B14" s="131" t="s">
        <v>188</v>
      </c>
      <c r="C14" s="188">
        <v>1473357</v>
      </c>
      <c r="D14" s="191">
        <v>117114</v>
      </c>
      <c r="E14" s="191">
        <v>117076</v>
      </c>
      <c r="F14" s="192">
        <v>7.9487863430248065E-2</v>
      </c>
      <c r="G14" s="192">
        <v>7.9462071989341354E-2</v>
      </c>
      <c r="H14" s="191">
        <v>16176593570</v>
      </c>
      <c r="I14" s="191">
        <v>16174578490</v>
      </c>
      <c r="J14" s="191">
        <v>138126.89832129379</v>
      </c>
      <c r="K14" s="191">
        <v>138154.51920120264</v>
      </c>
    </row>
    <row r="15" spans="2:11" ht="13.5" customHeight="1">
      <c r="B15" s="35" t="s">
        <v>210</v>
      </c>
      <c r="C15" s="5"/>
      <c r="D15" s="5"/>
      <c r="E15" s="5"/>
      <c r="F15" s="5"/>
      <c r="G15" s="6"/>
      <c r="H15" s="6"/>
      <c r="I15" s="87"/>
    </row>
    <row r="16" spans="2:11" ht="13.5" customHeight="1">
      <c r="B16" s="171" t="s">
        <v>200</v>
      </c>
    </row>
    <row r="17" spans="1:14" ht="13.5" customHeight="1">
      <c r="B17" s="36" t="s">
        <v>208</v>
      </c>
    </row>
    <row r="18" spans="1:14" ht="13.5" customHeight="1">
      <c r="B18" s="37" t="s">
        <v>141</v>
      </c>
    </row>
    <row r="19" spans="1:14" ht="13.5" customHeight="1">
      <c r="B19" s="37" t="s">
        <v>143</v>
      </c>
    </row>
    <row r="20" spans="1:14" ht="13.5" customHeight="1">
      <c r="B20" s="37" t="s">
        <v>142</v>
      </c>
    </row>
    <row r="21" spans="1:14" ht="13.5" customHeight="1">
      <c r="B21" s="37" t="s">
        <v>143</v>
      </c>
    </row>
    <row r="22" spans="1:14" ht="13.5" customHeight="1">
      <c r="B22" s="37"/>
    </row>
    <row r="23" spans="1:14" ht="13.5" customHeight="1">
      <c r="B23" s="37"/>
    </row>
    <row r="24" spans="1:14" ht="16.5" customHeight="1">
      <c r="B24" s="10" t="s">
        <v>135</v>
      </c>
    </row>
    <row r="25" spans="1:14" ht="16.5" customHeight="1">
      <c r="B25" s="8" t="s">
        <v>189</v>
      </c>
      <c r="J25" s="3"/>
      <c r="N25" s="2" t="s">
        <v>167</v>
      </c>
    </row>
    <row r="26" spans="1:14" ht="15" customHeight="1">
      <c r="B26" s="4"/>
      <c r="N26" s="2" t="s">
        <v>159</v>
      </c>
    </row>
    <row r="27" spans="1:14" ht="15" customHeight="1">
      <c r="A27" s="4"/>
      <c r="N27" s="2" t="s">
        <v>160</v>
      </c>
    </row>
    <row r="28" spans="1:14" ht="15" customHeight="1">
      <c r="A28" s="4"/>
      <c r="N28" s="2" t="s">
        <v>161</v>
      </c>
    </row>
    <row r="29" spans="1:14" ht="15" customHeight="1">
      <c r="A29" s="4"/>
      <c r="N29" s="2" t="s">
        <v>162</v>
      </c>
    </row>
    <row r="30" spans="1:14" ht="16.5" customHeight="1">
      <c r="N30" s="2" t="s">
        <v>163</v>
      </c>
    </row>
    <row r="31" spans="1:14" ht="16.5" customHeight="1">
      <c r="N31" s="2" t="s">
        <v>164</v>
      </c>
    </row>
    <row r="32" spans="1:14" ht="16.5" customHeight="1">
      <c r="N32" s="2" t="s">
        <v>165</v>
      </c>
    </row>
    <row r="33" spans="2:14" ht="16.5" customHeight="1">
      <c r="N33" s="2" t="s">
        <v>166</v>
      </c>
    </row>
    <row r="48" spans="2:14" ht="13.5" customHeight="1">
      <c r="B48" s="35" t="s">
        <v>210</v>
      </c>
    </row>
    <row r="49" spans="2:2" ht="13.5" customHeight="1">
      <c r="B49" s="171" t="s">
        <v>200</v>
      </c>
    </row>
    <row r="50" spans="2:2" ht="13.5" customHeight="1">
      <c r="B50" s="36" t="s">
        <v>208</v>
      </c>
    </row>
    <row r="51" spans="2:2" ht="13.5" customHeight="1">
      <c r="B51" s="37" t="s">
        <v>141</v>
      </c>
    </row>
    <row r="52" spans="2:2" ht="13.5" customHeight="1">
      <c r="B52" s="37" t="s">
        <v>143</v>
      </c>
    </row>
    <row r="53" spans="2:2" ht="13.5" customHeight="1">
      <c r="B53" s="37" t="s">
        <v>142</v>
      </c>
    </row>
    <row r="54" spans="2:2" ht="13.5" customHeight="1">
      <c r="B54" s="37" t="s">
        <v>143</v>
      </c>
    </row>
    <row r="55" spans="2:2" ht="13.5" customHeight="1"/>
    <row r="56" spans="2:2" ht="13.5" customHeight="1"/>
    <row r="57" spans="2:2" ht="13.5" customHeight="1"/>
    <row r="58" spans="2:2" ht="13.5" customHeight="1"/>
    <row r="59" spans="2:2" ht="13.5" customHeight="1"/>
    <row r="60" spans="2:2" ht="13.5" customHeight="1"/>
  </sheetData>
  <mergeCells count="6">
    <mergeCell ref="J3:K3"/>
    <mergeCell ref="B3:B5"/>
    <mergeCell ref="C3:C5"/>
    <mergeCell ref="D3:E3"/>
    <mergeCell ref="F3:G3"/>
    <mergeCell ref="H3:I3"/>
  </mergeCells>
  <phoneticPr fontId="3"/>
  <pageMargins left="0.47244094488188981" right="0.23622047244094491" top="0.43307086614173229" bottom="0.31496062992125984" header="0.31496062992125984" footer="0.19685039370078741"/>
  <pageSetup paperSize="8" scale="75" orientation="landscape" r:id="rId1"/>
  <headerFooter>
    <oddHeader>&amp;R&amp;"ＭＳ 明朝,標準"&amp;12在宅医療に係る分析</oddHeader>
  </headerFooter>
  <ignoredErrors>
    <ignoredError sqref="C7:C13 F6:G6 J6:K6 F7:G7 J7:K7 F8:G8 J8:K8 F9:G9 J9:K9 F10:G10 J10:K10 F11:G11 J11:K11 F12:G12 J12:K12 F13:G13 J13:K13" emptyCellReferenc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24</vt:i4>
      </vt:variant>
    </vt:vector>
  </HeadingPairs>
  <TitlesOfParts>
    <vt:vector size="43" baseType="lpstr">
      <vt:lpstr>年齢階層別_在宅(医科)</vt:lpstr>
      <vt:lpstr>要介護度別_在宅(医科)</vt:lpstr>
      <vt:lpstr>男女別_在宅(医科)</vt:lpstr>
      <vt:lpstr>市区町村別_在宅(医科)</vt:lpstr>
      <vt:lpstr>市区町村別_在宅患者割合(医科)グラフ</vt:lpstr>
      <vt:lpstr>市区町村別_在宅患者割合(医科)MAP</vt:lpstr>
      <vt:lpstr>市区町村別_訪問診療患者割合(医科)グラフ</vt:lpstr>
      <vt:lpstr>年齢階層別_在宅(歯科)</vt:lpstr>
      <vt:lpstr>要介護度別_在宅(歯科)</vt:lpstr>
      <vt:lpstr>男女別_在宅(歯科)</vt:lpstr>
      <vt:lpstr>市区町村別_在宅(歯科)</vt:lpstr>
      <vt:lpstr>市区町村別_在宅患者割合(歯科)グラフ</vt:lpstr>
      <vt:lpstr>市区町村別_在宅患者割合(歯科)MAP</vt:lpstr>
      <vt:lpstr>市区町村別_訪問診療患者割合(歯科)グラフ</vt:lpstr>
      <vt:lpstr>在宅患者の疾病傾向</vt:lpstr>
      <vt:lpstr>市区町村別_在宅患者の疾病傾向(医療費)</vt:lpstr>
      <vt:lpstr>市区町村別_在宅患者の疾病傾向(患者数)</vt:lpstr>
      <vt:lpstr>市区町村別_在宅患者の疾病傾向(一人当たり医療費)</vt:lpstr>
      <vt:lpstr>市区町村別_医療機関数</vt:lpstr>
      <vt:lpstr>在宅患者の疾病傾向!Print_Area</vt:lpstr>
      <vt:lpstr>市区町村別_医療機関数!Print_Area</vt:lpstr>
      <vt:lpstr>'市区町村別_在宅(医科)'!Print_Area</vt:lpstr>
      <vt:lpstr>'市区町村別_在宅(歯科)'!Print_Area</vt:lpstr>
      <vt:lpstr>'市区町村別_在宅患者の疾病傾向(医療費)'!Print_Area</vt:lpstr>
      <vt:lpstr>'市区町村別_在宅患者の疾病傾向(一人当たり医療費)'!Print_Area</vt:lpstr>
      <vt:lpstr>'市区町村別_在宅患者の疾病傾向(患者数)'!Print_Area</vt:lpstr>
      <vt:lpstr>'市区町村別_在宅患者割合(医科)MAP'!Print_Area</vt:lpstr>
      <vt:lpstr>'市区町村別_在宅患者割合(医科)グラフ'!Print_Area</vt:lpstr>
      <vt:lpstr>'市区町村別_在宅患者割合(歯科)MAP'!Print_Area</vt:lpstr>
      <vt:lpstr>'市区町村別_在宅患者割合(歯科)グラフ'!Print_Area</vt:lpstr>
      <vt:lpstr>'市区町村別_訪問診療患者割合(医科)グラフ'!Print_Area</vt:lpstr>
      <vt:lpstr>'市区町村別_訪問診療患者割合(歯科)グラフ'!Print_Area</vt:lpstr>
      <vt:lpstr>'男女別_在宅(医科)'!Print_Area</vt:lpstr>
      <vt:lpstr>'男女別_在宅(歯科)'!Print_Area</vt:lpstr>
      <vt:lpstr>'年齢階層別_在宅(医科)'!Print_Area</vt:lpstr>
      <vt:lpstr>'年齢階層別_在宅(歯科)'!Print_Area</vt:lpstr>
      <vt:lpstr>'要介護度別_在宅(医科)'!Print_Area</vt:lpstr>
      <vt:lpstr>'要介護度別_在宅(歯科)'!Print_Area</vt:lpstr>
      <vt:lpstr>'市区町村別_在宅(医科)'!Print_Titles</vt:lpstr>
      <vt:lpstr>'市区町村別_在宅(歯科)'!Print_Titles</vt:lpstr>
      <vt:lpstr>'市区町村別_在宅患者の疾病傾向(医療費)'!Print_Titles</vt:lpstr>
      <vt:lpstr>'市区町村別_在宅患者の疾病傾向(一人当たり医療費)'!Print_Titles</vt:lpstr>
      <vt:lpstr>'市区町村別_在宅患者の疾病傾向(患者数)'!Print_Titles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creator/>
  <dc:description/>
  <cp:lastModifiedBy/>
  <cp:revision/>
  <dcterms:created xsi:type="dcterms:W3CDTF">2025-09-02T03:06:38Z</dcterms:created>
  <dcterms:modified xsi:type="dcterms:W3CDTF">2025-11-05T01:35:08Z</dcterms:modified>
  <cp:category/>
  <cp:contentStatus/>
  <dc:language/>
  <cp:version/>
</cp:coreProperties>
</file>